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002_Министерство_финансов_Республики_Коми\metbud\Рейтинг открытости\1 МО Рейтинг\Рейтинг МО 2019 год\"/>
    </mc:Choice>
  </mc:AlternateContent>
  <bookViews>
    <workbookView xWindow="0" yWindow="0" windowWidth="28770" windowHeight="11670"/>
  </bookViews>
  <sheets>
    <sheet name="Рейтинг" sheetId="12" r:id="rId1"/>
    <sheet name="Методика" sheetId="31" r:id="rId2"/>
    <sheet name="1.1" sheetId="14" r:id="rId3"/>
    <sheet name="1.2" sheetId="76" r:id="rId4"/>
    <sheet name="1.3" sheetId="77" r:id="rId5"/>
    <sheet name="2.1" sheetId="79" r:id="rId6"/>
    <sheet name="2.2" sheetId="80" r:id="rId7"/>
    <sheet name="2.3" sheetId="81" r:id="rId8"/>
    <sheet name="3.1" sheetId="82" r:id="rId9"/>
    <sheet name="4.1" sheetId="83" r:id="rId10"/>
    <sheet name="4.2" sheetId="85" r:id="rId11"/>
    <sheet name="4.3" sheetId="86" r:id="rId12"/>
    <sheet name="4.4" sheetId="87" r:id="rId13"/>
    <sheet name="4.5" sheetId="88" r:id="rId14"/>
    <sheet name="4.6" sheetId="89" r:id="rId15"/>
    <sheet name="5.1" sheetId="90" r:id="rId16"/>
    <sheet name="5.2" sheetId="91" r:id="rId17"/>
    <sheet name="6.1" sheetId="92" r:id="rId18"/>
    <sheet name="7.1" sheetId="93" r:id="rId19"/>
    <sheet name="7.2" sheetId="95" r:id="rId20"/>
    <sheet name="8.1" sheetId="96" r:id="rId21"/>
    <sheet name="8.2" sheetId="97" r:id="rId22"/>
    <sheet name="8.3" sheetId="98" r:id="rId23"/>
    <sheet name="8.4" sheetId="99" r:id="rId24"/>
    <sheet name="9.1" sheetId="100" r:id="rId25"/>
    <sheet name="9.2" sheetId="101" r:id="rId26"/>
    <sheet name="9.3" sheetId="102" r:id="rId27"/>
    <sheet name="9.4" sheetId="103" r:id="rId28"/>
    <sheet name="9.5" sheetId="104" r:id="rId29"/>
    <sheet name="9.6" sheetId="105" r:id="rId30"/>
    <sheet name="10.1" sheetId="106" r:id="rId31"/>
    <sheet name="10.2" sheetId="107" r:id="rId32"/>
    <sheet name="11.1" sheetId="108" r:id="rId33"/>
    <sheet name="11.2" sheetId="109" r:id="rId34"/>
    <sheet name="11.3" sheetId="110" r:id="rId35"/>
    <sheet name="11.4" sheetId="111" r:id="rId36"/>
    <sheet name="12.1" sheetId="112" r:id="rId37"/>
    <sheet name="13.1" sheetId="113" r:id="rId38"/>
    <sheet name="13.2" sheetId="114" r:id="rId39"/>
    <sheet name="13.3" sheetId="115" r:id="rId40"/>
  </sheets>
  <externalReferences>
    <externalReference r:id="rId41"/>
    <externalReference r:id="rId42"/>
    <externalReference r:id="rId43"/>
    <externalReference r:id="rId44"/>
    <externalReference r:id="rId45"/>
  </externalReferences>
  <definedNames>
    <definedName name="_xlnm._FilterDatabase" localSheetId="2" hidden="1">'1.1'!$A$6:$I$27</definedName>
    <definedName name="_xlnm._FilterDatabase" localSheetId="3" hidden="1">'1.2'!$A$6:$G$27</definedName>
    <definedName name="_xlnm._FilterDatabase" localSheetId="4" hidden="1">'1.3'!$A$6:$G$27</definedName>
    <definedName name="_xlnm._FilterDatabase" localSheetId="30" hidden="1">'10.1'!$A$6:$D$27</definedName>
    <definedName name="_xlnm._FilterDatabase" localSheetId="31" hidden="1">'10.2'!$A$7:$D$28</definedName>
    <definedName name="_xlnm._FilterDatabase" localSheetId="32" hidden="1">'11.1'!$A$7:$D$28</definedName>
    <definedName name="_xlnm._FilterDatabase" localSheetId="33" hidden="1">'11.2'!$A$6:$D$27</definedName>
    <definedName name="_xlnm._FilterDatabase" localSheetId="34" hidden="1">'11.3'!$A$6:$D$27</definedName>
    <definedName name="_xlnm._FilterDatabase" localSheetId="35" hidden="1">'11.4'!$A$7:$D$28</definedName>
    <definedName name="_xlnm._FilterDatabase" localSheetId="36" hidden="1">'12.1'!$A$6:$L$27</definedName>
    <definedName name="_xlnm._FilterDatabase" localSheetId="37" hidden="1">'13.1'!$A$7:$J$28</definedName>
    <definedName name="_xlnm._FilterDatabase" localSheetId="38" hidden="1">'13.2'!$A$8:$L$29</definedName>
    <definedName name="_xlnm._FilterDatabase" localSheetId="39" hidden="1">'13.3'!$A$6:$L$27</definedName>
    <definedName name="_xlnm._FilterDatabase" localSheetId="5" hidden="1">'2.1'!$A$7:$D$28</definedName>
    <definedName name="_xlnm._FilterDatabase" localSheetId="6" hidden="1">'2.2'!$A$7:$D$28</definedName>
    <definedName name="_xlnm._FilterDatabase" localSheetId="7" hidden="1">'2.3'!$A$7:$D$28</definedName>
    <definedName name="_xlnm._FilterDatabase" localSheetId="8" hidden="1">'3.1'!$A$6:$Q$27</definedName>
    <definedName name="_xlnm._FilterDatabase" localSheetId="9" hidden="1">'4.1'!$A$7:$H$28</definedName>
    <definedName name="_xlnm._FilterDatabase" localSheetId="10" hidden="1">'4.2'!$A$7:$O$28</definedName>
    <definedName name="_xlnm._FilterDatabase" localSheetId="11" hidden="1">'4.3'!$A$7:$M$28</definedName>
    <definedName name="_xlnm._FilterDatabase" localSheetId="12" hidden="1">'4.4'!$A$7:$M$28</definedName>
    <definedName name="_xlnm._FilterDatabase" localSheetId="13" hidden="1">'4.5'!$A$7:$G$28</definedName>
    <definedName name="_xlnm._FilterDatabase" localSheetId="14" hidden="1">'4.6'!$A$7:$J$28</definedName>
    <definedName name="_xlnm._FilterDatabase" localSheetId="15" hidden="1">'5.1'!$A$7:$D$28</definedName>
    <definedName name="_xlnm._FilterDatabase" localSheetId="16" hidden="1">'5.2'!$A$7:$D$28</definedName>
    <definedName name="_xlnm._FilterDatabase" localSheetId="17" hidden="1">'6.1'!$A$7:$T$28</definedName>
    <definedName name="_xlnm._FilterDatabase" localSheetId="18" hidden="1">'7.1'!$A$8:$L$29</definedName>
    <definedName name="_xlnm._FilterDatabase" localSheetId="19" hidden="1">'7.2'!$A$6:$L$27</definedName>
    <definedName name="_xlnm._FilterDatabase" localSheetId="20" hidden="1">'8.1'!$A$6:$H$27</definedName>
    <definedName name="_xlnm._FilterDatabase" localSheetId="21" hidden="1">'8.2'!$A$6:$H$27</definedName>
    <definedName name="_xlnm._FilterDatabase" localSheetId="22" hidden="1">'8.3'!$A$6:$H$27</definedName>
    <definedName name="_xlnm._FilterDatabase" localSheetId="23" hidden="1">'8.4'!$A$7:$D$28</definedName>
    <definedName name="_xlnm._FilterDatabase" localSheetId="24" hidden="1">'9.1'!$A$6:$D$27</definedName>
    <definedName name="_xlnm._FilterDatabase" localSheetId="25" hidden="1">'9.2'!$A$6:$D$27</definedName>
    <definedName name="_xlnm._FilterDatabase" localSheetId="26" hidden="1">'9.3'!$A$6:$D$27</definedName>
    <definedName name="_xlnm._FilterDatabase" localSheetId="27" hidden="1">'9.4'!$A$7:$D$28</definedName>
    <definedName name="_xlnm._FilterDatabase" localSheetId="28" hidden="1">'9.5'!$A$6:$D$27</definedName>
    <definedName name="_xlnm._FilterDatabase" localSheetId="29" hidden="1">'9.6'!$A$6:$D$27</definedName>
    <definedName name="sub_184133" localSheetId="1">Методика!#REF!</definedName>
    <definedName name="Выбор_1.1" localSheetId="36">'[1]1.1'!$C$5:$C$8</definedName>
    <definedName name="Выбор_1.1" localSheetId="37">'[1]1.1'!$C$5:$C$8</definedName>
    <definedName name="Выбор_1.1" localSheetId="38">'[1]1.1'!$C$5:$C$8</definedName>
    <definedName name="Выбор_1.1" localSheetId="39">'[1]1.1'!$C$5:$C$8</definedName>
    <definedName name="Выбор_1.1" localSheetId="8">'[2]1.1'!$C$5:$C$8</definedName>
    <definedName name="Выбор_1.1" localSheetId="9">'[2]1.1'!$C$5:$C$8</definedName>
    <definedName name="Выбор_1.1" localSheetId="10">'[2]1.1'!$C$5:$C$8</definedName>
    <definedName name="Выбор_1.1" localSheetId="11">'[2]1.1'!$C$5:$C$8</definedName>
    <definedName name="Выбор_1.1" localSheetId="12">'[2]1.1'!$C$5:$C$8</definedName>
    <definedName name="Выбор_1.1" localSheetId="13">'[2]1.1'!$C$5:$C$8</definedName>
    <definedName name="Выбор_1.1" localSheetId="14">'[2]1.1'!$C$5:$C$8</definedName>
    <definedName name="Выбор_1.1" localSheetId="17">'[2]1.1'!$C$5:$C$8</definedName>
    <definedName name="Выбор_1.1" localSheetId="18">'[2]1.1'!$C$5:$C$8</definedName>
    <definedName name="Выбор_1.1" localSheetId="19">'[2]1.1'!$C$5:$C$8</definedName>
    <definedName name="Выбор_1.1">'[3]1.1'!$C$5:$C$8</definedName>
    <definedName name="Выбор_3.1" localSheetId="30">#REF!</definedName>
    <definedName name="Выбор_3.1" localSheetId="31">#REF!</definedName>
    <definedName name="Выбор_3.1" localSheetId="32">#REF!</definedName>
    <definedName name="Выбор_3.1" localSheetId="33">#REF!</definedName>
    <definedName name="Выбор_3.1" localSheetId="34">#REF!</definedName>
    <definedName name="Выбор_3.1" localSheetId="35">#REF!</definedName>
    <definedName name="Выбор_3.1" localSheetId="36">'12.1'!#REF!</definedName>
    <definedName name="Выбор_3.1" localSheetId="37">'13.1'!#REF!</definedName>
    <definedName name="Выбор_3.1" localSheetId="38">'13.2'!#REF!</definedName>
    <definedName name="Выбор_3.1" localSheetId="39">'13.3'!#REF!</definedName>
    <definedName name="Выбор_3.1" localSheetId="9">'4.1'!#REF!</definedName>
    <definedName name="Выбор_3.1" localSheetId="10">'4.2'!#REF!</definedName>
    <definedName name="Выбор_3.1" localSheetId="11">'4.3'!#REF!</definedName>
    <definedName name="Выбор_3.1" localSheetId="12">'4.4'!#REF!</definedName>
    <definedName name="Выбор_3.1" localSheetId="13">'4.5'!#REF!</definedName>
    <definedName name="Выбор_3.1" localSheetId="14">'4.6'!#REF!</definedName>
    <definedName name="Выбор_3.1" localSheetId="15">'3.1'!#REF!</definedName>
    <definedName name="Выбор_3.1" localSheetId="16">'3.1'!#REF!</definedName>
    <definedName name="Выбор_3.1" localSheetId="17">'6.1'!#REF!</definedName>
    <definedName name="Выбор_3.1" localSheetId="18">'7.1'!#REF!</definedName>
    <definedName name="Выбор_3.1" localSheetId="19">'7.2'!#REF!</definedName>
    <definedName name="Выбор_3.1" localSheetId="25">#REF!</definedName>
    <definedName name="Выбор_3.1" localSheetId="26">#REF!</definedName>
    <definedName name="Выбор_3.1" localSheetId="27">#REF!</definedName>
    <definedName name="Выбор_3.1" localSheetId="28">#REF!</definedName>
    <definedName name="Выбор_3.1" localSheetId="29">#REF!</definedName>
    <definedName name="Выбор_3.1">'3.1'!#REF!</definedName>
    <definedName name="Выбор_3.2" localSheetId="30">#REF!</definedName>
    <definedName name="Выбор_3.2" localSheetId="31">#REF!</definedName>
    <definedName name="Выбор_3.2" localSheetId="32">#REF!</definedName>
    <definedName name="Выбор_3.2" localSheetId="33">#REF!</definedName>
    <definedName name="Выбор_3.2" localSheetId="34">#REF!</definedName>
    <definedName name="Выбор_3.2" localSheetId="35">#REF!</definedName>
    <definedName name="Выбор_3.2" localSheetId="36">#REF!</definedName>
    <definedName name="Выбор_3.2" localSheetId="37">#REF!</definedName>
    <definedName name="Выбор_3.2" localSheetId="38">#REF!</definedName>
    <definedName name="Выбор_3.2" localSheetId="39">#REF!</definedName>
    <definedName name="Выбор_3.2" localSheetId="9">#REF!</definedName>
    <definedName name="Выбор_3.2" localSheetId="10">#REF!</definedName>
    <definedName name="Выбор_3.2" localSheetId="11">#REF!</definedName>
    <definedName name="Выбор_3.2" localSheetId="12">#REF!</definedName>
    <definedName name="Выбор_3.2" localSheetId="13">#REF!</definedName>
    <definedName name="Выбор_3.2" localSheetId="14">#REF!</definedName>
    <definedName name="Выбор_3.2" localSheetId="15">#REF!</definedName>
    <definedName name="Выбор_3.2" localSheetId="16">#REF!</definedName>
    <definedName name="Выбор_3.2" localSheetId="17">#REF!</definedName>
    <definedName name="Выбор_3.2" localSheetId="18">#REF!</definedName>
    <definedName name="Выбор_3.2" localSheetId="19">#REF!</definedName>
    <definedName name="Выбор_3.2" localSheetId="25">#REF!</definedName>
    <definedName name="Выбор_3.2" localSheetId="26">#REF!</definedName>
    <definedName name="Выбор_3.2" localSheetId="27">#REF!</definedName>
    <definedName name="Выбор_3.2" localSheetId="28">#REF!</definedName>
    <definedName name="Выбор_3.2" localSheetId="29">#REF!</definedName>
    <definedName name="Выбор_3.2">#REF!</definedName>
    <definedName name="Выбор_3.3" localSheetId="30">#REF!</definedName>
    <definedName name="Выбор_3.3" localSheetId="31">#REF!</definedName>
    <definedName name="Выбор_3.3" localSheetId="32">#REF!</definedName>
    <definedName name="Выбор_3.3" localSheetId="33">#REF!</definedName>
    <definedName name="Выбор_3.3" localSheetId="34">#REF!</definedName>
    <definedName name="Выбор_3.3" localSheetId="35">#REF!</definedName>
    <definedName name="Выбор_3.3" localSheetId="36">#REF!</definedName>
    <definedName name="Выбор_3.3" localSheetId="37">#REF!</definedName>
    <definedName name="Выбор_3.3" localSheetId="38">#REF!</definedName>
    <definedName name="Выбор_3.3" localSheetId="39">#REF!</definedName>
    <definedName name="Выбор_3.3" localSheetId="9">#REF!</definedName>
    <definedName name="Выбор_3.3" localSheetId="10">#REF!</definedName>
    <definedName name="Выбор_3.3" localSheetId="11">#REF!</definedName>
    <definedName name="Выбор_3.3" localSheetId="12">#REF!</definedName>
    <definedName name="Выбор_3.3" localSheetId="13">#REF!</definedName>
    <definedName name="Выбор_3.3" localSheetId="14">#REF!</definedName>
    <definedName name="Выбор_3.3" localSheetId="15">#REF!</definedName>
    <definedName name="Выбор_3.3" localSheetId="16">#REF!</definedName>
    <definedName name="Выбор_3.3" localSheetId="17">#REF!</definedName>
    <definedName name="Выбор_3.3" localSheetId="18">#REF!</definedName>
    <definedName name="Выбор_3.3" localSheetId="19">#REF!</definedName>
    <definedName name="Выбор_3.3" localSheetId="25">#REF!</definedName>
    <definedName name="Выбор_3.3" localSheetId="26">#REF!</definedName>
    <definedName name="Выбор_3.3" localSheetId="27">#REF!</definedName>
    <definedName name="Выбор_3.3" localSheetId="28">#REF!</definedName>
    <definedName name="Выбор_3.3" localSheetId="29">#REF!</definedName>
    <definedName name="Выбор_3.3">#REF!</definedName>
    <definedName name="Выбор_3.4" localSheetId="30">#REF!</definedName>
    <definedName name="Выбор_3.4" localSheetId="31">#REF!</definedName>
    <definedName name="Выбор_3.4" localSheetId="32">#REF!</definedName>
    <definedName name="Выбор_3.4" localSheetId="33">#REF!</definedName>
    <definedName name="Выбор_3.4" localSheetId="34">#REF!</definedName>
    <definedName name="Выбор_3.4" localSheetId="35">#REF!</definedName>
    <definedName name="Выбор_3.4" localSheetId="36">#REF!</definedName>
    <definedName name="Выбор_3.4" localSheetId="37">#REF!</definedName>
    <definedName name="Выбор_3.4" localSheetId="38">#REF!</definedName>
    <definedName name="Выбор_3.4" localSheetId="39">#REF!</definedName>
    <definedName name="Выбор_3.4" localSheetId="9">#REF!</definedName>
    <definedName name="Выбор_3.4" localSheetId="10">#REF!</definedName>
    <definedName name="Выбор_3.4" localSheetId="11">#REF!</definedName>
    <definedName name="Выбор_3.4" localSheetId="12">#REF!</definedName>
    <definedName name="Выбор_3.4" localSheetId="13">#REF!</definedName>
    <definedName name="Выбор_3.4" localSheetId="14">#REF!</definedName>
    <definedName name="Выбор_3.4" localSheetId="15">#REF!</definedName>
    <definedName name="Выбор_3.4" localSheetId="16">#REF!</definedName>
    <definedName name="Выбор_3.4" localSheetId="17">#REF!</definedName>
    <definedName name="Выбор_3.4" localSheetId="18">#REF!</definedName>
    <definedName name="Выбор_3.4" localSheetId="19">#REF!</definedName>
    <definedName name="Выбор_3.4" localSheetId="25">#REF!</definedName>
    <definedName name="Выбор_3.4" localSheetId="26">#REF!</definedName>
    <definedName name="Выбор_3.4" localSheetId="27">#REF!</definedName>
    <definedName name="Выбор_3.4" localSheetId="28">#REF!</definedName>
    <definedName name="Выбор_3.4" localSheetId="29">#REF!</definedName>
    <definedName name="Выбор_3.4">#REF!</definedName>
    <definedName name="Выбор_3.5" localSheetId="30">#REF!</definedName>
    <definedName name="Выбор_3.5" localSheetId="31">#REF!</definedName>
    <definedName name="Выбор_3.5" localSheetId="32">#REF!</definedName>
    <definedName name="Выбор_3.5" localSheetId="33">#REF!</definedName>
    <definedName name="Выбор_3.5" localSheetId="34">#REF!</definedName>
    <definedName name="Выбор_3.5" localSheetId="35">#REF!</definedName>
    <definedName name="Выбор_3.5" localSheetId="36">#REF!</definedName>
    <definedName name="Выбор_3.5" localSheetId="37">#REF!</definedName>
    <definedName name="Выбор_3.5" localSheetId="38">#REF!</definedName>
    <definedName name="Выбор_3.5" localSheetId="39">#REF!</definedName>
    <definedName name="Выбор_3.5" localSheetId="9">#REF!</definedName>
    <definedName name="Выбор_3.5" localSheetId="10">#REF!</definedName>
    <definedName name="Выбор_3.5" localSheetId="11">#REF!</definedName>
    <definedName name="Выбор_3.5" localSheetId="12">#REF!</definedName>
    <definedName name="Выбор_3.5" localSheetId="13">#REF!</definedName>
    <definedName name="Выбор_3.5" localSheetId="14">#REF!</definedName>
    <definedName name="Выбор_3.5" localSheetId="15">#REF!</definedName>
    <definedName name="Выбор_3.5" localSheetId="16">#REF!</definedName>
    <definedName name="Выбор_3.5" localSheetId="17">#REF!</definedName>
    <definedName name="Выбор_3.5" localSheetId="18">#REF!</definedName>
    <definedName name="Выбор_3.5" localSheetId="19">#REF!</definedName>
    <definedName name="Выбор_3.5" localSheetId="25">#REF!</definedName>
    <definedName name="Выбор_3.5" localSheetId="26">#REF!</definedName>
    <definedName name="Выбор_3.5" localSheetId="27">#REF!</definedName>
    <definedName name="Выбор_3.5" localSheetId="28">#REF!</definedName>
    <definedName name="Выбор_3.5" localSheetId="29">#REF!</definedName>
    <definedName name="Выбор_3.5">#REF!</definedName>
    <definedName name="Выбор_3.6" localSheetId="30">#REF!</definedName>
    <definedName name="Выбор_3.6" localSheetId="31">#REF!</definedName>
    <definedName name="Выбор_3.6" localSheetId="32">#REF!</definedName>
    <definedName name="Выбор_3.6" localSheetId="33">#REF!</definedName>
    <definedName name="Выбор_3.6" localSheetId="34">#REF!</definedName>
    <definedName name="Выбор_3.6" localSheetId="35">#REF!</definedName>
    <definedName name="Выбор_3.6" localSheetId="36">#REF!</definedName>
    <definedName name="Выбор_3.6" localSheetId="37">#REF!</definedName>
    <definedName name="Выбор_3.6" localSheetId="38">#REF!</definedName>
    <definedName name="Выбор_3.6" localSheetId="39">#REF!</definedName>
    <definedName name="Выбор_3.6" localSheetId="9">#REF!</definedName>
    <definedName name="Выбор_3.6" localSheetId="10">#REF!</definedName>
    <definedName name="Выбор_3.6" localSheetId="11">#REF!</definedName>
    <definedName name="Выбор_3.6" localSheetId="12">#REF!</definedName>
    <definedName name="Выбор_3.6" localSheetId="13">#REF!</definedName>
    <definedName name="Выбор_3.6" localSheetId="14">#REF!</definedName>
    <definedName name="Выбор_3.6" localSheetId="15">#REF!</definedName>
    <definedName name="Выбор_3.6" localSheetId="16">#REF!</definedName>
    <definedName name="Выбор_3.6" localSheetId="17">#REF!</definedName>
    <definedName name="Выбор_3.6" localSheetId="18">#REF!</definedName>
    <definedName name="Выбор_3.6" localSheetId="19">#REF!</definedName>
    <definedName name="Выбор_3.6" localSheetId="25">#REF!</definedName>
    <definedName name="Выбор_3.6" localSheetId="26">#REF!</definedName>
    <definedName name="Выбор_3.6" localSheetId="27">#REF!</definedName>
    <definedName name="Выбор_3.6" localSheetId="28">#REF!</definedName>
    <definedName name="Выбор_3.6" localSheetId="29">#REF!</definedName>
    <definedName name="Выбор_3.6">#REF!</definedName>
    <definedName name="Выбор_3.7" localSheetId="30">#REF!</definedName>
    <definedName name="Выбор_3.7" localSheetId="31">#REF!</definedName>
    <definedName name="Выбор_3.7" localSheetId="32">#REF!</definedName>
    <definedName name="Выбор_3.7" localSheetId="33">#REF!</definedName>
    <definedName name="Выбор_3.7" localSheetId="34">#REF!</definedName>
    <definedName name="Выбор_3.7" localSheetId="35">#REF!</definedName>
    <definedName name="Выбор_3.7" localSheetId="36">#REF!</definedName>
    <definedName name="Выбор_3.7" localSheetId="37">#REF!</definedName>
    <definedName name="Выбор_3.7" localSheetId="38">#REF!</definedName>
    <definedName name="Выбор_3.7" localSheetId="39">#REF!</definedName>
    <definedName name="Выбор_3.7" localSheetId="9">#REF!</definedName>
    <definedName name="Выбор_3.7" localSheetId="10">#REF!</definedName>
    <definedName name="Выбор_3.7" localSheetId="11">#REF!</definedName>
    <definedName name="Выбор_3.7" localSheetId="12">#REF!</definedName>
    <definedName name="Выбор_3.7" localSheetId="13">#REF!</definedName>
    <definedName name="Выбор_3.7" localSheetId="14">#REF!</definedName>
    <definedName name="Выбор_3.7" localSheetId="15">#REF!</definedName>
    <definedName name="Выбор_3.7" localSheetId="16">#REF!</definedName>
    <definedName name="Выбор_3.7" localSheetId="17">#REF!</definedName>
    <definedName name="Выбор_3.7" localSheetId="18">#REF!</definedName>
    <definedName name="Выбор_3.7" localSheetId="19">#REF!</definedName>
    <definedName name="Выбор_3.7" localSheetId="25">#REF!</definedName>
    <definedName name="Выбор_3.7" localSheetId="26">#REF!</definedName>
    <definedName name="Выбор_3.7" localSheetId="27">#REF!</definedName>
    <definedName name="Выбор_3.7" localSheetId="28">#REF!</definedName>
    <definedName name="Выбор_3.7" localSheetId="29">#REF!</definedName>
    <definedName name="Выбор_3.7">#REF!</definedName>
    <definedName name="Выбор_3.8" localSheetId="30">#REF!</definedName>
    <definedName name="Выбор_3.8" localSheetId="31">#REF!</definedName>
    <definedName name="Выбор_3.8" localSheetId="32">#REF!</definedName>
    <definedName name="Выбор_3.8" localSheetId="33">#REF!</definedName>
    <definedName name="Выбор_3.8" localSheetId="34">#REF!</definedName>
    <definedName name="Выбор_3.8" localSheetId="35">#REF!</definedName>
    <definedName name="Выбор_3.8" localSheetId="36">#REF!</definedName>
    <definedName name="Выбор_3.8" localSheetId="37">#REF!</definedName>
    <definedName name="Выбор_3.8" localSheetId="38">#REF!</definedName>
    <definedName name="Выбор_3.8" localSheetId="39">#REF!</definedName>
    <definedName name="Выбор_3.8" localSheetId="9">#REF!</definedName>
    <definedName name="Выбор_3.8" localSheetId="10">#REF!</definedName>
    <definedName name="Выбор_3.8" localSheetId="11">#REF!</definedName>
    <definedName name="Выбор_3.8" localSheetId="12">#REF!</definedName>
    <definedName name="Выбор_3.8" localSheetId="13">#REF!</definedName>
    <definedName name="Выбор_3.8" localSheetId="14">#REF!</definedName>
    <definedName name="Выбор_3.8" localSheetId="15">#REF!</definedName>
    <definedName name="Выбор_3.8" localSheetId="16">#REF!</definedName>
    <definedName name="Выбор_3.8" localSheetId="17">#REF!</definedName>
    <definedName name="Выбор_3.8" localSheetId="18">#REF!</definedName>
    <definedName name="Выбор_3.8" localSheetId="19">#REF!</definedName>
    <definedName name="Выбор_3.8" localSheetId="25">#REF!</definedName>
    <definedName name="Выбор_3.8" localSheetId="26">#REF!</definedName>
    <definedName name="Выбор_3.8" localSheetId="27">#REF!</definedName>
    <definedName name="Выбор_3.8" localSheetId="28">#REF!</definedName>
    <definedName name="Выбор_3.8" localSheetId="29">#REF!</definedName>
    <definedName name="Выбор_3.8">#REF!</definedName>
    <definedName name="Выбор_4.4" localSheetId="30">#REF!</definedName>
    <definedName name="Выбор_4.4" localSheetId="31">#REF!</definedName>
    <definedName name="Выбор_4.4" localSheetId="32">#REF!</definedName>
    <definedName name="Выбор_4.4" localSheetId="33">#REF!</definedName>
    <definedName name="Выбор_4.4" localSheetId="34">#REF!</definedName>
    <definedName name="Выбор_4.4" localSheetId="35">#REF!</definedName>
    <definedName name="Выбор_4.4" localSheetId="36">#REF!</definedName>
    <definedName name="Выбор_4.4" localSheetId="37">#REF!</definedName>
    <definedName name="Выбор_4.4" localSheetId="38">#REF!</definedName>
    <definedName name="Выбор_4.4" localSheetId="39">#REF!</definedName>
    <definedName name="Выбор_4.4" localSheetId="9">#REF!</definedName>
    <definedName name="Выбор_4.4" localSheetId="10">#REF!</definedName>
    <definedName name="Выбор_4.4" localSheetId="11">#REF!</definedName>
    <definedName name="Выбор_4.4" localSheetId="12">#REF!</definedName>
    <definedName name="Выбор_4.4" localSheetId="13">#REF!</definedName>
    <definedName name="Выбор_4.4" localSheetId="14">#REF!</definedName>
    <definedName name="Выбор_4.4" localSheetId="15">#REF!</definedName>
    <definedName name="Выбор_4.4" localSheetId="16">#REF!</definedName>
    <definedName name="Выбор_4.4" localSheetId="17">#REF!</definedName>
    <definedName name="Выбор_4.4" localSheetId="18">#REF!</definedName>
    <definedName name="Выбор_4.4" localSheetId="19">#REF!</definedName>
    <definedName name="Выбор_4.4" localSheetId="25">#REF!</definedName>
    <definedName name="Выбор_4.4" localSheetId="26">#REF!</definedName>
    <definedName name="Выбор_4.4" localSheetId="27">#REF!</definedName>
    <definedName name="Выбор_4.4" localSheetId="28">#REF!</definedName>
    <definedName name="Выбор_4.4" localSheetId="29">#REF!</definedName>
    <definedName name="Выбор_4.4">#REF!</definedName>
    <definedName name="_xlnm.Print_Titles" localSheetId="2">'1.1'!$3:$4</definedName>
    <definedName name="_xlnm.Print_Titles" localSheetId="3">'1.2'!$3:$4</definedName>
    <definedName name="_xlnm.Print_Titles" localSheetId="4">'1.3'!$3:$4</definedName>
    <definedName name="_xlnm.Print_Titles" localSheetId="30">'10.1'!$3:$4</definedName>
    <definedName name="_xlnm.Print_Titles" localSheetId="31">'10.2'!$3:$4</definedName>
    <definedName name="_xlnm.Print_Titles" localSheetId="32">'11.1'!$3:$4</definedName>
    <definedName name="_xlnm.Print_Titles" localSheetId="33">'11.2'!$3:$4</definedName>
    <definedName name="_xlnm.Print_Titles" localSheetId="34">'11.3'!$3:$4</definedName>
    <definedName name="_xlnm.Print_Titles" localSheetId="35">'11.4'!$3:$4</definedName>
    <definedName name="_xlnm.Print_Titles" localSheetId="36">'12.1'!$A:$A,'12.1'!#REF!</definedName>
    <definedName name="_xlnm.Print_Titles" localSheetId="37">'13.1'!$A:$A,'13.1'!#REF!</definedName>
    <definedName name="_xlnm.Print_Titles" localSheetId="38">'13.2'!$A:$A,'13.2'!#REF!</definedName>
    <definedName name="_xlnm.Print_Titles" localSheetId="39">'13.3'!$A:$A,'13.3'!#REF!</definedName>
    <definedName name="_xlnm.Print_Titles" localSheetId="5">'2.1'!$2:$3</definedName>
    <definedName name="_xlnm.Print_Titles" localSheetId="6">'2.2'!$2:$3</definedName>
    <definedName name="_xlnm.Print_Titles" localSheetId="7">'2.3'!$2:$3</definedName>
    <definedName name="_xlnm.Print_Titles" localSheetId="8">'3.1'!$A:$A,'3.1'!#REF!</definedName>
    <definedName name="_xlnm.Print_Titles" localSheetId="9">'4.1'!$A:$A,'4.1'!#REF!</definedName>
    <definedName name="_xlnm.Print_Titles" localSheetId="10">'4.2'!$A:$A,'4.2'!#REF!</definedName>
    <definedName name="_xlnm.Print_Titles" localSheetId="11">'4.3'!$A:$A,'4.3'!#REF!</definedName>
    <definedName name="_xlnm.Print_Titles" localSheetId="12">'4.4'!$A:$A,'4.4'!#REF!</definedName>
    <definedName name="_xlnm.Print_Titles" localSheetId="13">'4.5'!$A:$A,'4.5'!#REF!</definedName>
    <definedName name="_xlnm.Print_Titles" localSheetId="14">'4.6'!$A:$A,'4.6'!#REF!</definedName>
    <definedName name="_xlnm.Print_Titles" localSheetId="15">'5.1'!$2:$3</definedName>
    <definedName name="_xlnm.Print_Titles" localSheetId="16">'5.2'!$2:$3</definedName>
    <definedName name="_xlnm.Print_Titles" localSheetId="17">'6.1'!$A:$A,'6.1'!#REF!</definedName>
    <definedName name="_xlnm.Print_Titles" localSheetId="18">'7.1'!$A:$A,'7.1'!#REF!</definedName>
    <definedName name="_xlnm.Print_Titles" localSheetId="19">'7.2'!$A:$A,'7.2'!#REF!</definedName>
    <definedName name="_xlnm.Print_Titles" localSheetId="20">'8.1'!$3:$4</definedName>
    <definedName name="_xlnm.Print_Titles" localSheetId="21">'8.2'!$3:$4</definedName>
    <definedName name="_xlnm.Print_Titles" localSheetId="22">'8.3'!$3:$4</definedName>
    <definedName name="_xlnm.Print_Titles" localSheetId="23">'8.4'!$3:$4</definedName>
    <definedName name="_xlnm.Print_Titles" localSheetId="24">'9.1'!$3:$4</definedName>
    <definedName name="_xlnm.Print_Titles" localSheetId="25">'9.2'!$3:$4</definedName>
    <definedName name="_xlnm.Print_Titles" localSheetId="26">'9.3'!$3:$4</definedName>
    <definedName name="_xlnm.Print_Titles" localSheetId="27">'9.4'!$3:$4</definedName>
    <definedName name="_xlnm.Print_Titles" localSheetId="28">'9.5'!$3:$4</definedName>
    <definedName name="_xlnm.Print_Titles" localSheetId="29">'9.6'!$3:$4</definedName>
    <definedName name="_xlnm.Print_Titles" localSheetId="1">Методика!$2:$3</definedName>
    <definedName name="_xlnm.Print_Titles" localSheetId="0">Рейтинг!$A:$A,Рейтинг!$3:$5</definedName>
    <definedName name="_xlnm.Print_Area" localSheetId="2">'1.1'!$A$1:$I$27</definedName>
    <definedName name="_xlnm.Print_Area" localSheetId="3">'1.2'!$A$1:$G$27</definedName>
    <definedName name="_xlnm.Print_Area" localSheetId="4">'1.3'!$A$1:$G$27</definedName>
    <definedName name="_xlnm.Print_Area" localSheetId="30">'10.1'!$A$1:$D$27</definedName>
    <definedName name="_xlnm.Print_Area" localSheetId="31">'10.2'!$A$1:$D$28</definedName>
    <definedName name="_xlnm.Print_Area" localSheetId="32">'11.1'!$A$1:$D$28</definedName>
    <definedName name="_xlnm.Print_Area" localSheetId="33">'11.2'!$A$1:$D$27</definedName>
    <definedName name="_xlnm.Print_Area" localSheetId="34">'11.3'!$A$1:$D$27</definedName>
    <definedName name="_xlnm.Print_Area" localSheetId="35">'11.4'!$A$1:$D$28</definedName>
    <definedName name="_xlnm.Print_Area" localSheetId="36">'12.1'!$A$1:$L$27</definedName>
    <definedName name="_xlnm.Print_Area" localSheetId="37">'13.1'!$A$1:$J$28</definedName>
    <definedName name="_xlnm.Print_Area" localSheetId="38">'13.2'!$A$1:$L$29</definedName>
    <definedName name="_xlnm.Print_Area" localSheetId="39">'13.3'!$A$1:$L$27</definedName>
    <definedName name="_xlnm.Print_Area" localSheetId="5">'2.1'!$A$1:$D$28</definedName>
    <definedName name="_xlnm.Print_Area" localSheetId="6">'2.2'!$A$1:$D$28</definedName>
    <definedName name="_xlnm.Print_Area" localSheetId="7">'2.3'!$A$1:$D$28</definedName>
    <definedName name="_xlnm.Print_Area" localSheetId="8">'3.1'!$A$1:$Q$27</definedName>
    <definedName name="_xlnm.Print_Area" localSheetId="9">'4.1'!$A$1:$H$28</definedName>
    <definedName name="_xlnm.Print_Area" localSheetId="10">'4.2'!$A$1:$O$28</definedName>
    <definedName name="_xlnm.Print_Area" localSheetId="11">'4.3'!$A$1:$M$28</definedName>
    <definedName name="_xlnm.Print_Area" localSheetId="12">'4.4'!$A$1:$M$28</definedName>
    <definedName name="_xlnm.Print_Area" localSheetId="13">'4.5'!$A$1:$G$28</definedName>
    <definedName name="_xlnm.Print_Area" localSheetId="14">'4.6'!$A$1:$J$28</definedName>
    <definedName name="_xlnm.Print_Area" localSheetId="15">'5.1'!$A$1:$D$28</definedName>
    <definedName name="_xlnm.Print_Area" localSheetId="16">'5.2'!$A$1:$D$28</definedName>
    <definedName name="_xlnm.Print_Area" localSheetId="17">'6.1'!$A$1:$T$28</definedName>
    <definedName name="_xlnm.Print_Area" localSheetId="18">'7.1'!$A$1:$L$29</definedName>
    <definedName name="_xlnm.Print_Area" localSheetId="19">'7.2'!$A$1:$L$27</definedName>
    <definedName name="_xlnm.Print_Area" localSheetId="20">'8.1'!$A$1:$H$27</definedName>
    <definedName name="_xlnm.Print_Area" localSheetId="21">'8.2'!$A$1:$H$27</definedName>
    <definedName name="_xlnm.Print_Area" localSheetId="22">'8.3'!$A$1:$H$27</definedName>
    <definedName name="_xlnm.Print_Area" localSheetId="23">'8.4'!$A$1:$D$28</definedName>
    <definedName name="_xlnm.Print_Area" localSheetId="24">'9.1'!$A$1:$D$27</definedName>
    <definedName name="_xlnm.Print_Area" localSheetId="25">'9.2'!$A$1:$D$27</definedName>
    <definedName name="_xlnm.Print_Area" localSheetId="26">'9.3'!$A$1:$D$27</definedName>
    <definedName name="_xlnm.Print_Area" localSheetId="27">'9.4'!$A$1:$D$28</definedName>
    <definedName name="_xlnm.Print_Area" localSheetId="28">'9.5'!$A$1:$D$27</definedName>
    <definedName name="_xlnm.Print_Area" localSheetId="29">'9.6'!$A$1:$D$27</definedName>
    <definedName name="_xlnm.Print_Area" localSheetId="1">Методика!$A$1:$F$103</definedName>
    <definedName name="_xlnm.Print_Area" localSheetId="0">Рейтинг!$A$1:$CD$27</definedName>
  </definedNames>
  <calcPr calcId="162913"/>
</workbook>
</file>

<file path=xl/calcChain.xml><?xml version="1.0" encoding="utf-8"?>
<calcChain xmlns="http://schemas.openxmlformats.org/spreadsheetml/2006/main">
  <c r="F14" i="77" l="1"/>
  <c r="C20" i="115"/>
  <c r="C8" i="115"/>
  <c r="C9" i="115"/>
  <c r="F9" i="115" s="1"/>
  <c r="C10" i="115"/>
  <c r="F10" i="115" s="1"/>
  <c r="C11" i="115"/>
  <c r="C12" i="115"/>
  <c r="C14" i="115"/>
  <c r="F14" i="115" s="1"/>
  <c r="C15" i="115"/>
  <c r="F15" i="115" s="1"/>
  <c r="C16" i="115"/>
  <c r="C17" i="115"/>
  <c r="F17" i="115" s="1"/>
  <c r="C18" i="115"/>
  <c r="C19" i="115"/>
  <c r="F19" i="115" s="1"/>
  <c r="C21" i="115"/>
  <c r="C22" i="115"/>
  <c r="F22" i="115" s="1"/>
  <c r="C23" i="115"/>
  <c r="C24" i="115"/>
  <c r="F24" i="115" s="1"/>
  <c r="C25" i="115"/>
  <c r="C26" i="115"/>
  <c r="C27" i="115"/>
  <c r="F27" i="115"/>
  <c r="F21" i="115"/>
  <c r="F18" i="115"/>
  <c r="F23" i="115"/>
  <c r="F26" i="115"/>
  <c r="F12" i="115"/>
  <c r="F16" i="115"/>
  <c r="F20" i="115"/>
  <c r="F8" i="115"/>
  <c r="F11" i="115"/>
  <c r="F25" i="115"/>
  <c r="E10" i="114"/>
  <c r="E11" i="114"/>
  <c r="E12" i="114"/>
  <c r="E13" i="114"/>
  <c r="E14" i="114"/>
  <c r="E16" i="114"/>
  <c r="E17" i="114"/>
  <c r="E18" i="114"/>
  <c r="E19" i="114"/>
  <c r="E20" i="114"/>
  <c r="E21" i="114"/>
  <c r="E22" i="114"/>
  <c r="E23" i="114"/>
  <c r="E24" i="114"/>
  <c r="E25" i="114"/>
  <c r="E26" i="114"/>
  <c r="E27" i="114"/>
  <c r="E28" i="114"/>
  <c r="E29" i="114"/>
  <c r="C10" i="114"/>
  <c r="C11" i="114"/>
  <c r="C12" i="114"/>
  <c r="C13" i="114"/>
  <c r="C14" i="114"/>
  <c r="C16" i="114"/>
  <c r="C17" i="114"/>
  <c r="C18" i="114"/>
  <c r="C19" i="114"/>
  <c r="C20" i="114"/>
  <c r="C21" i="114"/>
  <c r="C22" i="114"/>
  <c r="C23" i="114"/>
  <c r="C24" i="114"/>
  <c r="C25" i="114"/>
  <c r="C26" i="114"/>
  <c r="C27" i="114"/>
  <c r="C28" i="114"/>
  <c r="C29" i="114"/>
  <c r="F9" i="113"/>
  <c r="F10" i="113"/>
  <c r="F12" i="113"/>
  <c r="F13" i="113"/>
  <c r="F15" i="113"/>
  <c r="F17" i="113"/>
  <c r="F18" i="113"/>
  <c r="F19" i="113"/>
  <c r="F20" i="113"/>
  <c r="F21" i="113"/>
  <c r="F22" i="113"/>
  <c r="F23" i="113"/>
  <c r="F24" i="113"/>
  <c r="F25" i="113"/>
  <c r="F26" i="113"/>
  <c r="F27" i="113"/>
  <c r="F28" i="113"/>
  <c r="C16" i="113"/>
  <c r="F16" i="113" s="1"/>
  <c r="C9" i="113"/>
  <c r="C10" i="113"/>
  <c r="C11" i="113"/>
  <c r="F11" i="113" s="1"/>
  <c r="C12" i="113"/>
  <c r="C13" i="113"/>
  <c r="C15" i="113"/>
  <c r="C17" i="113"/>
  <c r="C18" i="113"/>
  <c r="C19" i="113"/>
  <c r="C20" i="113"/>
  <c r="C21" i="113"/>
  <c r="C22" i="113"/>
  <c r="C23" i="113"/>
  <c r="C24" i="113"/>
  <c r="C25" i="113"/>
  <c r="C26" i="113"/>
  <c r="C27" i="113"/>
  <c r="C28" i="113"/>
  <c r="E8" i="112"/>
  <c r="E9" i="112"/>
  <c r="E10" i="112"/>
  <c r="E11" i="112"/>
  <c r="E12" i="112"/>
  <c r="E14" i="112"/>
  <c r="E15" i="112"/>
  <c r="E16" i="112"/>
  <c r="E17" i="112"/>
  <c r="E18" i="112"/>
  <c r="E19" i="112"/>
  <c r="E20" i="112"/>
  <c r="E21" i="112"/>
  <c r="E22" i="112"/>
  <c r="E23" i="112"/>
  <c r="E24" i="112"/>
  <c r="E25" i="112"/>
  <c r="E26" i="112"/>
  <c r="E27" i="112"/>
  <c r="C8" i="112"/>
  <c r="C9" i="112"/>
  <c r="C10" i="112"/>
  <c r="C11" i="112"/>
  <c r="C12" i="112"/>
  <c r="C14" i="112"/>
  <c r="C15" i="112"/>
  <c r="C16" i="112"/>
  <c r="C17" i="112"/>
  <c r="C18" i="112"/>
  <c r="C19" i="112"/>
  <c r="C20" i="112"/>
  <c r="C21" i="112"/>
  <c r="C22" i="112"/>
  <c r="C23" i="112"/>
  <c r="C24" i="112"/>
  <c r="C25" i="112"/>
  <c r="C26" i="112"/>
  <c r="C27" i="112"/>
  <c r="G9" i="111"/>
  <c r="G10" i="111"/>
  <c r="G11" i="111"/>
  <c r="G12" i="111"/>
  <c r="G13" i="111"/>
  <c r="G15" i="111"/>
  <c r="G16" i="111"/>
  <c r="G17" i="111"/>
  <c r="G18" i="111"/>
  <c r="G19" i="111"/>
  <c r="G20" i="111"/>
  <c r="G21" i="111"/>
  <c r="G22" i="111"/>
  <c r="G23" i="111"/>
  <c r="G24" i="111"/>
  <c r="G25" i="111"/>
  <c r="G26" i="111"/>
  <c r="G27" i="111"/>
  <c r="G28" i="111"/>
  <c r="D9" i="111"/>
  <c r="D10" i="111"/>
  <c r="D11" i="111"/>
  <c r="D12" i="111"/>
  <c r="D13" i="111"/>
  <c r="D15" i="111"/>
  <c r="D16" i="111"/>
  <c r="D17" i="111"/>
  <c r="D18" i="111"/>
  <c r="D19" i="111"/>
  <c r="D20" i="111"/>
  <c r="D21" i="111"/>
  <c r="D22" i="111"/>
  <c r="D23" i="111"/>
  <c r="D24" i="111"/>
  <c r="D25" i="111"/>
  <c r="D26" i="111"/>
  <c r="D27" i="111"/>
  <c r="D28" i="111"/>
  <c r="G8" i="110"/>
  <c r="G9" i="110"/>
  <c r="G10" i="110"/>
  <c r="G11" i="110"/>
  <c r="G12" i="110"/>
  <c r="G14" i="110"/>
  <c r="G15" i="110"/>
  <c r="G16" i="110"/>
  <c r="G17" i="110"/>
  <c r="G18" i="110"/>
  <c r="G19" i="110"/>
  <c r="G20" i="110"/>
  <c r="G21" i="110"/>
  <c r="G22" i="110"/>
  <c r="G23" i="110"/>
  <c r="G24" i="110"/>
  <c r="G25" i="110"/>
  <c r="G26" i="110"/>
  <c r="G27" i="110"/>
  <c r="D8" i="110"/>
  <c r="D9" i="110"/>
  <c r="D10" i="110"/>
  <c r="D11" i="110"/>
  <c r="D12" i="110"/>
  <c r="D14" i="110"/>
  <c r="D15" i="110"/>
  <c r="D16" i="110"/>
  <c r="D17" i="110"/>
  <c r="D18" i="110"/>
  <c r="D19" i="110"/>
  <c r="D20" i="110"/>
  <c r="D21" i="110"/>
  <c r="D22" i="110"/>
  <c r="D23" i="110"/>
  <c r="D24" i="110"/>
  <c r="D25" i="110"/>
  <c r="D26" i="110"/>
  <c r="D27" i="110"/>
  <c r="G8" i="109"/>
  <c r="G9" i="109"/>
  <c r="G10" i="109"/>
  <c r="G11" i="109"/>
  <c r="G12" i="109"/>
  <c r="G14" i="109"/>
  <c r="G15" i="109"/>
  <c r="G16" i="109"/>
  <c r="G17" i="109"/>
  <c r="G18" i="109"/>
  <c r="G19" i="109"/>
  <c r="G20" i="109"/>
  <c r="G21" i="109"/>
  <c r="G22" i="109"/>
  <c r="G23" i="109"/>
  <c r="G24" i="109"/>
  <c r="G25" i="109"/>
  <c r="G26" i="109"/>
  <c r="G27" i="109"/>
  <c r="D8" i="109"/>
  <c r="D9" i="109"/>
  <c r="D10" i="109"/>
  <c r="D11" i="109"/>
  <c r="D12" i="109"/>
  <c r="D14" i="109"/>
  <c r="D15" i="109"/>
  <c r="D16" i="109"/>
  <c r="D17" i="109"/>
  <c r="D18" i="109"/>
  <c r="D19" i="109"/>
  <c r="D20" i="109"/>
  <c r="D21" i="109"/>
  <c r="D22" i="109"/>
  <c r="D23" i="109"/>
  <c r="D24" i="109"/>
  <c r="D25" i="109"/>
  <c r="D26" i="109"/>
  <c r="D27" i="109"/>
  <c r="G9" i="108"/>
  <c r="G10" i="108"/>
  <c r="G11" i="108"/>
  <c r="G12" i="108"/>
  <c r="G13" i="108"/>
  <c r="G15" i="108"/>
  <c r="G16" i="108"/>
  <c r="G17" i="108"/>
  <c r="G18" i="108"/>
  <c r="G19" i="108"/>
  <c r="G20" i="108"/>
  <c r="G21" i="108"/>
  <c r="G22" i="108"/>
  <c r="G23" i="108"/>
  <c r="G24" i="108"/>
  <c r="G25" i="108"/>
  <c r="G26" i="108"/>
  <c r="G27" i="108"/>
  <c r="G28" i="108"/>
  <c r="D9" i="108"/>
  <c r="D10" i="108"/>
  <c r="D11" i="108"/>
  <c r="D12" i="108"/>
  <c r="D13" i="108"/>
  <c r="D15" i="108"/>
  <c r="D16" i="108"/>
  <c r="D17" i="108"/>
  <c r="D18" i="108"/>
  <c r="D19" i="108"/>
  <c r="D20" i="108"/>
  <c r="D21" i="108"/>
  <c r="D22" i="108"/>
  <c r="D23" i="108"/>
  <c r="D24" i="108"/>
  <c r="D25" i="108"/>
  <c r="D26" i="108"/>
  <c r="D27" i="108"/>
  <c r="D28" i="108"/>
  <c r="D20" i="107"/>
  <c r="D9" i="107"/>
  <c r="D10" i="107"/>
  <c r="D11" i="107"/>
  <c r="D12" i="107"/>
  <c r="D13" i="107"/>
  <c r="D15" i="107"/>
  <c r="D16" i="107"/>
  <c r="D17" i="107"/>
  <c r="D18" i="107"/>
  <c r="D19" i="107"/>
  <c r="D21" i="107"/>
  <c r="D22" i="107"/>
  <c r="D23" i="107"/>
  <c r="D24" i="107"/>
  <c r="D25" i="107"/>
  <c r="D26" i="107"/>
  <c r="D27" i="107"/>
  <c r="D28" i="107"/>
  <c r="H8" i="106"/>
  <c r="H9" i="106"/>
  <c r="H10" i="106"/>
  <c r="H11" i="106"/>
  <c r="H12" i="106"/>
  <c r="H14" i="106"/>
  <c r="H15" i="106"/>
  <c r="H16" i="106"/>
  <c r="H17" i="106"/>
  <c r="H18" i="106"/>
  <c r="H19" i="106"/>
  <c r="H20" i="106"/>
  <c r="H21" i="106"/>
  <c r="H22" i="106"/>
  <c r="H23" i="106"/>
  <c r="H24" i="106"/>
  <c r="H25" i="106"/>
  <c r="H26" i="106"/>
  <c r="H27" i="106"/>
  <c r="D8" i="106"/>
  <c r="D9" i="106"/>
  <c r="D10" i="106"/>
  <c r="D11" i="106"/>
  <c r="D12" i="106"/>
  <c r="D14" i="106"/>
  <c r="D15" i="106"/>
  <c r="D16" i="106"/>
  <c r="D17" i="106"/>
  <c r="D18" i="106"/>
  <c r="D19" i="106"/>
  <c r="D20" i="106"/>
  <c r="D21" i="106"/>
  <c r="D22" i="106"/>
  <c r="D23" i="106"/>
  <c r="D24" i="106"/>
  <c r="D25" i="106"/>
  <c r="D26" i="106"/>
  <c r="D27" i="106"/>
  <c r="H8" i="105"/>
  <c r="H9" i="105"/>
  <c r="H10" i="105"/>
  <c r="H11" i="105"/>
  <c r="H12" i="105"/>
  <c r="H14" i="105"/>
  <c r="H15" i="105"/>
  <c r="H16" i="105"/>
  <c r="H17" i="105"/>
  <c r="H18" i="105"/>
  <c r="H19" i="105"/>
  <c r="H20" i="105"/>
  <c r="H21" i="105"/>
  <c r="H22" i="105"/>
  <c r="H23" i="105"/>
  <c r="H24" i="105"/>
  <c r="H25" i="105"/>
  <c r="H26" i="105"/>
  <c r="H27" i="105"/>
  <c r="D8" i="105"/>
  <c r="D9" i="105"/>
  <c r="D10" i="105"/>
  <c r="D11" i="105"/>
  <c r="D12" i="105"/>
  <c r="D14" i="105"/>
  <c r="D15" i="105"/>
  <c r="D16" i="105"/>
  <c r="D17" i="105"/>
  <c r="D18" i="105"/>
  <c r="D19" i="105"/>
  <c r="D20" i="105"/>
  <c r="D21" i="105"/>
  <c r="D22" i="105"/>
  <c r="D23" i="105"/>
  <c r="D24" i="105"/>
  <c r="D25" i="105"/>
  <c r="D26" i="105"/>
  <c r="D27" i="105"/>
  <c r="H8" i="104"/>
  <c r="H9" i="104"/>
  <c r="H10" i="104"/>
  <c r="H11" i="104"/>
  <c r="H12" i="104"/>
  <c r="H14" i="104"/>
  <c r="H15" i="104"/>
  <c r="H16" i="104"/>
  <c r="H17" i="104"/>
  <c r="H18" i="104"/>
  <c r="H19" i="104"/>
  <c r="H20" i="104"/>
  <c r="H21" i="104"/>
  <c r="H22" i="104"/>
  <c r="H23" i="104"/>
  <c r="H24" i="104"/>
  <c r="H25" i="104"/>
  <c r="H26" i="104"/>
  <c r="H27" i="104"/>
  <c r="D8" i="104"/>
  <c r="D9" i="104"/>
  <c r="D10" i="104"/>
  <c r="D11" i="104"/>
  <c r="D12" i="104"/>
  <c r="D14" i="104"/>
  <c r="D15" i="104"/>
  <c r="D16" i="104"/>
  <c r="D17" i="104"/>
  <c r="D18" i="104"/>
  <c r="D19" i="104"/>
  <c r="D20" i="104"/>
  <c r="D21" i="104"/>
  <c r="D22" i="104"/>
  <c r="D23" i="104"/>
  <c r="D24" i="104"/>
  <c r="D25" i="104"/>
  <c r="D26" i="104"/>
  <c r="D27" i="104"/>
  <c r="H9" i="103"/>
  <c r="H10" i="103"/>
  <c r="H11" i="103"/>
  <c r="H12" i="103"/>
  <c r="H13" i="103"/>
  <c r="H15" i="103"/>
  <c r="H16" i="103"/>
  <c r="H17" i="103"/>
  <c r="H18" i="103"/>
  <c r="H19" i="103"/>
  <c r="H20" i="103"/>
  <c r="H21" i="103"/>
  <c r="H22" i="103"/>
  <c r="H23" i="103"/>
  <c r="H24" i="103"/>
  <c r="H25" i="103"/>
  <c r="H26" i="103"/>
  <c r="H27" i="103"/>
  <c r="H28" i="103"/>
  <c r="D9" i="103"/>
  <c r="D10" i="103"/>
  <c r="D11" i="103"/>
  <c r="D12" i="103"/>
  <c r="D13" i="103"/>
  <c r="D15" i="103"/>
  <c r="D16" i="103"/>
  <c r="D17" i="103"/>
  <c r="D18" i="103"/>
  <c r="D19" i="103"/>
  <c r="D20" i="103"/>
  <c r="D21" i="103"/>
  <c r="D22" i="103"/>
  <c r="D23" i="103"/>
  <c r="D24" i="103"/>
  <c r="D25" i="103"/>
  <c r="D26" i="103"/>
  <c r="D27" i="103"/>
  <c r="D28" i="103"/>
  <c r="H8" i="102"/>
  <c r="H9" i="102"/>
  <c r="H10" i="102"/>
  <c r="H11" i="102"/>
  <c r="H12" i="102"/>
  <c r="H14" i="102"/>
  <c r="H15" i="102"/>
  <c r="H16" i="102"/>
  <c r="H17" i="102"/>
  <c r="H18" i="102"/>
  <c r="H19" i="102"/>
  <c r="H20" i="102"/>
  <c r="H21" i="102"/>
  <c r="H22" i="102"/>
  <c r="H23" i="102"/>
  <c r="H24" i="102"/>
  <c r="H25" i="102"/>
  <c r="H26" i="102"/>
  <c r="H27" i="102"/>
  <c r="D8" i="102"/>
  <c r="D9" i="102"/>
  <c r="D10" i="102"/>
  <c r="D11" i="102"/>
  <c r="D12" i="102"/>
  <c r="D14" i="102"/>
  <c r="D15" i="102"/>
  <c r="D16" i="102"/>
  <c r="D17" i="102"/>
  <c r="D18" i="102"/>
  <c r="D19" i="102"/>
  <c r="D20" i="102"/>
  <c r="D21" i="102"/>
  <c r="D22" i="102"/>
  <c r="D23" i="102"/>
  <c r="D24" i="102"/>
  <c r="D25" i="102"/>
  <c r="D26" i="102"/>
  <c r="D27" i="102"/>
  <c r="H8" i="101"/>
  <c r="H9" i="101"/>
  <c r="H11" i="101"/>
  <c r="H12" i="101"/>
  <c r="H14" i="101"/>
  <c r="H15" i="101"/>
  <c r="H16" i="101"/>
  <c r="H17" i="101"/>
  <c r="H18" i="101"/>
  <c r="H19" i="101"/>
  <c r="H20" i="101"/>
  <c r="H21" i="101"/>
  <c r="H22" i="101"/>
  <c r="H23" i="101"/>
  <c r="H24" i="101"/>
  <c r="H25" i="101"/>
  <c r="H26" i="101"/>
  <c r="H27" i="101"/>
  <c r="D10" i="101"/>
  <c r="H10" i="101" s="1"/>
  <c r="D8" i="101"/>
  <c r="D9" i="101"/>
  <c r="D11" i="101"/>
  <c r="D12" i="101"/>
  <c r="D14" i="101"/>
  <c r="D15" i="101"/>
  <c r="D16" i="101"/>
  <c r="D17" i="101"/>
  <c r="D18" i="101"/>
  <c r="D19" i="101"/>
  <c r="D20" i="101"/>
  <c r="D21" i="101"/>
  <c r="D22" i="101"/>
  <c r="D23" i="101"/>
  <c r="D24" i="101"/>
  <c r="D25" i="101"/>
  <c r="D26" i="101"/>
  <c r="D27" i="101"/>
  <c r="H8" i="100"/>
  <c r="H9" i="100"/>
  <c r="H10" i="100"/>
  <c r="H11" i="100"/>
  <c r="H12" i="100"/>
  <c r="H14" i="100"/>
  <c r="H15" i="100"/>
  <c r="H16" i="100"/>
  <c r="H17" i="100"/>
  <c r="H18" i="100"/>
  <c r="H19" i="100"/>
  <c r="H20" i="100"/>
  <c r="H21" i="100"/>
  <c r="H22" i="100"/>
  <c r="H23" i="100"/>
  <c r="H24" i="100"/>
  <c r="H25" i="100"/>
  <c r="H26" i="100"/>
  <c r="H27" i="100"/>
  <c r="D8" i="100"/>
  <c r="D9" i="100"/>
  <c r="D10" i="100"/>
  <c r="D11" i="100"/>
  <c r="D12" i="100"/>
  <c r="D14" i="100"/>
  <c r="D15" i="100"/>
  <c r="D16" i="100"/>
  <c r="D17" i="100"/>
  <c r="D18" i="100"/>
  <c r="D19" i="100"/>
  <c r="D20" i="100"/>
  <c r="D21" i="100"/>
  <c r="D22" i="100"/>
  <c r="D23" i="100"/>
  <c r="D24" i="100"/>
  <c r="D25" i="100"/>
  <c r="D26" i="100"/>
  <c r="D27" i="100"/>
  <c r="D9" i="99"/>
  <c r="G9" i="99" s="1"/>
  <c r="D10" i="99"/>
  <c r="G10" i="99" s="1"/>
  <c r="D11" i="99"/>
  <c r="D13" i="99"/>
  <c r="D15" i="99"/>
  <c r="G15" i="99" s="1"/>
  <c r="D16" i="99"/>
  <c r="D17" i="99"/>
  <c r="G17" i="99" s="1"/>
  <c r="D18" i="99"/>
  <c r="D19" i="99"/>
  <c r="D20" i="99"/>
  <c r="G20" i="99" s="1"/>
  <c r="D22" i="99"/>
  <c r="D23" i="99"/>
  <c r="G23" i="99" s="1"/>
  <c r="D24" i="99"/>
  <c r="D25" i="99"/>
  <c r="G25" i="99" s="1"/>
  <c r="D26" i="99"/>
  <c r="D27" i="99"/>
  <c r="D28" i="99"/>
  <c r="G28" i="99"/>
  <c r="G22" i="99"/>
  <c r="G19" i="99"/>
  <c r="G18" i="99"/>
  <c r="G16" i="99"/>
  <c r="G12" i="99"/>
  <c r="G13" i="99"/>
  <c r="G24" i="99"/>
  <c r="G11" i="99"/>
  <c r="G26" i="99"/>
  <c r="G27" i="99"/>
  <c r="G21" i="99"/>
  <c r="G8" i="98"/>
  <c r="G9" i="98"/>
  <c r="G10" i="98"/>
  <c r="G11" i="98"/>
  <c r="G12" i="98"/>
  <c r="G14" i="98"/>
  <c r="G15" i="98"/>
  <c r="G16" i="98"/>
  <c r="G17" i="98"/>
  <c r="G19" i="98"/>
  <c r="G20" i="98"/>
  <c r="G21" i="98"/>
  <c r="G22" i="98"/>
  <c r="G23" i="98"/>
  <c r="G24" i="98"/>
  <c r="G25" i="98"/>
  <c r="G26" i="98"/>
  <c r="G27" i="98"/>
  <c r="D8" i="98"/>
  <c r="D9" i="98"/>
  <c r="D10" i="98"/>
  <c r="D11" i="98"/>
  <c r="D12" i="98"/>
  <c r="D14" i="98"/>
  <c r="D15" i="98"/>
  <c r="D16" i="98"/>
  <c r="D17" i="98"/>
  <c r="D18" i="98"/>
  <c r="G18" i="98" s="1"/>
  <c r="D19" i="98"/>
  <c r="D20" i="98"/>
  <c r="D21" i="98"/>
  <c r="D22" i="98"/>
  <c r="D23" i="98"/>
  <c r="D24" i="98"/>
  <c r="D25" i="98"/>
  <c r="D26" i="98"/>
  <c r="D27" i="98"/>
  <c r="G8" i="97"/>
  <c r="G9" i="97"/>
  <c r="G10" i="97"/>
  <c r="G11" i="97"/>
  <c r="G12" i="97"/>
  <c r="G14" i="97"/>
  <c r="G15" i="97"/>
  <c r="G16" i="97"/>
  <c r="G17" i="97"/>
  <c r="G19" i="97"/>
  <c r="G20" i="97"/>
  <c r="G21" i="97"/>
  <c r="G22" i="97"/>
  <c r="G23" i="97"/>
  <c r="G24" i="97"/>
  <c r="G25" i="97"/>
  <c r="G27" i="97"/>
  <c r="D8" i="97"/>
  <c r="D9" i="97"/>
  <c r="D10" i="97"/>
  <c r="D12" i="97"/>
  <c r="D14" i="97"/>
  <c r="D15" i="97"/>
  <c r="D16" i="97"/>
  <c r="D17" i="97"/>
  <c r="D18" i="97"/>
  <c r="G18" i="97" s="1"/>
  <c r="D19" i="97"/>
  <c r="D21" i="97"/>
  <c r="D23" i="97"/>
  <c r="D24" i="97"/>
  <c r="D25" i="97"/>
  <c r="D26" i="97"/>
  <c r="G26" i="97" s="1"/>
  <c r="D27" i="97"/>
  <c r="G8" i="96"/>
  <c r="G9" i="96"/>
  <c r="G10" i="96"/>
  <c r="G11" i="96"/>
  <c r="G12" i="96"/>
  <c r="G14" i="96"/>
  <c r="G15" i="96"/>
  <c r="G16" i="96"/>
  <c r="G17" i="96"/>
  <c r="G19" i="96"/>
  <c r="G20" i="96"/>
  <c r="G21" i="96"/>
  <c r="G22" i="96"/>
  <c r="G23" i="96"/>
  <c r="G24" i="96"/>
  <c r="G25" i="96"/>
  <c r="G27" i="96"/>
  <c r="D8" i="96"/>
  <c r="D9" i="96"/>
  <c r="D10" i="96"/>
  <c r="D11" i="96"/>
  <c r="D12" i="96"/>
  <c r="D14" i="96"/>
  <c r="D15" i="96"/>
  <c r="D16" i="96"/>
  <c r="D17" i="96"/>
  <c r="D18" i="96"/>
  <c r="G18" i="96" s="1"/>
  <c r="D19" i="96"/>
  <c r="D20" i="96"/>
  <c r="D21" i="96"/>
  <c r="D22" i="96"/>
  <c r="D23" i="96"/>
  <c r="D24" i="96"/>
  <c r="D25" i="96"/>
  <c r="D26" i="96"/>
  <c r="G26" i="96" s="1"/>
  <c r="D27" i="96"/>
  <c r="F8" i="95" l="1"/>
  <c r="F9" i="95"/>
  <c r="F10" i="95"/>
  <c r="F11" i="95"/>
  <c r="F12" i="95"/>
  <c r="F16" i="95"/>
  <c r="F17" i="95"/>
  <c r="F19" i="95"/>
  <c r="F21" i="95"/>
  <c r="F22" i="95"/>
  <c r="F23" i="95"/>
  <c r="F24" i="95"/>
  <c r="F26" i="95"/>
  <c r="F27" i="95"/>
  <c r="C15" i="95"/>
  <c r="F15" i="95" s="1"/>
  <c r="C16" i="95"/>
  <c r="C17" i="95"/>
  <c r="C18" i="95"/>
  <c r="F18" i="95" s="1"/>
  <c r="C19" i="95"/>
  <c r="C20" i="95"/>
  <c r="F20" i="95" s="1"/>
  <c r="C21" i="95"/>
  <c r="C22" i="95"/>
  <c r="C23" i="95"/>
  <c r="C24" i="95"/>
  <c r="C25" i="95"/>
  <c r="F25" i="95" s="1"/>
  <c r="C26" i="95"/>
  <c r="C27" i="95"/>
  <c r="C14" i="95"/>
  <c r="F14" i="95" s="1"/>
  <c r="C8" i="95"/>
  <c r="C9" i="95"/>
  <c r="C10" i="95"/>
  <c r="C11" i="95"/>
  <c r="C12" i="95"/>
  <c r="E10" i="93"/>
  <c r="E11" i="93"/>
  <c r="E12" i="93"/>
  <c r="E13" i="93"/>
  <c r="E14" i="93"/>
  <c r="E16" i="93"/>
  <c r="E17" i="93"/>
  <c r="E18" i="93"/>
  <c r="E19" i="93"/>
  <c r="E20" i="93"/>
  <c r="E21" i="93"/>
  <c r="E23" i="93"/>
  <c r="E24" i="93"/>
  <c r="E25" i="93"/>
  <c r="E26" i="93"/>
  <c r="E27" i="93"/>
  <c r="C10" i="93"/>
  <c r="C11" i="93"/>
  <c r="C12" i="93"/>
  <c r="C13" i="93"/>
  <c r="C14" i="93"/>
  <c r="C16" i="93"/>
  <c r="C17" i="93"/>
  <c r="C18" i="93"/>
  <c r="C19" i="93"/>
  <c r="C20" i="93"/>
  <c r="C21" i="93"/>
  <c r="C23" i="93"/>
  <c r="C24" i="93"/>
  <c r="C25" i="93"/>
  <c r="C26" i="93"/>
  <c r="C27" i="93"/>
  <c r="F9" i="92"/>
  <c r="F10" i="92"/>
  <c r="F11" i="92"/>
  <c r="F12" i="92"/>
  <c r="F13" i="92"/>
  <c r="F16" i="92"/>
  <c r="F17" i="92"/>
  <c r="F19" i="92"/>
  <c r="F20" i="92"/>
  <c r="F22" i="92"/>
  <c r="F23" i="92"/>
  <c r="F24" i="92"/>
  <c r="F25" i="92"/>
  <c r="F27" i="92"/>
  <c r="F28" i="92"/>
  <c r="C9" i="92"/>
  <c r="C10" i="92"/>
  <c r="C11" i="92"/>
  <c r="C12" i="92"/>
  <c r="C13" i="92"/>
  <c r="C15" i="92"/>
  <c r="F15" i="92" s="1"/>
  <c r="C16" i="92"/>
  <c r="C17" i="92"/>
  <c r="C18" i="92"/>
  <c r="F18" i="92" s="1"/>
  <c r="C19" i="92"/>
  <c r="C21" i="92"/>
  <c r="F21" i="92" s="1"/>
  <c r="C22" i="92"/>
  <c r="C23" i="92"/>
  <c r="C24" i="92"/>
  <c r="C25" i="92"/>
  <c r="C26" i="92"/>
  <c r="F26" i="92" s="1"/>
  <c r="C27" i="92"/>
  <c r="C28" i="92"/>
  <c r="D9" i="91"/>
  <c r="D10" i="91"/>
  <c r="D11" i="91"/>
  <c r="D12" i="91"/>
  <c r="D13" i="91"/>
  <c r="D15" i="91"/>
  <c r="D16" i="91"/>
  <c r="D17" i="91"/>
  <c r="D18" i="91"/>
  <c r="D19" i="91"/>
  <c r="D20" i="91"/>
  <c r="D21" i="91"/>
  <c r="D22" i="91"/>
  <c r="D23" i="91"/>
  <c r="D24" i="91"/>
  <c r="D25" i="91"/>
  <c r="D26" i="91"/>
  <c r="D27" i="91"/>
  <c r="D28" i="91"/>
  <c r="D9" i="90"/>
  <c r="D10" i="90"/>
  <c r="D11" i="90"/>
  <c r="D12" i="90"/>
  <c r="D13" i="90"/>
  <c r="D15" i="90"/>
  <c r="D16" i="90"/>
  <c r="D17" i="90"/>
  <c r="D18" i="90"/>
  <c r="D19" i="90"/>
  <c r="D20" i="90"/>
  <c r="D21" i="90"/>
  <c r="D22" i="90"/>
  <c r="D23" i="90"/>
  <c r="D24" i="90"/>
  <c r="D25" i="90"/>
  <c r="D26" i="90"/>
  <c r="D27" i="90"/>
  <c r="D28" i="90"/>
  <c r="C18" i="89"/>
  <c r="C9" i="89"/>
  <c r="C10" i="89"/>
  <c r="C11" i="89"/>
  <c r="C12" i="89"/>
  <c r="C13" i="89"/>
  <c r="C15" i="89"/>
  <c r="C16" i="89"/>
  <c r="C17" i="89"/>
  <c r="C19" i="89"/>
  <c r="C20" i="89"/>
  <c r="C21" i="89"/>
  <c r="C22" i="89"/>
  <c r="C24" i="89"/>
  <c r="C25" i="89"/>
  <c r="C26" i="89"/>
  <c r="C27" i="89"/>
  <c r="C28" i="89"/>
  <c r="C21" i="88"/>
  <c r="C9" i="88"/>
  <c r="C10" i="88"/>
  <c r="C11" i="88"/>
  <c r="C12" i="88"/>
  <c r="C13" i="88"/>
  <c r="C15" i="88"/>
  <c r="C16" i="88"/>
  <c r="C17" i="88"/>
  <c r="C18" i="88"/>
  <c r="C19" i="88"/>
  <c r="C20" i="88"/>
  <c r="C22" i="88"/>
  <c r="C24" i="88"/>
  <c r="C25" i="88"/>
  <c r="C26" i="88"/>
  <c r="C27" i="88"/>
  <c r="C28" i="88"/>
  <c r="C18" i="87"/>
  <c r="F18" i="87" s="1"/>
  <c r="F9" i="87"/>
  <c r="F10" i="87"/>
  <c r="F11" i="87"/>
  <c r="F12" i="87"/>
  <c r="F13" i="87"/>
  <c r="F15" i="87"/>
  <c r="F16" i="87"/>
  <c r="F17" i="87"/>
  <c r="F19" i="87"/>
  <c r="F20" i="87"/>
  <c r="F21" i="87"/>
  <c r="F22" i="87"/>
  <c r="F23" i="87"/>
  <c r="F24" i="87"/>
  <c r="F25" i="87"/>
  <c r="F26" i="87"/>
  <c r="F27" i="87"/>
  <c r="F28" i="87"/>
  <c r="C9" i="87"/>
  <c r="C10" i="87"/>
  <c r="C11" i="87"/>
  <c r="C12" i="87"/>
  <c r="C13" i="87"/>
  <c r="C15" i="87"/>
  <c r="C16" i="87"/>
  <c r="C17" i="87"/>
  <c r="C19" i="87"/>
  <c r="C20" i="87"/>
  <c r="C22" i="87"/>
  <c r="C23" i="87"/>
  <c r="C24" i="87"/>
  <c r="C25" i="87"/>
  <c r="C26" i="87"/>
  <c r="C27" i="87"/>
  <c r="C28" i="87"/>
  <c r="F9" i="86"/>
  <c r="F10" i="86"/>
  <c r="F11" i="86"/>
  <c r="F12" i="86"/>
  <c r="F13" i="86"/>
  <c r="F15" i="86"/>
  <c r="F16" i="86"/>
  <c r="F17" i="86"/>
  <c r="F18" i="86"/>
  <c r="F19" i="86"/>
  <c r="F20" i="86"/>
  <c r="F21" i="86"/>
  <c r="F22" i="86"/>
  <c r="F23" i="86"/>
  <c r="F24" i="86"/>
  <c r="F25" i="86"/>
  <c r="F26" i="86"/>
  <c r="F27" i="86"/>
  <c r="F28" i="86"/>
  <c r="C9" i="86"/>
  <c r="C10" i="86"/>
  <c r="C11" i="86"/>
  <c r="C12" i="86"/>
  <c r="C13" i="86"/>
  <c r="C15" i="86"/>
  <c r="C16" i="86"/>
  <c r="C17" i="86"/>
  <c r="C18" i="86"/>
  <c r="C19" i="86"/>
  <c r="C20" i="86"/>
  <c r="C21" i="86"/>
  <c r="C22" i="86"/>
  <c r="C23" i="86"/>
  <c r="C24" i="86"/>
  <c r="C25" i="86"/>
  <c r="C26" i="86"/>
  <c r="C27" i="86"/>
  <c r="C28" i="86"/>
  <c r="C27" i="85"/>
  <c r="C16" i="85"/>
  <c r="C9" i="85"/>
  <c r="C10" i="85"/>
  <c r="C12" i="85"/>
  <c r="C13" i="85"/>
  <c r="C15" i="85"/>
  <c r="C17" i="85"/>
  <c r="C18" i="85"/>
  <c r="C19" i="85"/>
  <c r="C20" i="85"/>
  <c r="C21" i="85"/>
  <c r="C23" i="85"/>
  <c r="C24" i="85"/>
  <c r="C25" i="85"/>
  <c r="C26" i="85"/>
  <c r="F16" i="83"/>
  <c r="F17" i="83"/>
  <c r="F18" i="83"/>
  <c r="F19" i="83"/>
  <c r="F20" i="83"/>
  <c r="F21" i="83"/>
  <c r="F22" i="83"/>
  <c r="F23" i="83"/>
  <c r="F24" i="83"/>
  <c r="F25" i="83"/>
  <c r="F26" i="83"/>
  <c r="F27" i="83"/>
  <c r="F28" i="83"/>
  <c r="F15" i="83"/>
  <c r="F9" i="83"/>
  <c r="F10" i="83"/>
  <c r="F11" i="83"/>
  <c r="F12" i="83"/>
  <c r="F13" i="83"/>
  <c r="F8" i="83"/>
  <c r="C16" i="83"/>
  <c r="C17" i="83"/>
  <c r="C18" i="83"/>
  <c r="C19" i="83"/>
  <c r="C20" i="83"/>
  <c r="C21" i="83"/>
  <c r="C22" i="83"/>
  <c r="C23" i="83"/>
  <c r="C24" i="83"/>
  <c r="C25" i="83"/>
  <c r="C26" i="83"/>
  <c r="C27" i="83"/>
  <c r="C28" i="83"/>
  <c r="C15" i="83"/>
  <c r="C9" i="83"/>
  <c r="C10" i="83"/>
  <c r="C11" i="83"/>
  <c r="C12" i="83"/>
  <c r="C13" i="83"/>
  <c r="C8" i="83"/>
  <c r="C21" i="82"/>
  <c r="F21" i="82" s="1"/>
  <c r="C8" i="82"/>
  <c r="C9" i="82"/>
  <c r="C10" i="82"/>
  <c r="C11" i="82"/>
  <c r="F11" i="82" s="1"/>
  <c r="C12" i="82"/>
  <c r="C14" i="82"/>
  <c r="C15" i="82"/>
  <c r="C16" i="82"/>
  <c r="F16" i="82" s="1"/>
  <c r="C17" i="82"/>
  <c r="F17" i="82" s="1"/>
  <c r="C18" i="82"/>
  <c r="C19" i="82"/>
  <c r="C20" i="82"/>
  <c r="F20" i="82" s="1"/>
  <c r="C22" i="82"/>
  <c r="C23" i="82"/>
  <c r="C25" i="82"/>
  <c r="C26" i="82"/>
  <c r="F26" i="82" s="1"/>
  <c r="F25" i="82"/>
  <c r="F15" i="82"/>
  <c r="F14" i="82"/>
  <c r="F23" i="82"/>
  <c r="F10" i="82"/>
  <c r="F9" i="82"/>
  <c r="F19" i="82"/>
  <c r="F27" i="82"/>
  <c r="F18" i="82"/>
  <c r="F8" i="82"/>
  <c r="F12" i="82"/>
  <c r="F22" i="82"/>
  <c r="F24" i="82"/>
  <c r="D9" i="81"/>
  <c r="D10" i="81"/>
  <c r="D11" i="81"/>
  <c r="D12" i="81"/>
  <c r="D13" i="81"/>
  <c r="D15" i="81"/>
  <c r="D16" i="81"/>
  <c r="D17" i="81"/>
  <c r="D18" i="81"/>
  <c r="D19" i="81"/>
  <c r="D20" i="81"/>
  <c r="D21" i="81"/>
  <c r="D22" i="81"/>
  <c r="D23" i="81"/>
  <c r="D24" i="81"/>
  <c r="D25" i="81"/>
  <c r="D26" i="81"/>
  <c r="D27" i="81"/>
  <c r="D28" i="81"/>
  <c r="D9" i="80"/>
  <c r="D10" i="80"/>
  <c r="D11" i="80"/>
  <c r="D12" i="80"/>
  <c r="D13" i="80"/>
  <c r="D15" i="80"/>
  <c r="D16" i="80"/>
  <c r="D17" i="80"/>
  <c r="D18" i="80"/>
  <c r="D19" i="80"/>
  <c r="D20" i="80"/>
  <c r="D21" i="80"/>
  <c r="D22" i="80"/>
  <c r="D23" i="80"/>
  <c r="D24" i="80"/>
  <c r="D25" i="80"/>
  <c r="D26" i="80"/>
  <c r="D27" i="80"/>
  <c r="D28" i="80"/>
  <c r="D9" i="79"/>
  <c r="D10" i="79"/>
  <c r="D11" i="79"/>
  <c r="D12" i="79"/>
  <c r="D13" i="79"/>
  <c r="D15" i="79"/>
  <c r="D16" i="79"/>
  <c r="D17" i="79"/>
  <c r="D18" i="79"/>
  <c r="D19" i="79"/>
  <c r="D20" i="79"/>
  <c r="D21" i="79"/>
  <c r="D22" i="79"/>
  <c r="D23" i="79"/>
  <c r="D24" i="79"/>
  <c r="D25" i="79"/>
  <c r="D26" i="79"/>
  <c r="D27" i="79"/>
  <c r="D28" i="79"/>
  <c r="D8" i="77"/>
  <c r="F8" i="77" s="1"/>
  <c r="D9" i="77"/>
  <c r="F9" i="77"/>
  <c r="D10" i="77"/>
  <c r="F10" i="77" s="1"/>
  <c r="D11" i="77"/>
  <c r="F11" i="77"/>
  <c r="D12" i="77"/>
  <c r="F12" i="77" s="1"/>
  <c r="D14" i="77"/>
  <c r="D15" i="77"/>
  <c r="F15" i="77" s="1"/>
  <c r="D16" i="77"/>
  <c r="F16" i="77"/>
  <c r="D17" i="77"/>
  <c r="F17" i="77" s="1"/>
  <c r="D18" i="77"/>
  <c r="F18" i="77"/>
  <c r="D19" i="77"/>
  <c r="F19" i="77" s="1"/>
  <c r="D20" i="77"/>
  <c r="F20" i="77"/>
  <c r="D21" i="77"/>
  <c r="F21" i="77" s="1"/>
  <c r="D22" i="77"/>
  <c r="F22" i="77"/>
  <c r="D23" i="77"/>
  <c r="F23" i="77" s="1"/>
  <c r="D24" i="77"/>
  <c r="F24" i="77"/>
  <c r="D25" i="77"/>
  <c r="F25" i="77" s="1"/>
  <c r="D26" i="77"/>
  <c r="F26" i="77"/>
  <c r="D27" i="77"/>
  <c r="F27" i="77" s="1"/>
  <c r="H8" i="14"/>
  <c r="H9" i="14"/>
  <c r="H10" i="14"/>
  <c r="H11" i="14"/>
  <c r="H12" i="14"/>
  <c r="H14" i="14"/>
  <c r="H15" i="14"/>
  <c r="H16" i="14"/>
  <c r="H17" i="14"/>
  <c r="H18" i="14"/>
  <c r="H19" i="14"/>
  <c r="H20" i="14"/>
  <c r="H21" i="14"/>
  <c r="H22" i="14"/>
  <c r="H23" i="14"/>
  <c r="H24" i="14"/>
  <c r="H25" i="14"/>
  <c r="H26" i="14"/>
  <c r="H27" i="14"/>
  <c r="F8" i="76"/>
  <c r="F9" i="76"/>
  <c r="F10" i="76"/>
  <c r="F11" i="76"/>
  <c r="F12" i="76"/>
  <c r="F14" i="76"/>
  <c r="F15" i="76"/>
  <c r="F16" i="76"/>
  <c r="F17" i="76"/>
  <c r="F18" i="76"/>
  <c r="F19" i="76"/>
  <c r="F20" i="76"/>
  <c r="F21" i="76"/>
  <c r="F22" i="76"/>
  <c r="F23" i="76"/>
  <c r="F24" i="76"/>
  <c r="F25" i="76"/>
  <c r="F26" i="76"/>
  <c r="F27" i="76"/>
  <c r="D8" i="76"/>
  <c r="D9" i="76"/>
  <c r="D11" i="76"/>
  <c r="D14" i="76"/>
  <c r="D15" i="76"/>
  <c r="D16" i="76"/>
  <c r="D17" i="76"/>
  <c r="D18" i="76"/>
  <c r="D19" i="76"/>
  <c r="D20" i="76"/>
  <c r="D21" i="76"/>
  <c r="D22" i="76"/>
  <c r="D23" i="76"/>
  <c r="D24" i="76"/>
  <c r="D25" i="76"/>
  <c r="D26" i="76"/>
  <c r="D27" i="76"/>
  <c r="E8" i="14"/>
  <c r="E9" i="14"/>
  <c r="E10" i="14"/>
  <c r="E11" i="14"/>
  <c r="E12" i="14"/>
  <c r="E14" i="14"/>
  <c r="E15" i="14"/>
  <c r="E16" i="14"/>
  <c r="E17" i="14"/>
  <c r="E18" i="14"/>
  <c r="E19" i="14"/>
  <c r="E20" i="14"/>
  <c r="E21" i="14"/>
  <c r="E22" i="14"/>
  <c r="E23" i="14"/>
  <c r="E24" i="14"/>
  <c r="E25" i="14"/>
  <c r="E26" i="14"/>
  <c r="E27" i="14"/>
  <c r="A2" i="99" l="1"/>
  <c r="D7" i="97"/>
  <c r="G7" i="97" s="1"/>
  <c r="B29" i="93"/>
  <c r="C29" i="93" s="1"/>
  <c r="E29" i="93" s="1"/>
  <c r="B28" i="93"/>
  <c r="C28" i="93" s="1"/>
  <c r="E28" i="93" s="1"/>
  <c r="B22" i="93"/>
  <c r="C22" i="93" s="1"/>
  <c r="E22" i="93" s="1"/>
  <c r="E23" i="89"/>
  <c r="E18" i="89"/>
  <c r="E17" i="89"/>
  <c r="C8" i="89"/>
  <c r="E8" i="89" s="1"/>
  <c r="F23" i="88"/>
  <c r="F21" i="88"/>
  <c r="F28" i="85"/>
  <c r="F27" i="85"/>
  <c r="B22" i="85"/>
  <c r="C22" i="85" s="1"/>
  <c r="F21" i="85"/>
  <c r="F16" i="85"/>
  <c r="F11" i="85"/>
  <c r="A1" i="14"/>
  <c r="A2" i="14"/>
  <c r="C3" i="14"/>
  <c r="C4" i="14"/>
  <c r="E7" i="14"/>
  <c r="H7" i="14" s="1"/>
  <c r="C5" i="14"/>
  <c r="A1" i="115"/>
  <c r="A1" i="114"/>
  <c r="A1" i="113"/>
  <c r="A1" i="112"/>
  <c r="A1" i="111"/>
  <c r="A1" i="110"/>
  <c r="A1" i="109"/>
  <c r="A1" i="108"/>
  <c r="A1" i="107"/>
  <c r="A1" i="106"/>
  <c r="A1" i="105"/>
  <c r="A1" i="104"/>
  <c r="A1" i="103"/>
  <c r="A1" i="102"/>
  <c r="A1" i="101"/>
  <c r="A1" i="100"/>
  <c r="A1" i="99"/>
  <c r="A1" i="98"/>
  <c r="A1" i="97"/>
  <c r="A1" i="96"/>
  <c r="A1" i="95"/>
  <c r="A1" i="93"/>
  <c r="A1" i="92"/>
  <c r="A1" i="91"/>
  <c r="A1" i="90"/>
  <c r="A1" i="89"/>
  <c r="A1" i="88"/>
  <c r="A1" i="87"/>
  <c r="A1" i="86"/>
  <c r="A1" i="85"/>
  <c r="A1" i="82"/>
  <c r="A1" i="81"/>
  <c r="A1" i="80"/>
  <c r="A1" i="79"/>
  <c r="A1" i="77"/>
  <c r="A1" i="76"/>
  <c r="B5" i="115"/>
  <c r="B4" i="115"/>
  <c r="B3" i="115"/>
  <c r="A2" i="115"/>
  <c r="B5" i="114"/>
  <c r="B6" i="114"/>
  <c r="B7" i="114"/>
  <c r="B4" i="114"/>
  <c r="B3" i="114"/>
  <c r="A2" i="114"/>
  <c r="B5" i="113"/>
  <c r="B6" i="113"/>
  <c r="B4" i="113"/>
  <c r="B3" i="113"/>
  <c r="A2" i="113"/>
  <c r="B5" i="112"/>
  <c r="B4" i="112"/>
  <c r="B3" i="112"/>
  <c r="A2" i="112"/>
  <c r="B5" i="111"/>
  <c r="B6" i="111"/>
  <c r="B4" i="111"/>
  <c r="B3" i="111"/>
  <c r="A2" i="111"/>
  <c r="B5" i="110"/>
  <c r="B4" i="110"/>
  <c r="B3" i="110"/>
  <c r="A2" i="110"/>
  <c r="B5" i="109"/>
  <c r="B4" i="109"/>
  <c r="B3" i="109"/>
  <c r="A2" i="109"/>
  <c r="B5" i="108"/>
  <c r="B6" i="108"/>
  <c r="B4" i="108"/>
  <c r="B3" i="108"/>
  <c r="A2" i="108"/>
  <c r="B6" i="107"/>
  <c r="B5" i="107"/>
  <c r="H13" i="107"/>
  <c r="B4" i="107"/>
  <c r="H17" i="107"/>
  <c r="B3" i="107"/>
  <c r="A2" i="107"/>
  <c r="B5" i="106"/>
  <c r="B4" i="106"/>
  <c r="B3" i="106"/>
  <c r="A2" i="106"/>
  <c r="B5" i="105"/>
  <c r="B4" i="105"/>
  <c r="B3" i="105"/>
  <c r="A2" i="105"/>
  <c r="B5" i="104"/>
  <c r="B4" i="104"/>
  <c r="B3" i="104"/>
  <c r="A2" i="104"/>
  <c r="B5" i="103"/>
  <c r="B6" i="103"/>
  <c r="B4" i="103"/>
  <c r="B3" i="103"/>
  <c r="A2" i="103"/>
  <c r="B5" i="102"/>
  <c r="B4" i="102"/>
  <c r="B3" i="102"/>
  <c r="A2" i="102"/>
  <c r="B5" i="101"/>
  <c r="B4" i="101"/>
  <c r="B3" i="101"/>
  <c r="A2" i="101"/>
  <c r="B5" i="100"/>
  <c r="B4" i="100"/>
  <c r="B3" i="100"/>
  <c r="A2" i="100"/>
  <c r="B5" i="99"/>
  <c r="B6" i="99"/>
  <c r="B4" i="99"/>
  <c r="B3" i="99"/>
  <c r="B5" i="98"/>
  <c r="B4" i="98"/>
  <c r="B3" i="98"/>
  <c r="A2" i="98"/>
  <c r="B5" i="97"/>
  <c r="B4" i="97"/>
  <c r="A2" i="97"/>
  <c r="B3" i="97"/>
  <c r="B5" i="96"/>
  <c r="B4" i="96"/>
  <c r="A2" i="96"/>
  <c r="B3" i="96"/>
  <c r="C8" i="113"/>
  <c r="F8" i="113"/>
  <c r="C7" i="112"/>
  <c r="E7" i="112" s="1"/>
  <c r="H26" i="107"/>
  <c r="H22" i="107"/>
  <c r="H18" i="107"/>
  <c r="H16" i="107"/>
  <c r="H15" i="107"/>
  <c r="H12" i="107"/>
  <c r="H10" i="107"/>
  <c r="H9" i="107"/>
  <c r="D8" i="107"/>
  <c r="H8" i="107" s="1"/>
  <c r="H24" i="107"/>
  <c r="B3" i="91"/>
  <c r="B5" i="92"/>
  <c r="B5" i="89"/>
  <c r="B5" i="85"/>
  <c r="B5" i="95"/>
  <c r="B4" i="95"/>
  <c r="B4" i="93"/>
  <c r="B5" i="93"/>
  <c r="B6" i="93"/>
  <c r="B3" i="95"/>
  <c r="B7" i="93"/>
  <c r="B3" i="93"/>
  <c r="B3" i="92"/>
  <c r="B6" i="92"/>
  <c r="B4" i="92"/>
  <c r="B6" i="91"/>
  <c r="B5" i="91"/>
  <c r="B4" i="91"/>
  <c r="B2" i="91"/>
  <c r="B6" i="90"/>
  <c r="B5" i="90"/>
  <c r="B4" i="90"/>
  <c r="B3" i="90"/>
  <c r="B2" i="90"/>
  <c r="B6" i="89"/>
  <c r="B4" i="89"/>
  <c r="E26" i="89" s="1"/>
  <c r="B3" i="89"/>
  <c r="B6" i="88"/>
  <c r="B5" i="88"/>
  <c r="B4" i="88"/>
  <c r="F25" i="88" s="1"/>
  <c r="B3" i="88"/>
  <c r="B6" i="87"/>
  <c r="B5" i="87"/>
  <c r="B4" i="87"/>
  <c r="B3" i="87"/>
  <c r="B6" i="86"/>
  <c r="B5" i="86"/>
  <c r="B4" i="86"/>
  <c r="B3" i="86"/>
  <c r="B6" i="85"/>
  <c r="B4" i="85"/>
  <c r="F10" i="85" s="1"/>
  <c r="B3" i="85"/>
  <c r="B5" i="82"/>
  <c r="B4" i="82"/>
  <c r="B3" i="82"/>
  <c r="B6" i="81"/>
  <c r="B5" i="81"/>
  <c r="B4" i="81"/>
  <c r="B3" i="81"/>
  <c r="B2" i="81"/>
  <c r="B6" i="80"/>
  <c r="B5" i="80"/>
  <c r="B4" i="80"/>
  <c r="B3" i="80"/>
  <c r="B2" i="80"/>
  <c r="B6" i="79"/>
  <c r="B5" i="79"/>
  <c r="B4" i="79"/>
  <c r="B3" i="79"/>
  <c r="B2" i="79"/>
  <c r="A2" i="77"/>
  <c r="B5" i="77"/>
  <c r="B4" i="77"/>
  <c r="B3" i="77"/>
  <c r="A2" i="76"/>
  <c r="B5" i="76"/>
  <c r="B4" i="76"/>
  <c r="B3" i="76"/>
  <c r="D8" i="81"/>
  <c r="D8" i="79"/>
  <c r="D8" i="80"/>
  <c r="D8" i="91"/>
  <c r="D8" i="90"/>
  <c r="C7" i="82"/>
  <c r="F7" i="82" s="1"/>
  <c r="D7" i="76"/>
  <c r="F7" i="76"/>
  <c r="H11" i="107"/>
  <c r="D7" i="106"/>
  <c r="H7" i="106" s="1"/>
  <c r="H27" i="107"/>
  <c r="H25" i="107"/>
  <c r="H23" i="107"/>
  <c r="H21" i="107"/>
  <c r="H19" i="107"/>
  <c r="H20" i="107"/>
  <c r="H28" i="107"/>
  <c r="C7" i="115"/>
  <c r="F7" i="115" s="1"/>
  <c r="C9" i="114"/>
  <c r="E9" i="114"/>
  <c r="D7" i="77"/>
  <c r="F7" i="77" s="1"/>
  <c r="C9" i="93" l="1"/>
  <c r="E9" i="93" s="1"/>
  <c r="D7" i="104"/>
  <c r="H7" i="104" s="1"/>
  <c r="D7" i="105"/>
  <c r="H7" i="105" s="1"/>
  <c r="F22" i="85"/>
  <c r="C8" i="92"/>
  <c r="F8" i="92" s="1"/>
  <c r="C7" i="95"/>
  <c r="F7" i="95" s="1"/>
  <c r="D8" i="108"/>
  <c r="G8" i="108" s="1"/>
  <c r="C8" i="85"/>
  <c r="F8" i="85" s="1"/>
  <c r="F13" i="85"/>
  <c r="F18" i="85"/>
  <c r="F20" i="85"/>
  <c r="F24" i="85"/>
  <c r="F26" i="85"/>
  <c r="C8" i="86"/>
  <c r="F8" i="86" s="1"/>
  <c r="F11" i="88"/>
  <c r="F16" i="88"/>
  <c r="E10" i="89"/>
  <c r="E24" i="89"/>
  <c r="D8" i="99"/>
  <c r="G8" i="99" s="1"/>
  <c r="D7" i="109"/>
  <c r="G7" i="109" s="1"/>
  <c r="D7" i="110"/>
  <c r="G7" i="110" s="1"/>
  <c r="D8" i="111"/>
  <c r="G8" i="111" s="1"/>
  <c r="F18" i="88"/>
  <c r="E12" i="89"/>
  <c r="E20" i="89"/>
  <c r="F28" i="88"/>
  <c r="F26" i="88"/>
  <c r="F24" i="88"/>
  <c r="F22" i="88"/>
  <c r="F19" i="88"/>
  <c r="F17" i="88"/>
  <c r="F15" i="88"/>
  <c r="F12" i="88"/>
  <c r="F10" i="88"/>
  <c r="C8" i="88"/>
  <c r="F8" i="88" s="1"/>
  <c r="E21" i="89"/>
  <c r="E19" i="89"/>
  <c r="E27" i="89"/>
  <c r="E25" i="89"/>
  <c r="E16" i="89"/>
  <c r="E13" i="89"/>
  <c r="E11" i="89"/>
  <c r="E9" i="89"/>
  <c r="D7" i="96"/>
  <c r="G7" i="96" s="1"/>
  <c r="D7" i="98"/>
  <c r="G7" i="98" s="1"/>
  <c r="D7" i="100"/>
  <c r="H7" i="100" s="1"/>
  <c r="D7" i="101"/>
  <c r="H7" i="101" s="1"/>
  <c r="D7" i="102"/>
  <c r="H7" i="102" s="1"/>
  <c r="D8" i="103"/>
  <c r="H8" i="103" s="1"/>
  <c r="F9" i="85"/>
  <c r="F12" i="85"/>
  <c r="F15" i="85"/>
  <c r="F17" i="85"/>
  <c r="F19" i="85"/>
  <c r="F23" i="85"/>
  <c r="F25" i="85"/>
  <c r="C8" i="87"/>
  <c r="F8" i="87" s="1"/>
  <c r="F9" i="88"/>
  <c r="F13" i="88"/>
  <c r="F20" i="88"/>
  <c r="F27" i="88"/>
  <c r="E15" i="89"/>
  <c r="E22" i="89"/>
  <c r="E28" i="89"/>
</calcChain>
</file>

<file path=xl/sharedStrings.xml><?xml version="1.0" encoding="utf-8"?>
<sst xmlns="http://schemas.openxmlformats.org/spreadsheetml/2006/main" count="4961" uniqueCount="885">
  <si>
    <t>Единица измерения</t>
  </si>
  <si>
    <t>баллов</t>
  </si>
  <si>
    <t>место</t>
  </si>
  <si>
    <t>Ссылка на источник данных</t>
  </si>
  <si>
    <t>№ п/п</t>
  </si>
  <si>
    <t>Вопросы и варианты ответов</t>
  </si>
  <si>
    <t>Баллы</t>
  </si>
  <si>
    <t>Понижающие коэффициенты</t>
  </si>
  <si>
    <t>Итого</t>
  </si>
  <si>
    <t>баллы</t>
  </si>
  <si>
    <t xml:space="preserve">Нет, не опубликован </t>
  </si>
  <si>
    <t>К1</t>
  </si>
  <si>
    <t xml:space="preserve">К2 </t>
  </si>
  <si>
    <t xml:space="preserve">К3 </t>
  </si>
  <si>
    <t xml:space="preserve">Характеристика первоначально утвержденного бюджета </t>
  </si>
  <si>
    <t>Нет, не содержится или не отвечает требованиям</t>
  </si>
  <si>
    <t>Да, содержится</t>
  </si>
  <si>
    <t>1.1</t>
  </si>
  <si>
    <t>1.2</t>
  </si>
  <si>
    <t>1.3</t>
  </si>
  <si>
    <t>Оценка показателя 1.1</t>
  </si>
  <si>
    <t>К2              затрудненный поиск</t>
  </si>
  <si>
    <t>Оценка показателя 1.2</t>
  </si>
  <si>
    <t>Оценка показателя 1.3</t>
  </si>
  <si>
    <t>Нет, не содержится</t>
  </si>
  <si>
    <t>Максимальное количество баллов</t>
  </si>
  <si>
    <t>%</t>
  </si>
  <si>
    <t xml:space="preserve">К1            формат данных      </t>
  </si>
  <si>
    <t xml:space="preserve">Комментарий к оценке показателя и применению понижающих коэффициентов </t>
  </si>
  <si>
    <t>Опубликован ли Бюджет в открытом доступе на портале (сайте) МО, предназначенном для публикации бюджетных данных?</t>
  </si>
  <si>
    <t xml:space="preserve">Различные источники поступлений в бюджет имеют разные характеристики (например, в зависимости от ответов на вопросы: кто является плательщиком или как поступления зависят от экономических условий). Поэтому с точки зрения открытости бюджетных данных в Бюджете важно показывать доходы по видам источников поступлений. Виды доходов, объем которых составляет менее 10% от общего объема доходов бюджета, допускается агрегировать в категорию «иные» в разрезе групп доходов. </t>
  </si>
  <si>
    <t>Городские округа</t>
  </si>
  <si>
    <t>Муниципальные районы</t>
  </si>
  <si>
    <t>Сыктывкар</t>
  </si>
  <si>
    <t>Воркута</t>
  </si>
  <si>
    <t>Инта</t>
  </si>
  <si>
    <t>Усинск</t>
  </si>
  <si>
    <t>Ухта</t>
  </si>
  <si>
    <t>Вуктыл</t>
  </si>
  <si>
    <t>Ижемский</t>
  </si>
  <si>
    <t>Княжпогостский</t>
  </si>
  <si>
    <t>Койгородский</t>
  </si>
  <si>
    <t>Корткеросский</t>
  </si>
  <si>
    <t>Печора</t>
  </si>
  <si>
    <t>Прилузский</t>
  </si>
  <si>
    <t>Сосногорск</t>
  </si>
  <si>
    <t>Сыктывдинский</t>
  </si>
  <si>
    <t>Сысольский</t>
  </si>
  <si>
    <t>Троицко-Печорский</t>
  </si>
  <si>
    <t>Удорский</t>
  </si>
  <si>
    <t>Усть-Вымский</t>
  </si>
  <si>
    <t>Усть-Куломский</t>
  </si>
  <si>
    <t>Усть-Цилемский</t>
  </si>
  <si>
    <t>Период, на который утвержден бюджет</t>
  </si>
  <si>
    <t>Да, опубликован</t>
  </si>
  <si>
    <t>Публичные сведения о плановых показателях деятельности муниципальных учреждений муниципального образования</t>
  </si>
  <si>
    <t>Оценка показателей раздела осуществляется на основе статистических отчетов «Мониторинг размещения сведений на официальном сайте по учреждениям субъектов и муниципальных образований», публикуемых на официальном сайте для размещения информации о государственных (муниципальных) учреждениях (www.bus.gov.ru). Правила предоставления и размещения информации о государственных (муниципальных) учреждениях на указанном сайте установлены приказом Минфина России от 21 июля 2011 г. №86н «Об утверждении порядка предоставления информации государственным (муниципальным) учреждением, ее размещения на официальном сайте в сети Интернет и ведения указанного сайта».</t>
  </si>
  <si>
    <t>2</t>
  </si>
  <si>
    <t>95% и более</t>
  </si>
  <si>
    <t>85% и более</t>
  </si>
  <si>
    <t>Менее 85%</t>
  </si>
  <si>
    <t>2.1</t>
  </si>
  <si>
    <t>2.2</t>
  </si>
  <si>
    <t>2.3</t>
  </si>
  <si>
    <t>3</t>
  </si>
  <si>
    <t>3.1</t>
  </si>
  <si>
    <t xml:space="preserve">Бюджет для граждан (на основе утвержденного Бюджета) </t>
  </si>
  <si>
    <t>Опубликован ли в сети Интернет бюджет для граждан, разработанный на основе Бюджета?</t>
  </si>
  <si>
    <t>4</t>
  </si>
  <si>
    <t>Годовой отчет об исполнении бюджета</t>
  </si>
  <si>
    <t>Опубликован ли проект Годового отчета об исполнении бюджета в открытом доступе на портале (сайте) МО, предназначенном для публикации бюджетных данных?</t>
  </si>
  <si>
    <t>Да, опубликован в структурированном виде</t>
  </si>
  <si>
    <t>Да, опубликован, но не в структурированном виде</t>
  </si>
  <si>
    <t>4.1</t>
  </si>
  <si>
    <t>4.2</t>
  </si>
  <si>
    <t>Проводились ли в МО публичные слушания по Годовому отчету об исполнении бюджета и опубликован ли в составе материалов к проекту Годового отчета об исполнении бюджета итоговый документ (протокол), принятый по результатам публичных слушаний?</t>
  </si>
  <si>
    <t>4.3</t>
  </si>
  <si>
    <t xml:space="preserve">Для оценки показателя должны быть представлены: а) первоначально утвержденные сведения о доходах; б) уточненные значения с учетом внесенных изменений (в случае внесения изменений); в) фактические значения. Если указанные требования не выполняются, оценка показателя принимает значение 0 баллов.  
Для максимальной оценки показателя должны быть представлены пояснения различий между первоначально утвержденными (установленными) показателями доходов и их фактическими значениями в случаях, если такие отклонения составили 5% и более от первоначально утвержденного значения.В целях оценки показателя учитываются сведения, опубликованные в составе материалов к проекту Годового отчета об исполнении бюджета. </t>
  </si>
  <si>
    <t>Да, сведения опубликованы, в том числе поясняются различия между первоначально утвержденными показателями доходов и их фактическими значениями для всех показателей, где отклонения составили 5% и более от первоначально утвержденного значения, или таких отклонений нет</t>
  </si>
  <si>
    <t>Да, сведения опубликованы, но не поясняются различия между первоначально утвержденными показателями доходов и их фактическими значениями для всех показателей, где отклонения составили 5% и более от первоначально утвержденного значения</t>
  </si>
  <si>
    <t xml:space="preserve">Нет, сведения не опубликованы или не отвечают требованиям </t>
  </si>
  <si>
    <t>Опубликованы ли в составе материалов к проекту Годового отчета об исполнении бюджета сведения о фактически произведенных расходах по разделам и подразделам классификации расходов в сравнении с первоначально утвержденными и с уточненными значениями с учетом внесенных изменений?</t>
  </si>
  <si>
    <t>Да, сведения опубликованы, в том числе поясняются различия между первоначально утвержденными показателями расходов и их фактическими значениями для всех показателей, где отклонения составили 5% и более от первоначально утвержденного значения, или таких отклонений нет</t>
  </si>
  <si>
    <t>4.4</t>
  </si>
  <si>
    <t>Да, сведения опубликованы, но не поясняются различия между первоначально утвержденными показателями расходов и их фактическими значениями для всех показателей, где отклонения составили 5% и более от первоначально утвержденного (установленного) значения</t>
  </si>
  <si>
    <t>Нет, не опубликованы или не отвечают требованиям</t>
  </si>
  <si>
    <t>4.5</t>
  </si>
  <si>
    <t>Опубликованы ли в составе материалов к проекту Годового отчета об исполнении бюджета сведения об объеме муниципального долга?</t>
  </si>
  <si>
    <t>Для максимальной оценки показателя требуется представление сведений об объеме муниципального долга по состоянию на начало и конец отчетного финансового года по видам долговых обязательств.
В целях оценки показателя учитываются сведения, опубликованные в составе материалов к проекту Годового отчета об исполнении бюджета или доступные из раздела, где опубликован проект Годового отчета об исполнении бюджета и материалы к нему по ссылке.</t>
  </si>
  <si>
    <t>Да, сведения представлены в полном объеме, в том числе с детализацией муниципального долга по видам долговых обязательств</t>
  </si>
  <si>
    <t>Да, сведения представлены в полном объеме, но без детализации муниципального долга по видам долговых обязательств</t>
  </si>
  <si>
    <t>Нет, сведения не представлены или не отвечают требованиям</t>
  </si>
  <si>
    <t>Опубликованы ли в составе материалов к проекту Годового отчета об исполнении бюджета сведения о выполнении муниципальными бюджетными и автономными учреждениями МО муниципальных заданий на оказание муниципальных услуг (выполнение работ), а также об объемах субсидий на финансовое обеспечение выполнения муниципальных заданий?</t>
  </si>
  <si>
    <t>4.6</t>
  </si>
  <si>
    <t xml:space="preserve">В соответствии со статьей 264.1 Бюджетного кодекса РФ сведения о выполнении муниципальных заданий содержатся в составе бюджетной отчетности. 
Показатель оценивается в случае публикации сводных данных, представленных в разрезе муниципальных услуг (работ).  
В составе сведений о выполнении муниципальных заданий в обязательном порядке должны быть представлены:
а) плановые и фактические значения показателей, характеризующих объемы и (или) качество муниципальных услуг (работ);
б) плановые и фактические объемы субсидий на выполнение муниципальных заданий на оказание соответствующих муниципальных услуг (выполнение работ).
В целях оценки показателя учитываются сведения, опубликованные в составе материалов к проекту Годового отчета об исполнении бюджета. </t>
  </si>
  <si>
    <t xml:space="preserve">Да, сведения опубликованы </t>
  </si>
  <si>
    <t>5</t>
  </si>
  <si>
    <t>Публичные сведения о фактических результатах деятельности муниципальных учреждений Республики Коми</t>
  </si>
  <si>
    <t>5.1</t>
  </si>
  <si>
    <t>Доля муниципальных казенных,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отчеты о результатах деятельности и об использовании закрепленного за ними имущества, в процентах от общего количества муниципальных бюджетных и автономных учреждений МО</t>
  </si>
  <si>
    <t>5.2</t>
  </si>
  <si>
    <t>Доля муниципальных казенных,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баланс учреждения (форма 0503130 для казенных учреждений; форма 0503730 для бюджетных и автономных учреждений), в процентах от общего количества муниципальных бюджетных и автономных учреждений МО</t>
  </si>
  <si>
    <t>6</t>
  </si>
  <si>
    <t xml:space="preserve">Бюджет для граждан (Годовой отчет об исполнении бюджета) </t>
  </si>
  <si>
    <t xml:space="preserve">В данном разделе оцениваются бюджеты для граждан, разработанные на основе Годового отчета об исполнении бюджета. Бюджеты для граждан, разработанные на основе иных источников информации, а также если невозможно определить, что явилось источником информации, в целях оценки показателей данного раздела не учитываются. </t>
  </si>
  <si>
    <t>Опубликован ли в сети Интернет бюджет для граждан, разработанный на основе Годового отчета об исполнении бюджета?</t>
  </si>
  <si>
    <t>Нет, не опубликован или не отвечает требованиям</t>
  </si>
  <si>
    <t>6.1</t>
  </si>
  <si>
    <t>7</t>
  </si>
  <si>
    <t>7.1</t>
  </si>
  <si>
    <t>Да, в опросе приняли участие более 150 человек</t>
  </si>
  <si>
    <t>Да, в опросе приняли участие от 100 до 150 человек</t>
  </si>
  <si>
    <t>Да, в опросе приняли участие от 50 до 100 человек</t>
  </si>
  <si>
    <t>Нет, опросы не проводились или не соответствуют требованиям либо отчеты по результатам опросов не опубликованы</t>
  </si>
  <si>
    <t>7.2</t>
  </si>
  <si>
    <t xml:space="preserve">Да, заседания проводились и опубликованы принятые итоговые документы (протоколы) </t>
  </si>
  <si>
    <t>Нет, заседания не проводились или принятые итоговые документы (протоколы) не опубликованы</t>
  </si>
  <si>
    <t>Оценка показателя 2.1</t>
  </si>
  <si>
    <t>Оценка показателя 2.2</t>
  </si>
  <si>
    <t xml:space="preserve">Наименование муниципального образования Республики Коми                                              </t>
  </si>
  <si>
    <t>Комментарий к оценке показателя</t>
  </si>
  <si>
    <t>Оценка показателя 2.3</t>
  </si>
  <si>
    <t>источник</t>
  </si>
  <si>
    <t>да/нет</t>
  </si>
  <si>
    <t>Справочно: дата создания или изменения файла</t>
  </si>
  <si>
    <t>Дата публикации "Бюджета для граждан" на портале (сайте)</t>
  </si>
  <si>
    <t xml:space="preserve">Сведения о наличии в "бюджете для граждан" ключевых элементов </t>
  </si>
  <si>
    <t>Справочно: период, на который утвержден бюджет</t>
  </si>
  <si>
    <t>Информация о соблюдении срока публикации "Бюджета для граждан"</t>
  </si>
  <si>
    <t>Оценка показателя 3.1</t>
  </si>
  <si>
    <t xml:space="preserve">В целях оценки показателей раздела в качестве бюджета для граждан учитывается публикация на портале (сайте) МО, предназначенном для публикации бюджетных данных, информации в форме брошюры (презентации), сформированной на основе Бюджета. В составе сведений, как минимум, должны содержаться: 1) общие суммы доходов и расходов Бюджета; 2) сведения об основных социально-экономических решениях, предусмотренных Бюджетом, отличающих его от бюджета прошлого года, а именно: существенные изменения в структуре доходов и (или) расходов, значимые новые расходные обязательства; 3) контактная информация, которую граждане могут использовать для дальнейшего обсуждения и участия в бюджетном процессе. Бюджет для граждан, должен быть опубликован в течение 14 календарных дней после принятия Бюджета и сохраняться, как минимум, до утверждения отчета об исполнении бюджета за соответствующий год. </t>
  </si>
  <si>
    <t>1) общие суммы доходов и расходов Бюджета</t>
  </si>
  <si>
    <t>2) сведения об основных социально-экономических решениях, предусмотренных Бюджетом, отличающих его от бюджета прошлого года, а именно: существенные изменения в структуре доходов и (или) расходов, значимые новые расходные обязательства</t>
  </si>
  <si>
    <t>3) контактная информация, которую граждане могут использовать для дальнейшего обсуждения и участия в бюджетном процессе.</t>
  </si>
  <si>
    <t xml:space="preserve">Наименование муниципального образования Республики Коми       </t>
  </si>
  <si>
    <t>К2    затрудненный поиск</t>
  </si>
  <si>
    <t xml:space="preserve">К1            формат данных          </t>
  </si>
  <si>
    <t xml:space="preserve">К2    затрудненный поиск         </t>
  </si>
  <si>
    <t>К3           несоблюдение сроков</t>
  </si>
  <si>
    <t>В целях оценки показателя учитывается публикация проекта Годового отчета об исполнении бюджета в полном объеме, включая текстовую часть и все приложения к проекту. В случае, если указанное требование не выполняется, оценка показателя принимает значение 0 баллов. Для максимальной оценки показателя требуется публикация проекта в структурированном виде.</t>
  </si>
  <si>
    <t>Содержание итогового документа (протокола), принятого по итогам публичных слушаний</t>
  </si>
  <si>
    <t>1) дата и место проведения публичных слушаний</t>
  </si>
  <si>
    <t>2) обобщенная информация о ходе публичных слушаний, в том числе о мнениях их участников, поступивших предложениях и заявлениях</t>
  </si>
  <si>
    <t>3) одобренные большинством участников слушаний рекомендации</t>
  </si>
  <si>
    <t>Оценка показателя 4.1</t>
  </si>
  <si>
    <t>Оценка показателя 4.2</t>
  </si>
  <si>
    <t>Оценка показателя 4.3</t>
  </si>
  <si>
    <t xml:space="preserve">Для оценки показателя должны быть представлены: а) первоначально утвержденные сведения о доходах; б) уточненные значения с учетом внесенных изменений (в случае внесения изменений); в) фактические значения. Если указанные требования не выполняются, оценка показателя принимает значение 0 баллов. Для максимальной оценки показателя должны быть представлены пояснения различий между первоначально утвержденными (установленными) показателями доходов и их фактическими значениями в случаях, если такие отклонения составили 5% и более от первоначально утвержденного значения.В целях оценки показателя учитываются сведения, опубликованные в составе материалов к проекту Годового отчета об исполнении бюджета. </t>
  </si>
  <si>
    <t>1) первоначально утвержденные сведения о доходах</t>
  </si>
  <si>
    <t>2) уточненные значения с учетом внесенных изменений (в случае внесения изменений)</t>
  </si>
  <si>
    <t>3) фактические значения</t>
  </si>
  <si>
    <t xml:space="preserve">Для оценки показателя должны быть представлены сведения о расходах по разделам и подразделам классификации расходов: а) первоначально утвержденные расходы; б) уточненные значения с учетом внесенных изменений (в случае внесения изменений); в) фактические значения. Если указанные требования не выполняются, оценка показателя принимает значение 0 баллов.  Для максимальной оценки показателя должны быть представлены пояснения различий между первоначально утвержденными показателями расходов и их фактическими значениями в случаях, если такие отклонения составили 5% и более от первоначально утвержденного значения. В целях оценки показателя учитываются сведения, опубликованные в составе материалов к проекту Годового отчета об исполнении бюджета. </t>
  </si>
  <si>
    <t>Оценка показателя 4.4</t>
  </si>
  <si>
    <t>1) первоначально утвержденные расходы</t>
  </si>
  <si>
    <t>Оценка показателя 4.5</t>
  </si>
  <si>
    <t>Для максимальной оценки показателя требуется представление сведений об объеме муниципального долга по состоянию на начало и конец отчетного финансового года по видам долговых обязательств. В целях оценки показателя учитываются сведения, опубликованные в составе материалов к проекту Годового отчета об исполнении бюджета или доступные из раздела, где опубликован проект Годового отчета об исполнении бюджета и материалы к нему по ссылке.</t>
  </si>
  <si>
    <t>Оценка показателя 4.6</t>
  </si>
  <si>
    <t xml:space="preserve">В соответствии со статьей 264.1 Бюджетного кодекса РФ сведения о выполнении муниципальных заданий содержатся в составе бюджетной отчетности. Показатель оценивается в случае публикации сводных данных, представленных в разрезе муниципальных услуг (работ). В составе сведений о выполнении муниципальных заданий в обязательном порядке должны быть представлены:а) плановые и фактические значения показателей, характеризующих объемы и (или) качество муниципальных услуг (работ); б) плановые и фактические объемы субсидий на выполнение муниципальных заданий на оказание соответствующих муниципальных услуг (выполнение работ).В целях оценки показателя учитываются сведения, опубликованные в составе материалов к проекту Годового отчета об исполнении бюджета. </t>
  </si>
  <si>
    <t>1) плановые и фактические значения показателей, характеризующих объемы и (или) качество муниципальных услуг (работ)</t>
  </si>
  <si>
    <t>2) плановые и фактические объемы субсидий на выполнение муниципальных заданий на оказание соответствующих муниципальных услуг (выполнение работ)</t>
  </si>
  <si>
    <t>Оценка показателя 5.1</t>
  </si>
  <si>
    <t>Оценка показателя 5.2</t>
  </si>
  <si>
    <t>Оценка показателя 6.1</t>
  </si>
  <si>
    <t>1) исполнение плана по доходам бюджета</t>
  </si>
  <si>
    <t>2) исполнение плана по  расходам бюджета</t>
  </si>
  <si>
    <t>4) полученный результат (эффект) от реализации значимых проектов</t>
  </si>
  <si>
    <t>Оценка показателя 7.1</t>
  </si>
  <si>
    <t>Дата начала опроса</t>
  </si>
  <si>
    <t>Дата окончания опроса</t>
  </si>
  <si>
    <t>Наличие результатов</t>
  </si>
  <si>
    <t>доступ к результатам</t>
  </si>
  <si>
    <t>Сведения об опросе</t>
  </si>
  <si>
    <t>количество участников</t>
  </si>
  <si>
    <t>соответствие бюджетной тематике</t>
  </si>
  <si>
    <t>Оценка показателя 7.2</t>
  </si>
  <si>
    <t xml:space="preserve">Общественные советы в качестве субъектов общественного контроля предусмотрены Федеральным законом от 21 июля 2014 г. №212-ФЗ «Об основах общественного контроля в Российской Федерации». 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МО. Достаточным для оценки показателя является проведение хотя бы одного заседания в течение полугодия. Под итоговым документом (протоколом) понимается документ, подписанный председателем общественного совета или иным уполномоченным лицом, содержащий в себе сведения: 1) о дате и месте проведения заседания; 2) составе участников; 3) обсуждаемых вопросах; 4) принятых решениях; 5) фамилии и инициалах лица, подписавшего документ. При наличии приложений к итоговому документу (протоколу) они также должны быть опубликованы. Рекомендуется публикация итогового документа (протокола) в графическом формате. </t>
  </si>
  <si>
    <t>1) дата и место проведения заседания</t>
  </si>
  <si>
    <t>2) состав участников</t>
  </si>
  <si>
    <t>3) обсуждаемые вопросы</t>
  </si>
  <si>
    <t>4) принятые решениях</t>
  </si>
  <si>
    <t>5) фамилии и инициалах лица, подписавшего документ</t>
  </si>
  <si>
    <t>Сведения о наличии в ключевых элементов в итоговом документе (протоколе)</t>
  </si>
  <si>
    <t>% от максимального количества баллов</t>
  </si>
  <si>
    <t>Место среди муниципальных образований Республики Коми</t>
  </si>
  <si>
    <t>Итого по разделу</t>
  </si>
  <si>
    <t>Место по разделу среди  городских округов (муниципальных районов) Республики Коми</t>
  </si>
  <si>
    <t>Целью проведения опросов по бюджетной тематике должно быть изучение общественного мнения для последующего учета полученных результатов в процессе управления общественными финансами и принятия решений по бюджетным вопросам. В целях оценки показателя учитываются опросы, которые проводятся в режиме он-лайн на порталах (сайтах) МО, предназначенных для публикации бюджетных данных или иных сайтах МО (в группах МО в социальных сетях) в случае, если сведения о проведении опроса содержатся на портале (сайте) МО, предназначенном для публикации бюджетных данных; В целях оценки показателя учитываются опросы, соответствующие следующим требованиям: 1) опрос проводится по бюджетной тематике; 2) с момента начала проведения опроса указаны дата начала его проведения и дата окончания его проведения (в том числе день, месяц и год); 3) результаты опроса отражаются он-лайн в течение всего срока проведения опроса и как, минимум, в течение месяца после его завершения, в том числе, с указанием общего количества участников опроса и количества проголосовавших за тот или иной вариант ответа; 4) к результатам опроса обеспечен доступ неограниченное количество раз для любого человека, который один раз ответил на вопросы; 5) опрос завершен в период с 01.01.2017 г. до 30.06.2017 г.; 6) число участников опроса составило не менее 50 человек. Если хотя бы одно из указанных требований не выполняется, оценка показателя принимает значение 0 баллов. В целях оценки показателя достаточным является проведение хотя бы одного опроса, удовлетворяющего указанным требованиям. В случае выявления недостоверных данных, оценка показателя принимает значение 0 баллов.</t>
  </si>
  <si>
    <t>Содержится ли в составе Бюджета или в составе материалов к Бюджету приложение о прогнозируемых объемах поступлений по видам доходов?</t>
  </si>
  <si>
    <t>Содержится ли в составе Бюджета или в составе материалов к Бюджету приложение о распределении бюджетных ассигнований по разделам и подразделам классификации расходов бюджетов?</t>
  </si>
  <si>
    <t>Да, проводились и в составе материалов к проекту Годового отчета об исполнении бюджета опубликован итоговый документ (протокол), принятый по результатам публичных слушаний, содержащий все указанные в показателе составляющие</t>
  </si>
  <si>
    <t>Да, проводились и в составе материалов к проекту Годового отчета об исполнении бюджета опубликован итоговый документ (протокол), принятый по результатам публичных слушаний, содержащий 2 или 3 из указанных в показателе составляющих</t>
  </si>
  <si>
    <t>Нет, публичные слушания не проводились, или не опубликован итоговый документ (протокол), принятый по результатам публичных слушаний или он содержит только одну из из указанных в показателе составляющих</t>
  </si>
  <si>
    <t xml:space="preserve">Проведение публичных слушаний в МО предусмотрено Федеральным законом от 6 октября 2003 г. №131-ФЗ «Об общих принципах организации местного самоуправления в Российской Федерации». 
Учитывается итоговый документ (протокол), опубликованный в составе материалов к проекту Годового отчета об исполнении бюджета или доступный по ссылке из раздела, в котором опубликован проект. Рекомендуется публиковать итоговый документ (протокол), принятый по результатам публичных слушаний в графическом формате. Итоговый документ (протокол), принятый по итогам публичных слушаний для положительной оценки должен содержать не менее 2 из следующих составляющих: а) дату и место проведения публичных слушаний; б) обобщенную информацию о ходе публичных слушаний, в том числе о мнениях их участников, поступивших предложениях и заявлениях; в) одобренных большинством участников слушаний рекомендациях; г) должность, фамилию и инициалы лица, подписавшего документ. </t>
  </si>
  <si>
    <t>4) должность, фамилия и инициалы лица, подписавшего документ</t>
  </si>
  <si>
    <t>Опубликованы ли в составе материалов к проекту Годового отчета об исполнении бюджета сведения о фактических поступлениях доходов по видам доходов в сравнении с первоначально утвержденными значениями и с уточненными значениями с учетом внесенных изменений?</t>
  </si>
  <si>
    <t xml:space="preserve">Сведения о наличии в составе материалов к проекту Годового отчета об исполнении бюджета ключевых элементов </t>
  </si>
  <si>
    <t>Да, сведения опубликованы но не отвечают требованиям</t>
  </si>
  <si>
    <t>Нет, сведения не опубликованы</t>
  </si>
  <si>
    <t>В целях оценки показателей раздела в качестве бюджета для граждан учитывается публикация на портале (сайте) МО, предназначенном для публикации бюджетных данных, информации в форме брошюры (презентации), сформированной на основе Годового отчета о бюджете
1. В составе сведений, как минимум, должны быть представлены: 
а) исполнение плана по доходам бюджета;
б) исполнение плана по  расходам бюджета.
2. Также для максимальной оценки в составе сведений, должны быть представлены: 
а) для параметров доходов и расходов, по которым отклонение составляет 10% и более - причины невыполнения плана;
б) полученный результат (эффект) от реализации значимых проектов;
в) контактная информация, которую граждане могут использовать для дальнейшего обсуждения Годового отчета об исполнении бюджета.
Сроки публикации бюджета для граждан, разработанного на основе Годового отчета об исполнении бюджета - 14 календарных дней после утверждения Годового отчета об исполнении бюджета.
Сохраняться бюджет для граждан, разработанный на основе Годового отчета об исполнении бюджета должен, как минимум, до принятия бюджета на очередной год. В случае установления факта нарушения указанных сроков применяется понижающий коэффициент за несоблюдение сроков обеспечения доступа к бюджетным данным. В случае, если на момент проведения мониторинга бюджет для граждан, разработанный на основе Годового отчета об исполнении бюджета не обнаружен, оценка показателя принимает значение 0 баллов.</t>
  </si>
  <si>
    <t>Да, опубликован и соблюдены условия максимальной оценки</t>
  </si>
  <si>
    <t>Да, опубликован, но не соблюдены условия максимальной оценки</t>
  </si>
  <si>
    <t>В целях оценки показателей раздела в качестве бюджета для граждан учитывается публикация на портале (сайте) МО, предназначенном для публикации бюджетных данных, информации в форме брошюры (презентации), сформированной на основе Годового отчета о бюджете
1. В составе сведений, как минимум, должны быть представлены: а) исполнение плана по доходам бюджета; б) исполнение плана по  расходам бюджета. 2. Также для максимальной оценки в составе сведений, должны быть представлены: а) для параметров доходов и расходов, по которым отклонение составляет 10% и более - причины невыполнения плана; б) полученный результат (эффект) от реализации значимых проектов; в) контактная информация, которую граждане могут использовать для дальнейшего обсуждения Годового отчета об исполнении бюджета.
Сроки публикации бюджета для граждан, разработанного на основе Годового отчета об исполнении бюджета - 14 календарных дней после утверждения Годового отчета об исполнении бюджета. Сохраняться бюджет для граждан, разработанный на основе Годового отчета об исполнении бюджета должен, как минимум, до принятия бюджета на очередной год. В случае установления факта нарушения указанных сроков применяется понижающий коэффициент за несоблюдение сроков обеспечения доступа к бюджетным данным. В случае, если на момент проведения мониторинга бюджет для граждан, разработанный на основе Годового отчета об исполнении бюджета не обнаружен, оценка показателя принимает значение 0 баллов.</t>
  </si>
  <si>
    <t>3) для параметров доходов и расходов, по которым отклонение составляет 10% и более - причины невыполнения плана.</t>
  </si>
  <si>
    <t>http://сыктывкар.рф/administration/departament-finansov/byudzhet/resheniya-ob-utverzhdenii-byudzheta</t>
  </si>
  <si>
    <t>да</t>
  </si>
  <si>
    <t>нет</t>
  </si>
  <si>
    <t>http://сыктывкар.рф/administration/departament-finansov/byudzhet/ispolnenie-byudzheta-arkhiv</t>
  </si>
  <si>
    <t>-</t>
  </si>
  <si>
    <t>http://sosnogorsk.org/adm/budget/execution/annual/</t>
  </si>
  <si>
    <t>http://fuizhma.ru/byudzhet-rayona-2/otchet-ob-ispolnenii-byudzheta</t>
  </si>
  <si>
    <t>http://fuizhma.ru/proektyi-resheniy</t>
  </si>
  <si>
    <t>http://kojgorodok.ru/finansyi/byudzhet-dlya-grazhdan/</t>
  </si>
  <si>
    <t>http://kojgorodok.ru/finansyi/otchet-ob-ispolnenii-byudzheta/</t>
  </si>
  <si>
    <t>http://syktyvdin.ru/ru/page/oprosy/</t>
  </si>
  <si>
    <t>http://ufmrpechora.ru/page/levoe_menju.opros_obschestvennogo_mneniya_po_bjudzhetnoy_tematike/</t>
  </si>
  <si>
    <t>Приложение</t>
  </si>
  <si>
    <t>http://fuizhma.ru/publichnyie-slushaniya</t>
  </si>
  <si>
    <t>http://finupr.adminta.ru/index.php/byudzhet-mogo-inta/utrverzhdennyj-byudzhet</t>
  </si>
  <si>
    <t>http://www.mrk11.ru/page/bjudzhet_mr_knyazhpogostskiy.resheniya_soveta_o_bjudzhete/</t>
  </si>
  <si>
    <t>https://ustvymskij.ru/index.php/finansovoe-upravlenie/resheniya-o-byudzhete</t>
  </si>
  <si>
    <t>http://fin.mrust-cilma.ru/resheniya/</t>
  </si>
  <si>
    <t>http://www.mrk11.ru/page/bjudzhet_mr_knyazhpogostskiy.bjudzhet_dlya_grazhdan/</t>
  </si>
  <si>
    <t>http://www.trpk.ru/page/finuprav.bjudzhet_dlya_grazhdan_o/</t>
  </si>
  <si>
    <t>http://syktyvdin.ru/ru/page/residents.finance.Budget_dla_gragdan/</t>
  </si>
  <si>
    <t>http://finupr.adminta.ru/index.php/byudzhet-mogo-inta/godovoj-otchet-ob-ispolnenii-byudzheta</t>
  </si>
  <si>
    <t>http://www.mrk11.ru/page/bjudzhet_mr_knyazhpogostskiy.proekty_resheniy_soveta_mr_knyazhpogostskiy/</t>
  </si>
  <si>
    <t>http://kojgorodok.ru/finansyi/proekt-otcheta-ob-ispolnenii-byudzheta/</t>
  </si>
  <si>
    <t>http://www.priluzie.ru/administracija/otdely-komitety-upravlenija/mu-upravlenie-finansov-administracii-municipalnogo/otchety-ob-ispolnenii-bjudzheta-municipalnogo/</t>
  </si>
  <si>
    <t>http://syktyvdin.ru/ru/page/residents.finance.Budget.project_2017/</t>
  </si>
  <si>
    <t>http://fuizhma.ru/byudzhet-dlya-grazhdan</t>
  </si>
  <si>
    <t xml:space="preserve">Сведения о наличии в составе материалов к проекту Годового отчета об исполнении бюджета за 2017 год ключевых элементов </t>
  </si>
  <si>
    <t>http://www.admizhma.ru/ru/page/content_b.obschestvennyy_sovet_mo_mr_izhemskiy.informatsiya_o_deyatelnosti/</t>
  </si>
  <si>
    <t>http://sosnogorsk.org/strukturnye/finupr/results-opros/</t>
  </si>
  <si>
    <t>http://syktyvdin.ru/ru/page/o_rayone.social_agency/</t>
  </si>
  <si>
    <t>http://fin.mrust-cilma.ru/page_polls/</t>
  </si>
  <si>
    <t>https://mouhta.ru/adm/osovet/osovet_3sozyv/</t>
  </si>
  <si>
    <t>http://www.mrk11.ru/page/bjudzhet_mr_knyazhpogostskiy.oprosnik/</t>
  </si>
  <si>
    <t>https://vk.com/fuizhma</t>
  </si>
  <si>
    <t>нет подписи</t>
  </si>
  <si>
    <t>1110002330</t>
  </si>
  <si>
    <t>1109011891</t>
  </si>
  <si>
    <t>8</t>
  </si>
  <si>
    <t>Внесение изменений в Бюджет</t>
  </si>
  <si>
    <t>8.1</t>
  </si>
  <si>
    <t>Публикуются ли в открытом доступе на портале (сайте) МО, предназначенном для публикации информации о бюджетных данных, проекты изменений в Бюджет?</t>
  </si>
  <si>
    <t xml:space="preserve">Для оценки показателя требуется публикация всех проектов изменений в Бюджет, принятых в МО на момент проведения мониторинга. В случае, если не опубликован хотя бы один проект из числа принятых, оценка показателя принимает значение 0 баллов. 
В случае, если внесение изменений в Бюджет на момент проведения мониторинга не осуществлялось, оценка показателя принимает значение 2 балла.
</t>
  </si>
  <si>
    <t>Да, публикуются или внесение изменений в Бюджет не осуществлялось</t>
  </si>
  <si>
    <t>Нет, не публикуются</t>
  </si>
  <si>
    <t>8.2</t>
  </si>
  <si>
    <t>Публикуются ли в составе материалов к проектам изменений в Бюджет пояснительные записки?</t>
  </si>
  <si>
    <t xml:space="preserve">В целях оценки показателя учитываются пояснительные записки, опубликованные в пакете документов к проекту изменений в Бюджет. 
Для оценки показателя требуется публикация пояснительных записок ко всем проектам изменений в Бюджет, принятых на момент проведения мониторинга. В случае, если в составе материалов хотя бы к одному проекту изменений в Бюджет из числа принятых пояснительная записка отсутствует, а также если не опубликован хотя бы один проект изменений в Бюджет из числа принятых, оценка показателя принимает значение 0 баллов. В случае, если внесение изменений в Бюджет на момент проведения мониторинга не осуществлялось, оценка показателя принимает значение 2 балла.
</t>
  </si>
  <si>
    <t xml:space="preserve">Нет, не публикуются или публикуются в отдельных случаях </t>
  </si>
  <si>
    <t>8.3</t>
  </si>
  <si>
    <t>Публикуются ли в открытом доступе на портале (сайте) МО, предназначенном для публикации бюджетных данных, принятые акты о внесении изменений в Бюджет?</t>
  </si>
  <si>
    <t>Для оценки показателя требуется публикация всех актов о внесении изменений в Бюджет, принятых на момент проведения мониторинга. В случае, если не опубликован хотя бы один акт о внесении изменений в Бюджет из числа принятых, оценка показателя принимает значение 0 баллов. В случае, если внесение изменений в Бюджет  на момент проведения мониторинга не осуществлялось, оценка показателя принимает значение 2 балла.</t>
  </si>
  <si>
    <t>Нет, не публикуются или публикуются в отдельных случаях</t>
  </si>
  <si>
    <t>8.4</t>
  </si>
  <si>
    <t>Публикуются ли в открытом доступе на портале (сайте) МО, предназначенном для публикации информации о бюджетных данных, актуализированные версии Бюджета с учетом внесенных изменений?</t>
  </si>
  <si>
    <t>В целях оценки показателя учитывается публикация актуализированной версии Бюджета с учетом всех принятых на дату проведения мониторинга изменений в бюджет. В случае, если внесение изменений в Бюджет на момент проведения мониторинга не осуществлялось, в целях оценки показателя учитывается публикация принятого Бюджета.
Учитывается публикация актуализированной версии Бюджета со всеми приложениями; публикация отдельных составляющих в целях оценки показателя не учитывается. 
Для максимальной оценки показателя требуется публикация актуализированной версии Бюджета в структурированном виде.
В случае, если на момент проведения мониторинга актуализированная версия Бюджета с учетом всех изменений, внесенных Бюджет, не опубликована, оценка показателя принимает значение 0 баллов.</t>
  </si>
  <si>
    <r>
      <t xml:space="preserve">Да, опубликована актуализированная версия Бюджета </t>
    </r>
    <r>
      <rPr>
        <sz val="9"/>
        <color indexed="8"/>
        <rFont val="Times New Roman"/>
        <family val="1"/>
        <charset val="204"/>
      </rPr>
      <t>с учетом всех принятых изменений в Бюджет</t>
    </r>
    <r>
      <rPr>
        <sz val="9"/>
        <color indexed="8"/>
        <rFont val="Times New Roman"/>
        <family val="1"/>
        <charset val="204"/>
      </rPr>
      <t xml:space="preserve"> в структурированном виде</t>
    </r>
  </si>
  <si>
    <r>
      <t>Да, опубликована актуализированная версия Бюджета</t>
    </r>
    <r>
      <rPr>
        <sz val="9"/>
        <color indexed="8"/>
        <rFont val="Times New Roman"/>
        <family val="1"/>
        <charset val="204"/>
      </rPr>
      <t xml:space="preserve"> с учетом всех принятых изменений в </t>
    </r>
    <r>
      <rPr>
        <sz val="9"/>
        <color indexed="8"/>
        <rFont val="Times New Roman"/>
        <family val="1"/>
        <charset val="204"/>
      </rPr>
      <t>Бюджет</t>
    </r>
    <r>
      <rPr>
        <sz val="9"/>
        <color indexed="8"/>
        <rFont val="Times New Roman"/>
        <family val="1"/>
        <charset val="204"/>
      </rPr>
      <t>,</t>
    </r>
    <r>
      <rPr>
        <sz val="9"/>
        <color indexed="8"/>
        <rFont val="Times New Roman"/>
        <family val="1"/>
        <charset val="204"/>
      </rPr>
      <t xml:space="preserve"> но не в структурированном виде</t>
    </r>
  </si>
  <si>
    <r>
      <t xml:space="preserve">Нет, актуализированная версия </t>
    </r>
    <r>
      <rPr>
        <sz val="9"/>
        <color indexed="8"/>
        <rFont val="Times New Roman"/>
        <family val="1"/>
        <charset val="204"/>
      </rPr>
      <t>Бюджета</t>
    </r>
    <r>
      <rPr>
        <sz val="9"/>
        <color indexed="8"/>
        <rFont val="Times New Roman"/>
        <family val="1"/>
        <charset val="204"/>
      </rPr>
      <t xml:space="preserve"> не публикуется или актуализация </t>
    </r>
    <r>
      <rPr>
        <sz val="9"/>
        <color indexed="8"/>
        <rFont val="Times New Roman"/>
        <family val="1"/>
        <charset val="204"/>
      </rPr>
      <t>Бюджета</t>
    </r>
    <r>
      <rPr>
        <sz val="9"/>
        <color indexed="8"/>
        <rFont val="Times New Roman"/>
        <family val="1"/>
        <charset val="204"/>
      </rPr>
      <t xml:space="preserve"> носит несистемный характер (публикуются актуализированные версии </t>
    </r>
    <r>
      <rPr>
        <sz val="9"/>
        <color indexed="8"/>
        <rFont val="Times New Roman"/>
        <family val="1"/>
        <charset val="204"/>
      </rPr>
      <t>Бюджета</t>
    </r>
    <r>
      <rPr>
        <sz val="9"/>
        <color indexed="8"/>
        <rFont val="Times New Roman"/>
        <family val="1"/>
        <charset val="204"/>
      </rPr>
      <t xml:space="preserve"> с учетом отдельных изменений в Бюджет)</t>
    </r>
  </si>
  <si>
    <t>9</t>
  </si>
  <si>
    <t>Промежуточная отчетность об исполнении Бюджета и аналитические данные</t>
  </si>
  <si>
    <t xml:space="preserve">В качестве промежуточной отчетности об исполнении Бюджета рассматривается квартальная отчетность. Доступность промежуточной отчетности, а также специально разрабатываемых аналитических данных, позволяет осуществлять мониторинг и контроль за исполнением бюджета в течение финансового года.
В данном разделе оценивается публикация промежуточной отчетности об исполнении Бюджета, а также аналитические данные. 
В целях оценки показателей раздела учитывается публикация сведений в открытом доступе на портале (сайте) МО, предназначенном для публикации информации о бюджетных данных. </t>
  </si>
  <si>
    <t>9.1</t>
  </si>
  <si>
    <t>Публикуются ли отчеты об исполнении бюджета МО за первый квартал, полугодие, девять месяцев отчетного года?</t>
  </si>
  <si>
    <t xml:space="preserve">В целях оценки показателя учитываются официальные документы, принятые в соответствии с частью 5 статьи 264.2 Бюджетного кодекса РФ. Иные документы и материалы в целях оценки данного показателя не учитываются. Опубликованные сведения в обязательном порядке должны содержать: 
а) наименование, номер и дату правового акта, утверждающего отчет; 
б) должность, фамилию и инициалы лица, подписавшего правовой акт, утверждающий отчет.
Учитывается публикация отчетов со всеми приложениями; публикация отдельных составляющих в целях оценки показателя не учитывается.
Допускается публикация постановляющей части правового акта, утверждающего отчет, в графическом формате. За использование графического формата для публикации приложений к отчету (содержательной части) применяется понижающий коэффициент за используемый формат данных.
Отчет об исполнении бюджета МО за первый квартал, полугодие, девять месяцев отчетного года, должен быть опубликован в течение 3-х месяцев после окончания отчетного периода. </t>
  </si>
  <si>
    <t>Да, опубликованы утвержденные отчеты за все отчетные периоды</t>
  </si>
  <si>
    <t>Нет, не опубликованы, или публикуются нерегулярно, или не отвечают требованиям</t>
  </si>
  <si>
    <t>9.2</t>
  </si>
  <si>
    <t>Публикуются ли ежеквартально сведения об исполнении бюджета МО по доходам в разрезе видов доходов в сравнении с запланированными значениями на соответствующий период (финансовый год)?</t>
  </si>
  <si>
    <t xml:space="preserve">Виды доходов, объем которых составляет менее 10% от общего объема доходов бюджета, допускается агрегировать в категорию «иные» в разрезе групп доходов. Указанные сведения должны быть опубликованы в течение 1-го месяца после окончания отчетного периода.  </t>
  </si>
  <si>
    <t>Да, опубликованы за все отчетные периоды</t>
  </si>
  <si>
    <t>9.3</t>
  </si>
  <si>
    <t>Публикуются ли ежеквартально сведения об исполнении бюджета МО по расходам в разрезе разделов и подразделов классификации расходов в сравнении с запланированными значениями на соответствующий период (финансовый год)?</t>
  </si>
  <si>
    <t xml:space="preserve">Указанные сведения должны быть опубликованы в течение 1-го месяца после окончания отчетного периода. </t>
  </si>
  <si>
    <t>9.4</t>
  </si>
  <si>
    <t>Публикуются ли ежеквартально сведения об объеме муниципального долга МО на начало и на конец отчетного периода?</t>
  </si>
  <si>
    <t>Для максимальной оценки показателя требуется публикация сведений об объеме муниципального долга по видам долговых обязательств.
Указанные сведения должны быть опубликованы в течение 1-го месяца после окончания отчетного периода.</t>
  </si>
  <si>
    <t>Да, опубликованы за все отчетные периоды, в том числе по видам долговых обязательств</t>
  </si>
  <si>
    <t>Да, опубликованы за все отчетные периоды, но не содержат сведений по видам долговых обязательств</t>
  </si>
  <si>
    <t>9.5</t>
  </si>
  <si>
    <t>Публикуются ли ежеквартально аналитические данные о поступлении доходов в бюджет МО по видам доходов за отчетный период текущего финансового года в сравнении с соответствующим периодом прошлого года?</t>
  </si>
  <si>
    <t>Виды доходов, объем которых составляет менее 10% от общего объема доходов бюджета, допускается агрегировать в категорию «иные» в разрезе групп доходов. Указанные сведения должны быть опубликованы в течение 1-го месяца после окончания отчетного периода. 
В составе бюджетных данных муниципального образования муниципального района Республики Коми должны публиковаться сведения о консолидированном бюджете муниципального района.</t>
  </si>
  <si>
    <t>9.6</t>
  </si>
  <si>
    <t>Публикуются ли ежеквартально аналитические данные о расходах бюджета МО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t>
  </si>
  <si>
    <t>Указанные сведения должны быть опубликованы в течение 1-го месяца после окончания отчетного периода.
В составе бюджетных данных муниципального образования муниципального района Республики Коми должны публиковаться сведения о консолидированном бюджете муниципального района.</t>
  </si>
  <si>
    <t>10</t>
  </si>
  <si>
    <t>Финансовый контроль</t>
  </si>
  <si>
    <t xml:space="preserve">Важным элементом бюджетного процесса является муниципальный финансовый контроль, призванный обеспечить законность, рациональность и эффективность использования муниципальных средств. В разделе оценивается открытость данных о деятельности органов внешнего и внутреннего муниципального финансового контроля МО. Показатели раздела в полной мере согласуются с требованиями Бюджетного кодекса РФ, Федерального закона от 9 февраля 2009 г. №8-ФЗ «Об обеспечении доступа к информации о деятельности государственных органов и органов местного самоуправления», Федерального закона от 7 февраля 2011 г. № 6-ФЗ «Об общих принципах организации и деятельности контрольно-счетных органов субъектов Российской Федерации и муниципальных образований».
В целях оценки показателей раздела учитываются сведения, опубликованные в открытом доступе для оценки показателей 10.1 и 10.2 - на портале (сайте) органа внешнего муниципального финансового контроля МО;
На портале (сайте) МО, предназначенном для публикации бюджетных данных, должен быть установлен баннер с активной ссылкой на портал (сайт) органа внешнего муниципального финансового контроля МО и на портал (сайт) органа внутреннего финансового контроля в сфере бюджетных правоотношений (в случае, если полномочия по осуществлению внутреннего финансового контроля в сфере бюджетных правоотношений осуществляет не финансовый орган). Если баннер не установлен, к соответствующим показателям применяется понижающий коэффициент за затрудненный поиск.
</t>
  </si>
  <si>
    <t>10.1</t>
  </si>
  <si>
    <t>Опубликован ли план контрольных мероприятий органа внешнего муниципального финансового контроля МО на отчетный год?</t>
  </si>
  <si>
    <t>В целях оценки показателя учитываются планы контрольных мероприятий, удовлетворяющие следующим требованиям:
а) опубликован официальный документ, подписанный уполномоченным лицом (допускается публикация плана контрольных мероприятий в графическом формате), или указаны следующие сведения: вид документа, которым утвержден план, дата его подписания, номер (при наличии), должность, фамилия и инициалы лица, подписавшего документ;
б) в плане указаны наименования контрольных мероприятий с указанием проверяемого объекта или целевого назначения проверяемых средств;
в) для каждого контрольного мероприятия указана дата его проведения: месяц или квартал. 
В случае несоблюдения указанных требований оценка показателя принимает значение 0 баллов.
План контрольных мероприятий на отчетный год должен быть опубликован до 1 января отчетного года. В случае установления факта несоблюдения указанного срока применяется понижающий коэффициент за нарушение сроков обеспечения доступа к бюджетным данным. Если на момент проведения мониторинга план не обнаружен, оценка показателя принимает значение 0 баллов.</t>
  </si>
  <si>
    <t>10.2</t>
  </si>
  <si>
    <t>Публикуется ли информация о проведенных в отчетном году органом внешнего муниципального финансового контроля МО контрольных мероприятиях, о выявленных при их проведении нарушениях и требованиях по устранению выявленных нарушений?</t>
  </si>
  <si>
    <t xml:space="preserve">В целях оценки показателя учитываются контрольные мероприятия, предусмотренные планом контрольных мероприятий на отчетный год, срок реализации которых на дату проведения мониторинга завершен. Если план контрольных мероприятий не опубликован или он не отвечает требованиям, указанным в пункте 10.1 настоящей анкеты, оценка показателя принимает значение 0 баллов.
Информация о проведенном контрольном мероприятии должна быть опубликована в течении 3 месяцев с даты завершения контрольного мероприятия, указанного в плане. В случае установления факта несоблюдения указанного срока применяется понижающий коэффициент за нарушение сроков обеспечения доступа к бюджетным данным. 
</t>
  </si>
  <si>
    <r>
      <t>Да, публикуется для всех мероприятий, предусмотренных планом</t>
    </r>
    <r>
      <rPr>
        <sz val="12"/>
        <color indexed="8"/>
        <rFont val="Times New Roman"/>
        <family val="1"/>
        <charset val="204"/>
      </rPr>
      <t xml:space="preserve"> </t>
    </r>
    <r>
      <rPr>
        <sz val="9"/>
        <color indexed="8"/>
        <rFont val="Times New Roman"/>
        <family val="1"/>
        <charset val="204"/>
      </rPr>
      <t>на отчетный год</t>
    </r>
  </si>
  <si>
    <t>Да, публикуется для большей части мероприятий, предусмотренных планом на отчетный год</t>
  </si>
  <si>
    <t>Нет, не публикуется, или публикуется для меньшей части мероприятий, предусмотренных планом на отчетный год</t>
  </si>
  <si>
    <t>11</t>
  </si>
  <si>
    <t xml:space="preserve">Проект бюджета и материалы к нему </t>
  </si>
  <si>
    <t xml:space="preserve">Оценка производится в отношении Проекта бюджета.
В целях оценки показателей раздела учитываются сведения, опубликованные в открытом доступе на портале (сайте) МО, предназначенном для публикации информации о бюджетных данных, пакетом документов. Под пакетом документов понимается публикация сведений комплексно, в одном разделе портала (сайта). Допускается обеспечение доступа  к отдельным документам по ссылкам из раздела, где опубликован проект бюджета и материалы к нему.  
Проект бюджета и материалы к нему должны быть опубликованы и сохраняться, как минимум, до принятия годового отчета об исполнении бюджета за соответствующий год. В случае установления факта нарушения указанных сроков применяется понижающий коэффициент за несоблюдение сроков обеспечения доступа к бюджетным данным. В случае, если на момент проведения мониторинга сведения не обнаружены, оценка показателя принимает значение 0 баллов.
</t>
  </si>
  <si>
    <t>11.1</t>
  </si>
  <si>
    <t>Опубликован ли Проект бюджета в открытом доступе на портале (сайте) МО, предназначенном для публикации информации о бюджетных данных?</t>
  </si>
  <si>
    <t>В целях оценки показателя учитывается публикация Проекта бюджета в полном объеме, включая текстовую часть и все приложения к Проекту бюджета.  В случае, если указанное требование не выполняется (опубликованы отдельные составляющие), оценка показателя принимает значение 0 баллов. Для максимальной оценки показателя требуется публикация Проекта бюджета в структурированном виде.</t>
  </si>
  <si>
    <t>11.2</t>
  </si>
  <si>
    <t>Опубликованы ли в составе материалов к Проекту бюджета сведения о доходах бюджета по видам доходов на год, следующий за отчетным, в сравнении с ожидаемым исполнением за отчетный год (оценка текущего финансового года) и отчетом за год, предшествующий отчетному (отчетный финансовый год)?</t>
  </si>
  <si>
    <t xml:space="preserve">Информация о бюджетных данных за предшествующие годы является важным ориентиром для оценки проекта бюджета и бюджетной политики, реализуемой ОМСУ. Поэтому в материалах к Проекту бюджета важно представлять сопоставление планов на будущее с фактическими данными за предшествующие годы.Виды доходов, объем которых составляет менее 10% от общего объема доходов бюджета, допускается агрегировать в категорию «иные» в разрезе групп доходов. </t>
  </si>
  <si>
    <t>Нет, сведения не опубликованы или не отвечают требованиям</t>
  </si>
  <si>
    <t>11.3</t>
  </si>
  <si>
    <t>Опубликованы ли в составе материалов к Проекту бюджета сведения о расходах бюджета по разделам и подразделам классификации расходов на год, следующий за отчетным, в сравнении с ожидаемым исполнением за отчетный год (оценка текущего финансового года) и отчетом за год, предшествующий отчетному (отчетный финансовый год)?</t>
  </si>
  <si>
    <t>В целях оценки показателя учитываются сведения, представленные по разделам и подразделам классификации расходов бюджетов. Если сведения представлены частично, оценка показателя принимает значение 0 баллов.</t>
  </si>
  <si>
    <t xml:space="preserve">Да, опубликованы </t>
  </si>
  <si>
    <t>11.4</t>
  </si>
  <si>
    <t>Опубликованы ли в составе материалов к Проекту бюджета сведения о планируемых на год, следующий за отчетным, объемах оказания муниципальных услуг (работ), а также объемах субсидий бюджетным и автономным учреждениям на финансовое обеспечение выполнения ими муниципального задания на оказание соответствующих муниципальных услуг (выполнение работ)?</t>
  </si>
  <si>
    <t xml:space="preserve">Муниципальные услуги (работы) должны быть включены в базовые (отраслевые) перечни государственных и муниципальных услуг и работ, утвержденные в установленном порядке;  </t>
  </si>
  <si>
    <r>
      <t xml:space="preserve">Да, опубликованы сведения о планируемых объемах муниципальных услуг (работ) и </t>
    </r>
    <r>
      <rPr>
        <sz val="9"/>
        <color indexed="8"/>
        <rFont val="Times New Roman"/>
        <family val="1"/>
        <charset val="204"/>
      </rPr>
      <t xml:space="preserve">объемах субсидий на финансовое обеспечение выполнения </t>
    </r>
    <r>
      <rPr>
        <sz val="9"/>
        <color indexed="8"/>
        <rFont val="Times New Roman"/>
        <family val="1"/>
        <charset val="204"/>
      </rPr>
      <t>муниципаль</t>
    </r>
    <r>
      <rPr>
        <sz val="9"/>
        <color indexed="8"/>
        <rFont val="Times New Roman"/>
        <family val="1"/>
        <charset val="204"/>
      </rPr>
      <t xml:space="preserve">ных заданий на оказание соответствующих </t>
    </r>
    <r>
      <rPr>
        <sz val="9"/>
        <color indexed="8"/>
        <rFont val="Times New Roman"/>
        <family val="1"/>
        <charset val="204"/>
      </rPr>
      <t>муниципаль</t>
    </r>
    <r>
      <rPr>
        <sz val="9"/>
        <color indexed="8"/>
        <rFont val="Times New Roman"/>
        <family val="1"/>
        <charset val="204"/>
      </rPr>
      <t>ных услуг (выполнение работ)</t>
    </r>
  </si>
  <si>
    <t>Да, опубликованы сведения о планируемых объемах муниципальных услуг (работ)</t>
  </si>
  <si>
    <t>12</t>
  </si>
  <si>
    <t xml:space="preserve">Бюджет для граждан (Проект бюджета) </t>
  </si>
  <si>
    <t xml:space="preserve">В данном разделе оцениваются бюджеты для граждан, разработанные на основе Проекта бюджета. Бюджеты для граждан, разработанные на основе иных источников информации, или если невозможно определить, что является источником бюджетных данных, в целях оценки показателей данного раздела не учитываются. </t>
  </si>
  <si>
    <t>12.1</t>
  </si>
  <si>
    <t>Опубликован ли в сети Интернет бюджет для граждан, разработанный на основе Проекта бюджета?</t>
  </si>
  <si>
    <t xml:space="preserve">В целях оценки показателей раздела в качестве бюджета для граждан учитывается публикация на портале (сайте) МО, предназначенном для публикации бюджетных данных, информации в форме брошюры (презентации), сформированной на основе Годового отчета о бюджете.
В составе сведений, как минимум, должны содержаться: 
а) общие суммы доходов и расходов бюджета; 
б) сведения об основных социально-экономических решениях, предусмотренных Проектом бюджета, отличающем его от бюджета текущего года, а именно: существенные изменения в структуре доходов и (или) расходов, значимые новые расходные обязательства, в том числе инвестиционные;
в) контактная информация, которую граждане могут использовать для дальнейшего обсуждения и участия в бюджетном процессе. 
Бюджет для граждан, разработанный на основе Проекта бюджета, должен сохраняться, как минимум, до утверждения отчета об исполнении бюджета за соответствующий год. В случае, если на момент проведения мониторинга бюджет для граждан, разработанный на основе Проекта бюджета не обнаружен, оценка показателя принимает значение 0 баллов.
</t>
  </si>
  <si>
    <t xml:space="preserve">Да, опубликован </t>
  </si>
  <si>
    <t> 0,5</t>
  </si>
  <si>
    <t>13</t>
  </si>
  <si>
    <t>В данном разделе оцениваются предоставляемые ОМСУ возможности для общественного участия и контроля в сфере управления общественными финансами по итогам работы за II полугодие отчетного года.</t>
  </si>
  <si>
    <t>13.1</t>
  </si>
  <si>
    <t xml:space="preserve">Опубликовано ли информационное сообщение для граждан о проведении публичных слушаний по Проекту бюджета? </t>
  </si>
  <si>
    <t xml:space="preserve">В целях оценки показателя публичными слушаниями признаются мероприятия, соответствующие требованиям статьи 25 Федерального закона от 21 июля 2014 г. №212-ФЗ «Об основах общественного контроля в Российской Федерации». 
Информационное сообщение о проведении публичных слушаний в обязательном порядке должно быть опубликовано на портале (сайте) организатора публичных слушаний. Если информационное сообщение отсутствует на портале (сайте) организатора публичных слушаний, оценка показателя принимает значение 0 баллов.
В случае, если портал (сайт) организатора публичных слушаний и портал (сайт), где публикуются бюджетные данные, не совпадают, рекомендуется дополнительно сообщать о проведении публичных слушаний на портале (сайте) МО, предназначенном для публикации бюджетных данных. Если информация о проведении публичных слушаний отсутствует на портале (сайте) для публикации бюджетных данных, применяется понижающий коэффициент за затрудненный поиск. 
В информационном сообщении организатора публичных слушаний в обязательном порядке должны быть указаны  дата, время и место проведения публичных слушаний.
Для максимальной оценки показателя в информационном сообщении о проведении публичных слушаний должна содержаться ссылка (адрес) на раздел (страницу) портала (сайта), где опубликован Проект бюджета и материалы к нему. Информационное сообщение о проведении публичных слушаний по проекту бюджета должно быть опубликовано не менее, чем за 7 календарных дней до дня проведения публичных слушаний.
</t>
  </si>
  <si>
    <t xml:space="preserve">Да, опубликовано и содержит информацию о том, где можно ознакомиться с Проектом бюджета </t>
  </si>
  <si>
    <t>Да, опубликовано, но не содержит информацию о том, где можно ознакомиться с Проектом бюджета</t>
  </si>
  <si>
    <t>Нет, не опубликовано или не отвечает требованиям</t>
  </si>
  <si>
    <t>13.2</t>
  </si>
  <si>
    <t>Проводились ли во II полугодии отчетного года ОМСУ опросы общественного мнения по бюджетной тематике в он-лайн режиме?</t>
  </si>
  <si>
    <t xml:space="preserve">Целью проведения опросов по бюджетной тематике должно быть изучение общественного мнения для последующего учета полученных результатов в процессе управления общественными финансами и принятия решений по бюджетным вопросам.
В целях оценки показателя учитываются опросы, которые проводятся в режиме он-лайн на порталах (сайтах) МО, предназначенных для публикации бюджетных данных или иных сайтах МО (в группах МО в социальных сетях) в случае, если сведения о проведении опроса содержатся на портале (сайте) МО, предназначенном для публикации бюджетных данных;
В целях оценки показателя учитываются опросы, соответствующие следующим требованиям:
1) опрос проводится по бюджетной тематике; 
2) с момента начала проведения опроса указаны дата начала его проведения и дата окончания его проведения (в том числе день, месяц и год);
3) результаты опроса отражаются он-лайн в течение всего срока проведения опроса и как, минимум, в течение месяца после его завершения, в том числе, с указанием общего количества участников опроса и количества проголосовавших за тот или иной вариант ответа;
4) к результатам опроса обеспечен доступ неограниченное количество раз для любого человека, который один раз ответил на вопросы;
5) опрос завершен в период с 1 июля по 31 декабря отчетного года;
6) число участников опроса составило не менее 50 человек.
Если хотя бы одно из указанных требований не выполняется, оценка показателя принимает значение 0 баллов.
В целях оценки показателя достаточным является проведение хотя бы одного опроса, удовлетворяющего указанным требованиям.
В случае выявления недостоверных данных, оценка показателя принимает значение 0 баллов.
</t>
  </si>
  <si>
    <t>Нет, опросы не проводились или не соответствуют требованиям</t>
  </si>
  <si>
    <t>13.3</t>
  </si>
  <si>
    <t>Проводились ли во II полугодии отчетного года заседания Общественного совета МО и опубликованы ли итоговые протоколы этих заседаний?</t>
  </si>
  <si>
    <t xml:space="preserve">Общественные советы в качестве субъектов общественного контроля предусмотрены Федеральным законом от 21 июля 2014 г. №212-ФЗ «Об основах общественного контроля в Российской Федерации». 
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МО. Достаточным для оценки показателя является проведение хотя бы одного заседания в течение полугодия. Под итоговым документом (протоколом) понимается документ, подписанный председателем общественного совета или иным уполномоченным лицом, содержащий в себе сведения: 
1) о дате и месте проведения заседания; 
2) составе участников; 
3) обсуждаемых вопросах; 
4) принятых решениях; 
5) фамилии и инициалах лица, подписавшего документ. 
При наличии приложений к итоговому документу (протоколу) они также должны быть опубликованы. Рекомендуется публикация итогового документа (протокола) в графическом формате. 
</t>
  </si>
  <si>
    <t xml:space="preserve">Нет, заседания не проводились или принятые итоговые документы (протоколы) не опубликованы, либо не соблюдены требования к открытости данных о работе общественного совета </t>
  </si>
  <si>
    <t>Оценка показателя 8.1</t>
  </si>
  <si>
    <t>http://сыктывкар.рф/administration/departament-finansov/byudzhet/proekty-byudzhetov</t>
  </si>
  <si>
    <t>http://finupr.adminta.ru/index.php/byudzhet-mogo-inta/proekt-byudzheta</t>
  </si>
  <si>
    <t>http://fin.mouhta.ru/byudzhet/byudzhet_uhta/</t>
  </si>
  <si>
    <t>http://kojgorodok.ru/finansyi/proekt-byudzheta/proektyi-vneseniya-izmenenij/</t>
  </si>
  <si>
    <t>http://syktyvdin.ru/ru/page/residents.finance.Budget/</t>
  </si>
  <si>
    <t>https://ustvymskij.ru/index.php/finansovoe-upravlenie/proekty-reshenij-o-byudzhete</t>
  </si>
  <si>
    <t>http://fin.mrust-cilma.ru/proektyi-resheniy/</t>
  </si>
  <si>
    <t>Оценка показателя 8.2</t>
  </si>
  <si>
    <t>Источник данных</t>
  </si>
  <si>
    <t>Оценка показателя 8.3</t>
  </si>
  <si>
    <t>Оценка показателя 8.4</t>
  </si>
  <si>
    <t>Да, опубликована актуализированная версия Бюджета с учетом всех принятых изменений в Бюджет в структурированном виде</t>
  </si>
  <si>
    <t>Нет, актуализированная версия Бюджета не публикуется или актуализация Бюджета носит несистемный характер (публикуются актуализированные версии Бюджета с учетом отдельных изменений в Бюджет)</t>
  </si>
  <si>
    <t>Оценка показателя 9.1</t>
  </si>
  <si>
    <t xml:space="preserve">К3            несоблюдение сроков     </t>
  </si>
  <si>
    <t>http://xn--80adypkng.xn--p1ai/about/budget-mo-th-vorkuta/otchyet-ob-ispolnenii-byudzheta/2018-god/</t>
  </si>
  <si>
    <t>http://администрация-усинск.рф/?p=22360</t>
  </si>
  <si>
    <t>http://www.mrk11.ru/page/bjudzhet_mr_knyazhpogostskiy.ispolnenie_bjudzhetov/</t>
  </si>
  <si>
    <t>http://kortfo.ucoz.org/index/2018/0-50</t>
  </si>
  <si>
    <t>http://www.trpk.ru/page/finuprav.bjudzhet.2018_god.otchety_ob_ispolnenii_bjudzheta_mr_2018/</t>
  </si>
  <si>
    <t>http://www.udora.info/byudzhet</t>
  </si>
  <si>
    <t>https://ustvymskij.ru/index.php/finansovoe-upravlenie/itogi-ispolneniya-byudzheta</t>
  </si>
  <si>
    <t>Оценка показателя 9.2</t>
  </si>
  <si>
    <t xml:space="preserve">http://сыктывкар.рф/administration/departament-finansov/byudzhet/otchety-ob-ispolnenii-byudzheta  </t>
  </si>
  <si>
    <t>http://fin.mouhta.ru/byudzhet/otchet/</t>
  </si>
  <si>
    <t>http://www.mrk11.ru/page/bjudzhet_mr_knyazhpogostskiy.Ispol/</t>
  </si>
  <si>
    <t>Оценка показателя 9.3</t>
  </si>
  <si>
    <t>http://сыктывкар.рф/administration/departament-finansov/byudzhet/otchety-ob-ispolnenii-byudzheta</t>
  </si>
  <si>
    <t>Оценка показателя 9.4</t>
  </si>
  <si>
    <t>http://fuizhma.ru/byudzhet-rayona-2/munitsipalnyiy-dolg</t>
  </si>
  <si>
    <t>http://www.mrk11.ru/page/bjudzhet_mr_knyazhpogostskiy.munitsipalnyy_dolg/</t>
  </si>
  <si>
    <t>http://syktyvdin.ru/ru/page/residents.finance.Munizipalnyi_dolg/</t>
  </si>
  <si>
    <t>http://www.trpk.ru/page/finuprav.munitsipalnyy_dolg_mr_troitsko_pechorskiy/</t>
  </si>
  <si>
    <t>Оценка показателя 9.5</t>
  </si>
  <si>
    <t>Оценка показателя 9.6</t>
  </si>
  <si>
    <t>Оценка показателя 10.1</t>
  </si>
  <si>
    <t>Да, публикуется для всех мероприятий, предусмотренных планом на отчетный год</t>
  </si>
  <si>
    <t>Оценка показателя 11.1</t>
  </si>
  <si>
    <t>http://администрация-усинск.рф/?p=18093</t>
  </si>
  <si>
    <t>http://kojgorodok.ru/finansyi/proekt-byudzheta/</t>
  </si>
  <si>
    <t>http://kortfo.ucoz.org/index/bjudzhet_na_2019_2021/0-56</t>
  </si>
  <si>
    <t>http://sosnogorsk.org/adm/budget/budget/2019/projects-budget/</t>
  </si>
  <si>
    <t>http://усть-кулом.рф/city/byudzhet-rayona/byudzhet-na-2019-god/</t>
  </si>
  <si>
    <t xml:space="preserve">http://fin.mrust-cilma.ru/proektyi-resheniy/ </t>
  </si>
  <si>
    <t>Оценка показателя 11.2</t>
  </si>
  <si>
    <t>Оценка показателя 11.3</t>
  </si>
  <si>
    <t xml:space="preserve">http://сыктывкар.рф/administration/departament-finansov/byudzhet/proekty-byudzhetov </t>
  </si>
  <si>
    <t>Оценка показателя 11.4</t>
  </si>
  <si>
    <t>Да, опубликованы сведения о планируемых объемах муниципальных услуг (работ) и объемах субсидий на финансовое обеспечение выполнения муниципальных заданий на оказание соответствующих муниципальных услуг (выполнение работ)</t>
  </si>
  <si>
    <t xml:space="preserve">http://www.udora.info </t>
  </si>
  <si>
    <t>Оценка показателя 12.1</t>
  </si>
  <si>
    <t>1) общие суммы доходов и расходов бюджета</t>
  </si>
  <si>
    <t>2) сведения об основных социально-экономических решениях, предусмотренных Проектом бюджета, отличающем его от бюджета текущего года, а именно: существенные изменения в структуре доходов и (или) расходов, значимые новые расходные обязательства, в том числе инвестиционные</t>
  </si>
  <si>
    <t>3) контактная информация, которую граждане могут использовать для дальнейшего обсуждения и участия в бюджетном процессе</t>
  </si>
  <si>
    <t>http://администрация-усинск.рф/?p=96524</t>
  </si>
  <si>
    <t>http://fin.mouhta.ru/byudzhet/grazhdan/2019/</t>
  </si>
  <si>
    <t>Оценка показателя 13.1</t>
  </si>
  <si>
    <t>Содержание информационного сообщения для граждан о проведении публичных слушаний по Проекту бюджета</t>
  </si>
  <si>
    <t>К2 затрудненный поиск</t>
  </si>
  <si>
    <t xml:space="preserve">К3 несоблюдение сроков     </t>
  </si>
  <si>
    <t>1) дата, время и место проведения публичных слушаний</t>
  </si>
  <si>
    <t>2) ссылка (адрес) на раздел (страницу) портала (сайта), где опубликован Проект бюджета и материалы к нему</t>
  </si>
  <si>
    <t>http://www.mrk11.ru/page/bjudzhet_mr_knyazhpogostskiy.publichnye_slushaniya/</t>
  </si>
  <si>
    <t>http://sosnogorsk.org/sovet/meropr/events/</t>
  </si>
  <si>
    <t>нет информации на сайте</t>
  </si>
  <si>
    <t>Оценка показателя 13.2</t>
  </si>
  <si>
    <t>+</t>
  </si>
  <si>
    <t>Оценка показателя 13.3</t>
  </si>
  <si>
    <t>нет состава участников, только количество</t>
  </si>
  <si>
    <t xml:space="preserve">нет </t>
  </si>
  <si>
    <t>http://усть-кулом.рф/city/byudzhet-rayona/byudzhet-dlya-grazhdan.php</t>
  </si>
  <si>
    <t>Рейтинг муниципальных районов и городских округов Республики Коми по уровню открытости бюджетных данных</t>
  </si>
  <si>
    <t>Общественное участие (II полугодие)</t>
  </si>
  <si>
    <t>Оценка показателей раздела осуществляется на основе статистических отчетов "Мониторинг размещения сведений на официальном сайте по учреждениям субъектов и муниципальных образований", публикуемых на официальном сайте для размещения информации о государственных (муниципальных) учреждениях (www.bus.gov.ru). Правила предоставления и размещения информации о государственных (муниципальных) учреждениях на указанном сайте установлены приказом Минфина России от 21 июля 2011 г. N 86н "Об утверждении порядка предоставления информации государственным (муниципальным) учреждением, ее размещения на официальном сайте в сети Интернет и ведения указанного сайта".
Оценка показателей раздела производится в отношении документов, характеризующих плановые показатели деятельности муниципальных учреждений МО на отчетный год (на отчетный год и плановый период).
В целях расчета показателей обособленные структурные подразделения (филиалы, представительства) не учитываются</t>
  </si>
  <si>
    <t>Доля муниципальных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муниципальные задания на отчетный год (на отчетный год и плановый период), в процентах от общего количества муниципальных бюджетных и автономных учреждений МО</t>
  </si>
  <si>
    <t>Доля муниципальных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планы финансово-хозяйственной деятельности на отчетный год (на отчетный год и плановый период), в процентах от общего количества муниципальных бюджетных и автономных учреждений МО</t>
  </si>
  <si>
    <t>Бюджет является основным финансово-экономическим документом, характеризующим деятельность властей. Его публикация в открытом доступе, а также наличие в нем важной информации и степень ее детализации свидетельствуют об открытости бюджетных данных. Содержащиеся в нем сведения имеют особое значение с точки зрения открытости бюджетных данны.</t>
  </si>
  <si>
    <t>В целях оценки показателя учитывается публикация Бюджета в полном объеме, включая текстовую часть и все приложения. В случае, если указанное требование не выполняется (опубликованы отдельные составляющие Бюджета), оценка показателя принимает значение 0 баллов</t>
  </si>
  <si>
    <t>Классификация расходов бюджетов по разделам и подразделам характеризует расходы по функциональным признакам и является единой для бюджетов бюджетной системы РФ (в отличие от программной или ведомственной классификации). Представление расходов бюджета с использованием классификации расходов по разделам и подразделам позволяет проводить их анализ в сопоставлении с другими отчетными периодами и бюджетами других публично-правовых образований</t>
  </si>
  <si>
    <t>Под бюджетом для граждан понимается специально разработанная версия бюджета для передачи бюджетной информации гражданам в доступной и понятной для большой части населения форме. Чтобы обеспечить граждан информацией об управлении финансами в течение всего бюджетного цикла, бюджет для граждан рекомендуется выпускать на всех этапах бюджетного цикла</t>
  </si>
  <si>
    <t>Общественное участие (I полугодие)</t>
  </si>
  <si>
    <t>В данном разделе оцениваются предоставляемые ОМСУ возможности для общественного участия и контроля в сфере управления муниципальными финансами, а также их востребованность гражданами по итогам работы за I полугодие отчетного года</t>
  </si>
  <si>
    <t>Проводились ли в I полугодии отчетного года ОМСУ опросы общественного мнения по бюджетной тематике в онлайн режиме?</t>
  </si>
  <si>
    <t>Проводились ли в I полугодии отчетного года заседания Общественного совета МО и опубликованы ли итоговые протоколы этих заседаний?</t>
  </si>
  <si>
    <t>В целях оценки показателей раздела в качестве бюджета для граждан учитывается публикация на портале (сайте) МО, предназначенном для публикации бюджетных данных, информации в форме брошюры (презентации), сформированной на основе Бюджета.
В составе сведений, как минимум, должны содержаться:
1) общие суммы доходов и расходов Бюджета;
2) сведения об основных социально-экономических решениях, предусмотренных Бюджетом, отличающих его от бюджета прошлого года, а именно: существенные изменения в структуре доходов и (или) расходов, значимые новые расходные обязательства;
3) контактная информация, которую граждане могут использовать для дальнейшего обсуждения и участия в бюджетном процессе.
Бюджет для граждан должен быть опубликован в течение 14 календарных дней после принятия Бюджета и сохраняться, как минимум, до утверждения отчета об исполнении бюджета за соответствующий год</t>
  </si>
  <si>
    <t>Годовой отчет об исполнении бюджета является основным отчетным документом, характеризующим деятельность ОМСУ. С точки зрения открытости бюджетных данных Годовой отчет об исполнении бюджета должен содержать сведения и объяснять различия между планами и фактическими результатами исполнения бюджета.
В целях оценки показателей раздела учитываются сведения, опубликованные в открытом доступе на портале (сайте) МО, предназначенном для публикации информации о бюджетных данных пакетом документов. Под пакетом документов понимается публикация сведений комплексно, в одном разделе портала (сайта). Допускается обеспечение доступа к взаимосвязанным документам по ссылке из раздела, где опубликован основной документ.
Сохраняться в открытом доступе указанные документы должны, как минимум, до принятия бюджета на очередной год. В случае установления факта нарушения указанных сроков для показателей раздела применяется понижающий коэффициент за несоблюдение сроков обеспечения доступа к бюджетным данным. В случае, если на момент проведения мониторинга документ не обнаружен, оценка показателя принимает значение 0 баллов</t>
  </si>
  <si>
    <t>В целях оценки показателя учитывается публикация проекта Годового отчета об исполнении бюджета в полном объеме, включая текстовую часть и все приложения к проекту. В случае, если указанное требование не выполняется, оценка показателя принимает значение 0 баллов.
Для максимальной оценки показателя требуется публикация проекта в структурированном виде</t>
  </si>
  <si>
    <t>Проведение публичных слушаний в МО предусмотрено Федеральным законом от 6 октября 2003 г. N 131-ФЗ "Об общих принципах организации местного самоуправления в Российской Федерации".
Учитывается итоговый документ (протокол), опубликованный в составе материалов к проекту Годового отчета об исполнении бюджета или доступный по ссылке из раздела, в котором опубликован проект. Рекомендуется публиковать итоговый документ (протокол), принятый по результатам публичных слушаний в графическом формате. Итоговый документ (протокол), принятый по итогам публичных слушаний, для положительной оценки должен содержать не менее 2 из следующих составляющих:
а) дату и место проведения публичных слушаний;
б) обобщенную информацию о ходе публичных слушаний, в том числе о мнениях их участников, поступивших предложениях и заявлениях;
в) одобренных большинством участников слушаний рекомендациях;
г) должность, фамилию и инициалы лица, подписавшего документ</t>
  </si>
  <si>
    <t>Целью проведения опросов по бюджетной тематике должно быть изучение общественного мнения для последующего учета полученных результатов в процессе управления общественными финансами и принятия решений по бюджетным вопросам.
В целях оценки показателя учитываются опросы, которые проводятся в режиме онлайн на порталах (сайтах) МО, предназначенных для публикации бюджетных данных или иных сайтах МО (в группах МО в социальных сетях) в случае, если сведения о проведении опроса содержатся на портале (сайте) МО, предназначенном для публикации бюджетных данных.
В целях оценки показателя учитываются опросы, соответствующие следующим требованиям:
1) опрос проводится по бюджетной тематике;
2) с момента начала проведения опроса указаны дата начала его проведения и дата окончания его проведения (в том числе день, месяц и год);
3) результаты опроса отражаются онлайн в течение всего срока проведения опроса и как, минимум, в течение месяца после его завершения, в том числе, с указанием общего количества участников опроса и количества проголосовавших за тот или иной вариант ответа;
4) к результатам опроса обеспечен доступ неограниченное количество раз для любого человека, который один раз ответил на вопросы;
5) опрос завершен в период с 1 января по 30 июня отчетного года;
6) число участников опроса составило не менее 50 человек.
Если хотя бы одно из указанных требований не выполняется, оценка показателя принимает значение 0 баллов.
В целях оценки показателя достаточным является проведение хотя бы одного опроса, удовлетворяющего указанным требованиям.
В случае выявления недостоверных данных, оценка показателя принимает значение 0 баллов</t>
  </si>
  <si>
    <t>Общественные советы в качестве субъектов общественного контроля предусмотрены Федеральным законом от 21 июля 2014 г. N 212-ФЗ "Об основах общественного контроля в Российской Федерации".
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МО. Достаточным для оценки показателя является проведение хотя бы одного заседания в течение полугодия. Под итоговым документом (протоколом) понимается документ, подписанный председателем общественного совета или иным уполномоченным лицом, содержащий в себе сведения:
1) о дате и месте проведения заседания;
2) составе участников;
3) обсуждаемых вопросах;
4) принятых решениях;
5) фамилии и инициалах лица, подписавшего документ.
При наличии приложений к итоговому документу (протоколу) они также должны быть опубликованы. Рекомендуется публикация итогового документа (протокола) в графическом формате</t>
  </si>
  <si>
    <t xml:space="preserve">Для оценки показателя должны быть представлены сведения о расходах по разделам и подразделам классификации расходов: а) первоначально утвержденные расходы; б) уточненные значения с учетом внесенных изменений (в случае внесения изменений); в) фактически произведенные расходы. Если указанные требования не выполняются, оценка показателя принимает значение 0 баллов.  
Для максимальной оценки показателя должны быть представлены пояснения различий между первоначально утвержденными показателями расходов и их фактическими значениями в случаях, если такие отклонения составили 5% и более от первоначально утвержденного значения.
В целях оценки показателя учитываются сведения, опубликованные в составе материалов к проекту Годового отчета об исполнении бюджета. </t>
  </si>
  <si>
    <t>Первоначально принятый Бюджет и Бюджет с учетом внесенных в него изменений могут сильно отличаются друг от друга. Данные обстоятельства требуют особого внимания к открытости бюджетных данных, связанных с внесением изменений в бюджет.</t>
  </si>
  <si>
    <t>http://www.priluzie.ru/administracija/otdely-komitety-upravlenija/mu-upravlenie-finansov-administracii-municipalnogo/bjudzhet-municipalnogo-rajona-priluzskij/bjudzhet-municipalnogo-rajona-priluzskij-na-22398/</t>
  </si>
  <si>
    <t>Доля казенных учреждений МО, опубликовавших на официальном сайте РФ для размещения информации о государственных (муниципальных) учреждениях (bus.gov.ru) бюджетную смету на отчетный год (на отчетный год и плановый период), в процентах от общего количества казенных учреждений МО</t>
  </si>
  <si>
    <t>http://fuizhma.ru/byudzhet-rayona-2/byudzhet/byudzhet-na-2019-god-i-planovyiy-period-2020-i-2021-godov</t>
  </si>
  <si>
    <t>http://воркута.рф/about/budget-mo-th-vorkuta/byudzhet/resheniya-ob-utverzhdenii/2019-god/</t>
  </si>
  <si>
    <t>http://fin.mouhta.ru/byudzhet/byudzhet_uhta/reshenie_2019/index.php</t>
  </si>
  <si>
    <t>http://vuktyl.com/itembyudzhet/itemfin-14/8824-reshenie-soveta-gorodskogo-okruga-vuktyl-ot-13-dekabrya-2018-g-355-o-byudzhete-mo-go-vuktyl-na-2019-god-i-planovyj-period-2020-i-2021-godov.html</t>
  </si>
  <si>
    <t>http://kojgorodok.ru/finansyi/utverzhdennyij-byudzhet/resheniya-soveta-munitsipalnogo-rajona-kojgorodskij-o-byudzhete-munitsipalnogo-obrazovaniya-munitsipalnogo-rajona-kojgorodskij-na-2019-god-i-planovyij-period-2020-i-2021-godov/</t>
  </si>
  <si>
    <t>http://kortfo.ucoz.org/3/utverzhdennyj_bjudzhet.rar</t>
  </si>
  <si>
    <t>http://www.ufmrpechora.ru/page/levoe_menju.resheniya_o_mestnyh_bjudzhetov.resheniya_o_bjudzhete_mo_mr_pechora.reshenie_o_bjudzhete_mo_mr_pechora_2019_god.utverzhdennyy_bjudzhet_mo_mr_pechora_na_2019_2021_gg/</t>
  </si>
  <si>
    <t>http://sosnogorsk.org/adm/budget/budget/2019/</t>
  </si>
  <si>
    <t>http://syktyvdin.ru/ru/page/residents.finance.resheniy_2019-2021</t>
  </si>
  <si>
    <t>http://www.сысола-адм.рф/budget_rayon.php</t>
  </si>
  <si>
    <t>http://www.trpk.ru/page/finuprav.2019_god.bjudzhet_2019/</t>
  </si>
  <si>
    <t xml:space="preserve">https://cloud.mail.ru/public/97EH/Bpna79t5e  </t>
  </si>
  <si>
    <t>https://yadi.sk/d/_x_lAi5dzzioFg</t>
  </si>
  <si>
    <t>http://xn--80adypkng.xn--p1ai/about/budget-mo-th-vorkuta/byudzhet/resheniya-ob-utverzhdenii/2019-god/</t>
  </si>
  <si>
    <t>http://fuizhma.ru/proektyi-resheniy/proekt-resheniya-o-byudzhete-munitsipalnogo-obrazovaniya-munitsipalnogo-rayona-izhemskiy-na-2019-god-i-planovyiy-period-2020-i-2021-godov</t>
  </si>
  <si>
    <t>Источник данных в бюджете МО на 2019 год (2019 год и плановый период)</t>
  </si>
  <si>
    <t>http://www.udora.info; Меню информации/Бюджет/ бюджета МО МР "Удорский"/ Бюджет муниципального района "Удорский" на 2019 год/ Решение о бюджете на 2019-2021 годы/ приложение к решению</t>
  </si>
  <si>
    <t>2019-2021</t>
  </si>
  <si>
    <t>http://сыктывкар.рф/administration/departament-finansov/byudzhet/proekty-byudzhetov 
Проект решения Совета МО ГО "Сыктывкар" "О бюджете муниципального образования городского округа "Сыктывкар" на 2019 год и плановый период 2020 и 2021 годов"(Документы и материалы – 
Сведения о доходах и расходах 2017-2021 (лист Расходы))</t>
  </si>
  <si>
    <t>http://xn----8sb2aujigq.xn--p1ai/index.php?id=55</t>
  </si>
  <si>
    <t>http://sosnogorsk.org/adm/budget/budget/2019/projects-budget/ Пояснительная записка к материалам, приложение 2,3)</t>
  </si>
  <si>
    <t>http://www.сысола-адм.рф/proekt_budget.php</t>
  </si>
  <si>
    <t>Дата утверждения бюджета на  2019 год (на 2019 год и плановый период 2020 и 2021 годов)</t>
  </si>
  <si>
    <t>http://сыктывкар.рф/component/attachments/download/21348, https://vk.com/wall-72481435_1425?w=wall-72481435_1425, https://vk.com/wall-77018336_10988?w=wall-77018336_10988</t>
  </si>
  <si>
    <t>http://воркута.рф/city/socs/the-budget-for-citizens/</t>
  </si>
  <si>
    <t>http://finupr.adminta.ru/index.php/byudzhet-dlya-grazhdan/na-osnove-resheniya-soveta-o-byudzhete</t>
  </si>
  <si>
    <t>http://vuktyl.com/itembyudzhet/itemfin-2/9020-informatsionnaya-broshyura-byudzhet-dlya-grazhdan-k-resheniyu-soveta-go-vuktyl-ot-13-12-2018-355-o-byudzhete-munitsipalnogo-obrazovaniya-gorodskogo-okruga-vuktyl-na-2019-god-i-planovyj-period-2020-i-2021-godov.html</t>
  </si>
  <si>
    <t>http://kortfo.ucoz.org/4/bjudzhet_2019-2021.pptx</t>
  </si>
  <si>
    <t>http://www.ufmrpechora.ru/page/levoe_menju.otkrytyi_bydget.bjudzhet_dlya_grazhdan_prezentatsii_broshjury.bjudzhet_dlya_grazhdan_k_resheniju_o_bjudzhete.2019_2020_gg.mo_mr_pechora_na_2019_2021_gg/</t>
  </si>
  <si>
    <t>http://www.priluzie.ru/bjudzhet-dlja-grazhdan/bjudzhet-municipalnogo-rajona-priluzskij-na-22402/</t>
  </si>
  <si>
    <t>http://www.sosnogorsk.org/adm/budget/budget/2019/the-decision-on-budget/</t>
  </si>
  <si>
    <t>http://www.сысола-адм.рф/budget.php</t>
  </si>
  <si>
    <t>https://yadi.sk/i/XXFOD7T29fpsPQ</t>
  </si>
  <si>
    <t>для поиска документа необходимо произвести свыше пяти переходов ("кликов") с основной страницы портала (сайта), включая раскрытие архивов</t>
  </si>
  <si>
    <t xml:space="preserve">http://fin.mrust-cilma.ru/1_byudzhet-po-resheniyu-soveta-mo-mr-ust-tsilemskiy-ot-17-12-2018-250-25-na-2019-god-i-planovyiy-period-2020-i-2021-godov/ </t>
  </si>
  <si>
    <t>Дата утверждения годового отчета об исполнении бюджета за 2018 год</t>
  </si>
  <si>
    <t>5) контактная информация, которую граждане могут использовать для дальнейшего обсуждения Годового отчета об исполнении бюджета за 2018 год</t>
  </si>
  <si>
    <t>http://xn--80adypkng.xn--p1ai/city/socs/the-budget-for-citizens/files/%D0%98%D0%A1%D0%9F%D0%9E%D0%9B%D0%9D%D0%95%D0%9D%D0%98%D0%95%20%D0%91%D0%AE%D0%94%D0%96%D0%95%D0%A2%D0%90_2018%20%D0%B3%D0%BE%D0%B4.pdf</t>
  </si>
  <si>
    <t>http://сыктывкар.рф/component/attachments/download/24073</t>
  </si>
  <si>
    <t>http://finupr.adminta.ru/index.php/byudzhet-dlya-grazhdan/na-osnove-otcheta-ob-ispolnenii-byudzheta</t>
  </si>
  <si>
    <t>в брошюре для граждан нет полной контактной информации</t>
  </si>
  <si>
    <t>необходимо открывать отдельно каждую страницу многостраничных документов</t>
  </si>
  <si>
    <t>дата не установ.</t>
  </si>
  <si>
    <t>дата не установ</t>
  </si>
  <si>
    <t>http://fin.mouhta.ru/byudzhet/grazhdan/2018/</t>
  </si>
  <si>
    <t>http://vuktyl.com/itembyudzhet/itemfin-2/10962-informatsionnaya-broshyura-byudzhet-dlya-grazhdan-k-resheniyu-soveta-go-vuktyl-ot-30-05-2019g-400-ob-utverzhdenii-otcheta-ob-ispolnenii-byudzheta-munitsipalnogo-obrazovaniya-gorodskogo-okruga-vuktyl-za-2018-god.html</t>
  </si>
  <si>
    <t>http://www.mrk11.ru/content/menu/519/Byudghet-dlya-graghdan-ispolnenie-byudgheta-za-2018-god.pptx</t>
  </si>
  <si>
    <t>http://kortfo.ucoz.org/_budg/utverzhdennyj_otchetispolnenie_bjudzheta_rajon_201.pptm</t>
  </si>
  <si>
    <t>не соблюдение сроков публикации</t>
  </si>
  <si>
    <t>http://ufmrpechora.ru/page/levoe_menju.otkrytyi_bydget.bjudzhet_dlya_grazhdan_prezentatsii_broshjury/</t>
  </si>
  <si>
    <t>http://www.priluzie.ru/bjudzhet-dlja-grazhdan/bjudzhet-municipalnogo-rajona-priluzskij-na-22225/otchet-ob-ispolnenii-bjudzheta-mr/</t>
  </si>
  <si>
    <t>https://ustvymskij.ru/index.php/finansovoe-upravlenie/byudzhet-dlya-grazhdan</t>
  </si>
  <si>
    <t>усть-кулом.рф/city/byudzhet-rayona/byudzhet-dlya-grazhdan.php</t>
  </si>
  <si>
    <t xml:space="preserve">http://fin.mrust-cilma.ru/otchet-ob-ispolnenii-byudzheta-munitsipalnogo-rayona-ust-tsilemskiy/ </t>
  </si>
  <si>
    <t>1101166036, 1101484737</t>
  </si>
  <si>
    <t>1106033470,1106028424,106024540,1106017990,1106024500,1106029185</t>
  </si>
  <si>
    <t>1117004785,1117004739,1117003975,1117003100,1117003446,1117003541,1117003510</t>
  </si>
  <si>
    <t>1111002936,1111002728,111102710,1111002069, 1111002037</t>
  </si>
  <si>
    <t>1113003999,1113003830.1116003861,1113003685,1113003910,1113004181,1113003734,1113004150.1113003822,1113003950</t>
  </si>
  <si>
    <t>1115011795,1105023053,1105015648</t>
  </si>
  <si>
    <t>1112005344,1112003820,1112004830,1112005376,1112005175,1112004982,1112004686,1112004809,1112004904,1112003033,1112006725,1112005009,1112004661,1112004651,1112004647,1112004421,1112004125,1112007180,1109013401,1112007581,1112004319,1112004291,1112004823</t>
  </si>
  <si>
    <t>1110004377</t>
  </si>
  <si>
    <t>1114004628</t>
  </si>
  <si>
    <t>1101166036</t>
  </si>
  <si>
    <t>1106033470</t>
  </si>
  <si>
    <t>1106033470,1106029185,1106028424,1106017990</t>
  </si>
  <si>
    <t>1113003734,11134150.</t>
  </si>
  <si>
    <t>1115023053,1105015648,</t>
  </si>
  <si>
    <t>1112005344,1112004830,1112005175,1112004686,1112004615,1112004647</t>
  </si>
  <si>
    <t>1105022853,1105015013,1105022420</t>
  </si>
  <si>
    <t>1112007574</t>
  </si>
  <si>
    <t>1116008794,1121025957,1116009893,1116009903,1118003061,1118005188</t>
  </si>
  <si>
    <t>1101430675</t>
  </si>
  <si>
    <t>1104007884,1104007820,1104008077,1104006591,1104007549</t>
  </si>
  <si>
    <t>1106033470,1106029185,1106028424,1106015390,1106024540,1106017990,1106023257</t>
  </si>
  <si>
    <t>1107004384</t>
  </si>
  <si>
    <t>1107004352,1107004384,1107004610</t>
  </si>
  <si>
    <t>1117004785,1117005764,1117003975,1117003100,1117003446,1117003541,1117003510</t>
  </si>
  <si>
    <t>1111002936,1111002728,1111002037,1111002710,1111002069</t>
  </si>
  <si>
    <t>1113003830,1113004181,1113003734,1113004150,1113003950</t>
  </si>
  <si>
    <t>1105023053,1105020422,1105015648,1105019240,1105001028,1105022853,1105022935,1105015013,1105022420,1105023046</t>
  </si>
  <si>
    <t>1112005344,1112004830,1112005376,1112005175,1112004982,1112004686,1112004809,1112007567,1112004904,1112003033,1112006725,1112005009,1112004661,1112004615,1112004647,1112004421,1112004125,1112007180,1109013401,1112004319,1112004291,1112004823,1112007574</t>
  </si>
  <si>
    <t>1109005256,1109006002,1109008190,1109005288,1109005344,1109005471,1109005810,1109005792,1109005351,1109005739,1109005506,1109005802,1109005440,1109006147,1109005898,1109005778,1109005552,1109009878,1109005880,1109005577,1109009250,1109005680,1109009860,1109005337,1109005390,1109005665,1109005760,1109005418,1109011891</t>
  </si>
  <si>
    <t>1109014878,1109014885</t>
  </si>
  <si>
    <t>1118002822,1118003167,1118002928,1118003150,1118003022,1116008794,1118003135,1118003181,1118003960,1118003142,1116010306,1121025957,1116007600,1118003551,1118003544,1118002491,1118003618,1116009893,1116009903,1118003061,1118005090,1118002727,1118002710,1118002702,1118003093,1118003103</t>
  </si>
  <si>
    <t>11014830675,1101486420,1101484173</t>
  </si>
  <si>
    <t>1104007820/1104008077</t>
  </si>
  <si>
    <t>1106033470,1106029185,1106028424,1106024540,1106017990,1106015390</t>
  </si>
  <si>
    <t>1117003975,1117003100</t>
  </si>
  <si>
    <t>1113004181,1113003734,1113004150,1113003780</t>
  </si>
  <si>
    <t>1105023053,1105015648,1105022853,1105023046</t>
  </si>
  <si>
    <t>1118002822,1118002928,1118003150,1116008794,1118003960,1118003142,1121025957,1116007600,1116009893,1116009903,1118003061,1118005090,1118002710</t>
  </si>
  <si>
    <t>1112005344,1112004830,1112005376,1112005175,1112004982,1112004686,1112004809,1112004904,1112003033,1112006725,1112005009,1112004661,1112004615,1112004647,1112004421,1112004125,1112007180,1109013401,1112004319,1112004291,1112004823,1112007574</t>
  </si>
  <si>
    <t>https://syktyvkar-sovet.ru/ksp_documents/</t>
  </si>
  <si>
    <t>https://syktyvkar-sovet.ru/informaciya-o-deyatelnosti/</t>
  </si>
  <si>
    <t>http://www.kskvork.ru/deyatelnost/plan-raboty/</t>
  </si>
  <si>
    <t>http://www.kskvork.ru/deyatelnost/informaciya-o-provedennyh-kontrolnyh-i-ekspertno-analiticheskih-meropriyatiyah-i-vyyavlennyh-narusheniyah/itogovye-otchety-po-proverkam-2019-goda/</t>
  </si>
  <si>
    <t>http://adminta.ru/city/kontrolno-schetnaya-palata/deyatelnost/plan-raboty/</t>
  </si>
  <si>
    <t>http://adminta.ru/city/kontrolno-schetnaya-palata/deyatelnost/informatsiya-o-provedennykh-kontrolnykh-meropriyatiyakh/</t>
  </si>
  <si>
    <t>http://ксп-усинск.рф/service/1/</t>
  </si>
  <si>
    <t>http://ксп-усинск.рф/service/3/</t>
  </si>
  <si>
    <t>опубликован 18.01.2019 (срок до 01.01.)</t>
  </si>
  <si>
    <t>http://xn----8sb2aujigq.xn--p1ai/index.php?id=256</t>
  </si>
  <si>
    <t xml:space="preserve"> http://ksp.amr.local/deyatelnost-ksp/%D0%BF%D0%BB%D0%B0%D0%BD-%D1%80%D0%B0%D0%B1%D0%BE%D1%82%D1%8B/plan-raboty-na-2018-god-2.html</t>
  </si>
  <si>
    <t xml:space="preserve">http://ksp.vuktyl.com/%D0%B8%D0%BD%D1%84%D0%BE%D1%80%D0%BC%D0%B0%D1%86%D0%B8%D0%BE%D0%BD%D0%BD%D0%B0%D1%8F-%D0%BF%D1%80%D0%B5%D1%81%D1%81-%D1%81%D0%BB%D1%83%D0%B6%D0%B1%D0%B0/%D0%BA%D0%BE%D0%BD%D1%82%D1%80%D0%BE%D0%BB%D1%8C%D0%BD%D1%8B%D0%B5-%D0%BC%D0%B5%D1%80%D0%BE%D0%BF%D1%80%D0%B8%D1%8F%D1%82%D0%B8%D1%8F/2018-2.html   </t>
  </si>
  <si>
    <t>http://www.admizhma.ru/ru/page/content_b.kontrolno_schetnaya_komissiya.plan_raboty_ksk/</t>
  </si>
  <si>
    <t>http://www.admizhma.ru/ru/page/content_b.kontrolno_schetnaya_komissiya.godovye_otchety_o_deyatelnosti_ksk/</t>
  </si>
  <si>
    <t>http://www.mrk11.ru/page/administratsiya_rayona.ksp_KSP.inaya/</t>
  </si>
  <si>
    <t>опубликован 13.05.2019</t>
  </si>
  <si>
    <t>http://www.mrk11.ru/page/administratsiya_rayona.ksp_KSP.deya/</t>
  </si>
  <si>
    <t>http://kojgorodok.ru/msu/kontrolno-revizionnaya-komissiya-kontrolno-schetnogo-organa-mo-mr-kojgorodskij/deyatelnost-kontrolno-revizionnoj-komissii/planyi-rabotyi/planyi-na-2019-god/</t>
  </si>
  <si>
    <t>http://kojgorodok.ru/msu/kontrolno-revizionnaya-komissiya-kontrolno-schetnogo-organa-mo-mr-kojgorodskij/deyatelnost-kontrolno-revizionnoj-komissii/rezultatyi-kontrolnyih-meropriyatij/</t>
  </si>
  <si>
    <t>http://www.kortkeros.ru/plan-osnovnykh-meropriyatiy-kontrolno-schetnoy-palaty</t>
  </si>
  <si>
    <t>http://kortkeros.ru/informatsiya-o-provedennykh-kontrolnykh-i-ekspertno-analiticheskikh-meropriyatiyakh</t>
  </si>
  <si>
    <t>http://www.pechoraonline.ru/ru/page/content.kontrolno_schjotnaya_komissiya.plany_raboty_komissiya/</t>
  </si>
  <si>
    <t>опубликован 09.01.2019</t>
  </si>
  <si>
    <t>опубликован 05.02.2019</t>
  </si>
  <si>
    <t>http://www.pechoraonline.ru/ru/page/content.kontrolno_schjotnaya_komissiya.informatsiya_po_rezultatam_provedeniya_kontrolnyh_i_ekspertno_analiticheskih_meropriyatiyah/</t>
  </si>
  <si>
    <t>http://www.priluzie.ru/administracija/otdely-komitety-upravlenija/revizionnaja-komissija-kontrolnyj-organ-municipalnogo/dejatelnost/plany-raboty/</t>
  </si>
  <si>
    <t xml:space="preserve">информация размещена за I полугодие 2019 г., информация о проведенном КМ должна публиковаться в течении 3 мес. с даты завершения КМ </t>
  </si>
  <si>
    <t>http://sosnogorsk.org/revkom/operation/the-work-plan/</t>
  </si>
  <si>
    <t>опубликован 04.06.2019</t>
  </si>
  <si>
    <t>http://sosnogorsk.org/revkom/operation/control-activities/</t>
  </si>
  <si>
    <t>опубликован 21.01.2020</t>
  </si>
  <si>
    <t>http://www.ksp-syktyvdin.ru/deatelnost-ksp</t>
  </si>
  <si>
    <t>http://xn----7sbbq5akixa3h.xn--p1ai/krk.php</t>
  </si>
  <si>
    <t>http://www.trpk.ru/page/kontrolno_schetnaya_palata.plan_raboty.2019_godaiavpip/</t>
  </si>
  <si>
    <t>http://www.trpk.ru/page/kontrolno_schetnaya_palata.deyatelnost/</t>
  </si>
  <si>
    <t>http://www.udora.info</t>
  </si>
  <si>
    <t>https://ustvymskij.ru/index.php/kontrolno-schetnaya-palata/informatsiya-obshchego-kharaktera</t>
  </si>
  <si>
    <t>опубликован 29.01.2019</t>
  </si>
  <si>
    <t>https://ustvymskij.ru/index.php/kontrolno-schetnaya-palata/deyatelnost-ksp/otchety-rezultaty-proverok</t>
  </si>
  <si>
    <t>http://xn----ttbdejohge1g.xn--p1ai/about/info/news/%D0%9F%D0%BB%D0%B0%D0%BD%20%D0%BF%D1%80%D0%BE%D0%B2%D0%B5%D1%80%D0%BE%D0%BA.pdf</t>
  </si>
  <si>
    <t>http://xn----ttbdejohge1g.xn--p1ai/kontrolno-schetnaya-komissiya/deyatelnost/proverki/kontrolnye-meropriyatiya.php</t>
  </si>
  <si>
    <t xml:space="preserve">http://ksp-ust-cilma.ru/deyatelnost </t>
  </si>
  <si>
    <t xml:space="preserve">http://ksp-ust-cilma.ru/informatsiya-o-provedennykh-kontrolnykh-ekspertno-analiticheskikh-meropriyatiyakh </t>
  </si>
  <si>
    <t>http://finupr.adminta.ru/index.php/byudzhet-dlya-grazhdan/byudzhet-dlya-grazhdan-na-osnove-proekta-byudzheta</t>
  </si>
  <si>
    <t>http://xn----7sbapuabbsnmf8anecjw8c5k.xn--p1ai/?p=96524</t>
  </si>
  <si>
    <t>http://fin.mouhta.ru/byudzhet/grazhdan/2020/</t>
  </si>
  <si>
    <t>http://vuktyl.com/itembyudzhet/itemfin-2/13063-informatsionnaya-broshyura-byudzhet-dlya-grazhdan-k-resheniyu-soveta-go-vuktyl-ot-12-12-2019-430-o-byudzhete-munitsipalnogo-obrazovaniya-gorodskogo-okruga-vuktyl-na-2020-god-i-planovyj-period-2021-i-2022-godov.html</t>
  </si>
  <si>
    <t>http://kortfo.ucoz.org/2/proekt.rar</t>
  </si>
  <si>
    <t>http://www.priluzie.ru/bjudzhet-dlja-grazhdan/bjudzhet-municipalnogo-rajona-priluzskij-na-22556/</t>
  </si>
  <si>
    <t>http://sosnogorsk.org/adm/budget/budget/the-budget-of-the-municipality-municipal-district-sosnogorsk-in-2020/projects-budget/</t>
  </si>
  <si>
    <t>не опубликован</t>
  </si>
  <si>
    <t>http://fin.mrust-cilma.ru/proekt-byudzheta-munitsipalnogo-rayona-ust-tsilemskiy-na-2019-god-i-planovyiy-period-2020-i-2021-godov/</t>
  </si>
  <si>
    <t xml:space="preserve"> </t>
  </si>
  <si>
    <t>Информационное сообщение о проведении публичных слушаний по проекту бюджета МО ГО "Вуктыл" на 2019 год и плановый период 2020 и 2021 годов опубликовано http://vuktyl.com/itembyudzhet/itemfin-32/8535-111.html</t>
  </si>
  <si>
    <t>http://vuktyl.com/itemobchsovet-0/deyatelnost-obshchestvennogo-soveta-pri-administratsii-go-vuktyl-2019-2021/protokoly-zasedanij.html</t>
  </si>
  <si>
    <t>http://www.mrk11.ru/page/obschestvennyy_sovet_munitsipalnogo_rayona_knyazhpogostskiy/</t>
  </si>
  <si>
    <t>http://www.pechoraonline.ru/ru/news/7056/</t>
  </si>
  <si>
    <t>http://ufmrpechora.ru/page/levoe_menju.otkrytyi_bydget.sovet_obschestvennosti_mr_pechora/</t>
  </si>
  <si>
    <t>http://www.priluzie.ru/podvedeny-itogi-oprosa-naselenija-po-4770?offset=20</t>
  </si>
  <si>
    <t>http://www.priluzie.ru/ftpgetfile.php?id=28458</t>
  </si>
  <si>
    <t>http://www.priluzie.ru/informacija-o-provedenii-publichnyh-slushanij</t>
  </si>
  <si>
    <t>http://sosnogorsk.org/upr/ossr/protocol/2019/</t>
  </si>
  <si>
    <t>не проводились</t>
  </si>
  <si>
    <t>http://kojgorodok.ru/finansyi/</t>
  </si>
  <si>
    <t xml:space="preserve">нет протокола </t>
  </si>
  <si>
    <t>http://syktyvdin.ru/ru/page/municipal_authority._council_mr.Info_sovet/</t>
  </si>
  <si>
    <t>http://syktyvdin.ru/ru/page/vote/</t>
  </si>
  <si>
    <t>http://www.сысола-адм.рф/budget_pub.php</t>
  </si>
  <si>
    <t>http://www.сысола-адм.рф/sovob.php</t>
  </si>
  <si>
    <t>нет подписи в протоколе</t>
  </si>
  <si>
    <t>https://ustvymskij.ru/index.php/finansovoe-upravlenie</t>
  </si>
  <si>
    <t>https://ustvymskij.ru/index.php/finansovoe-upravlenie/oprosy-obshchestvennogo-mneniya</t>
  </si>
  <si>
    <t xml:space="preserve">http://xn----ttbdejohge1g.xn--p1ai/about/info/news/1874/      ; кроме того информация опубликована в газете "Парма гор" от 21 ноября 2019 г. № 47 (11466); на информационном стенде  АМР "Усть-Куломский";http://усть-кулом.рф/sovet/informatsionnyy-vestnik/ </t>
  </si>
  <si>
    <t>http://усть-кулом.рф/city/byudzhet-rayona/sotsialnyy-opros/</t>
  </si>
  <si>
    <t>http://xn----ttbdejohge1g.xn--p1ai/city/byudzhet-rayona/byudzhet-na-2020-god/</t>
  </si>
  <si>
    <t>http://fin.mrust-cilma.ru/2019-2/</t>
  </si>
  <si>
    <t xml:space="preserve">http://fin.mrust-cilma.ru/page_polls/ </t>
  </si>
  <si>
    <t>http://mrust-cilma.ru/index.php/obshchestvennyj-sovet/3930-protokoly-zasedanij-obshchestvennogo-soveta-2019-god</t>
  </si>
  <si>
    <t>http://www.trpk.ru/news/page/46/</t>
  </si>
  <si>
    <t>размещена инфор 03.12.2019,а пуб. слуш. 06.12.2019</t>
  </si>
  <si>
    <t>https://ustvymskij.ru/index.php/inye-organizatsii/obshchestvennyj-sovet</t>
  </si>
  <si>
    <t>http://kortfo.ucoz.org/news/publichnye_slushanija/2019-11-15-28</t>
  </si>
  <si>
    <t>http://kortfo.ucoz.org/index/protocola_2019/0-61</t>
  </si>
  <si>
    <t>нет решения в протоколе</t>
  </si>
  <si>
    <t>http://fin.mouhta.ru/news/147/</t>
  </si>
  <si>
    <t>http://fin.mouhta.ru/opros/rez_2_2019.php</t>
  </si>
  <si>
    <t>нет решения в протоколе по второму вопросу</t>
  </si>
  <si>
    <t>http://администрация-усинск.рф/?p=123334</t>
  </si>
  <si>
    <t>http://xn----7sbapuabbsnmf8anecjw8c5k.xn--p1ai/?p=54264</t>
  </si>
  <si>
    <t>http://finupr.adminta.ru/index.php/232-informatsiya-o-provedenii-publichnykh-slushanij</t>
  </si>
  <si>
    <t>http://finupr.adminta.ru/index.php/finansovaya-gramotnost/opros-obshchestvennogo-mneniya</t>
  </si>
  <si>
    <t>http://воркута.рф/about/budget-mo-th-vorkuta/proekt-byudzheta-na-ocherednoy-finansovyy-god-i-planovyy-period/na-2020-2022-gody/</t>
  </si>
  <si>
    <t>http://воркута.рф/vote/vote_list.php</t>
  </si>
  <si>
    <t>http://воркута.рф/public-owl/protokoly-zasedaniy-obshchestvennogo-soveta/2019-god/</t>
  </si>
  <si>
    <t>http://сыктывкар.рф/sfery-deyatelnosti/publichnye-slushaniya/publichnye-slushaniya-po-raznym-voprosam     https://vk.com/syktdepfin?w=wall-72481435_1998</t>
  </si>
  <si>
    <t>http://сыктывкар.рф/component/attachments/download/25021   https://vk.com/syktdepfin?w=wall-72481435_1828  https://vk.com/syktdepfin?w=wall-72481435_1823</t>
  </si>
  <si>
    <t>http://сыктывкар.рф/component/attachments/download/26179</t>
  </si>
  <si>
    <t xml:space="preserve">Меню для информации"Бюджет"/ "Бюджет для граждан"/Результаты опросов граждан по бюджетной тематике/ ; http://www.udora.info </t>
  </si>
  <si>
    <t>количество учасников менее 50 человек</t>
  </si>
  <si>
    <t xml:space="preserve">Меню информации/Независимая оценка качества работы учреждений/Деятельность Общественного Совета/Протоколы заседаний/ http://www.udora.info </t>
  </si>
  <si>
    <t>Исходные данные и оценка показателя Опубликован ли проект Годового отчета об исполнении бюджета в открытом доступе на портале (сайте) МО, предназначенном для публикации бюджетных данных?</t>
  </si>
  <si>
    <t>http://fin.mouhta.ru/byudzhet/otchet/proekt_2018/index.php</t>
  </si>
  <si>
    <t>http://vuktyl.com/itembyudzhet/itemfin-13/10839-proekt-otcheta-ob-ispolnenii-byudzheta-mo-go-vuktyl-za-2018-god.html</t>
  </si>
  <si>
    <t>http://www.ufmrpechora.ru/page/levoe_menju.ispolneniya_mestnyh_bjudzhetov.ispolnenie_za_2018_god.godovoy_otchet_ob_ispolnenii_bjudzheta_mo_mr_pechora_za_2018_god/</t>
  </si>
  <si>
    <t>http://syktyvdin.ru/ru/page/residents.finance.Budget.reshenie_2019_god_1-1</t>
  </si>
  <si>
    <t>http://www.сысола-адм.рф/mun_finans.php#budg</t>
  </si>
  <si>
    <t>http://www.udora.info/byudzhet/byudzhet-mr-udorskij</t>
  </si>
  <si>
    <t>http://xn----ttbdejohge1g.xn--p1ai/city/byudzhet-rayona/otchet-ob-ispolnenii-byudzheta/proekt-otcheta-ob-ispolnenii-byudzheta-rayona/</t>
  </si>
  <si>
    <t xml:space="preserve">http://fin.mrust-cilma.ru/godovoe/ </t>
  </si>
  <si>
    <t>http://сыктывкар.рф/sfery-deyatelnosti/publichnye-slushaniya/publichnye-slushaniya-po-raznym-voprosam</t>
  </si>
  <si>
    <t>не указана должность лиц подписавших протокол</t>
  </si>
  <si>
    <t>http://fin.mouhta.ru/byudzhet/otchet/doc_2018/index.php</t>
  </si>
  <si>
    <t>http://kortfo.ucoz.org/6/reshenija_i_protokol_po_godovomu_otchetu_ob_ispoln.zip</t>
  </si>
  <si>
    <t>http://xn----ttbdejohge1g.xn--p1ai/New%20Folder/%D0%BF%D1%80%D0%BE%D1%82%D0%BE%D0%BA%D0%BE%D0%BB%2023.05.2019%2015.pdf</t>
  </si>
  <si>
    <t>для открытия документа необходимо сделать свыше 5 переходов (включая раскрытие архивов)</t>
  </si>
  <si>
    <t>http://www.priluzie.ru/administracija/otdely-komitety-upravlenija/mu-upravlenie-finansov-administracii-municipalnogo/otchety-ob-ispolnenii-bjudzheta-municipalnogo/proekt-godovogo-otcheta/</t>
  </si>
  <si>
    <t xml:space="preserve">http://sosnogorsk.org/adm/budget/execution/annual/ </t>
  </si>
  <si>
    <t>https://cloud.mail.ru/public/KBph/jLpWAmCjq/%D0%9F%D1%80%D0%BE%D0%B5%D0%BA%D1%82%20%D1%80%D0%B5%D1%88%D0%B5%D0%BD%D0%B8%D1%8F%20%D0%BE%D0%B1%20%D1%83%D1%82%D0%B2%D0%B5%D1%80%D0%B6%D0%B4%D0%B5%D0%BD%D0%B8%D0%B8%20%D0%BE%D1%82%D1%87%D0%B5%D1%82%D0%B0%20%D0%BE%D0%B1%20%D0%B8%D1%81%D0%BF%D0%BE%D0%BB%D0%BD%D0%B5%D0%BD%D0%B8%D0%B8%20%D0%B1%D1%8E%D0%B4%D0%B6%D0%B5%D1%82%D0%B0%20%D0%B7%D0%B0%202018%20%D0%B3%D0%BE%D0%B4/%D0%94%D0%BE%D0%BF%D0%BE%D0%BB%D0%BD%D0%B8%D1%82%D0%B5%D0%BB%D1%8C%D0%BD%D1%8B%D0%B5%20%D0%BC%D0%B0%D1%82%D0%B5%D1%80%D0%B8%D0%B0%D0%BB%D1%8B%20%D0%BA%20%D1%80%D0%B5%D1%88%D0%B5%D0%BD%D0%B8%D1%8E%20%D0%BE%D0%B1%20%D1%83%D1%82%D0%B2%D0%B5%D1%80%D0%B6%D0%B4%D0%B5%D0%BD%D0%B8%D0%B8%20%D0%BE%D1%82%D1%87%D0%B5%D1%82%D0%B0%20%D0%BE%D0%B1%20%D0%B8%D1%81%D0%BF%D0%BE%D0%BB%D0%BD%D0%B5%D0%BD%D0%B8%D0%B8%20%D0%B1%D1%8E%D0%B4%D0%B6%D0%B5%D1%82%D0%B0%20%D0%B7%D0%B0%202018%20%D0%B3%D0%BE%D0%B4/</t>
  </si>
  <si>
    <t>для открытия документа необходимо сделать более 5 кликов</t>
  </si>
  <si>
    <t>более 5 кликов</t>
  </si>
  <si>
    <t>нет информации об объеме долга на начало периода</t>
  </si>
  <si>
    <t>http://www.xn----7sbbq5akixa3h.xn--p1ai/mun_finans.php#budg</t>
  </si>
  <si>
    <t>http://сыктывкар.рф/administration/departament-finansov/byudzhet/proekty-byudzhetov Проект решения Совета МО ГО "Сыктывкар" "О бюджете муниципального образования городского округа "Сыктывкар" на 2020 год и плановый период 2021 и 2022 годов " (Документы и материалы – 
Информация об объемах муниципальных заданий)</t>
  </si>
  <si>
    <t>http://fin.mouhta.ru/byudzhet/byudzhet_uhta/proekt_2020/index.php</t>
  </si>
  <si>
    <t>В документах и материалах к проекту бюджета опубликованы сведения о планируемых на 2019 год объемах оказания муниципальных услуг (работ) и объемах субсидий бюджетным и автономным учреждениям МО ГО "Вуктыл" на финансовое обеспечение выполнения муниципальных заданий   http://vuktyl.com/itembyudzhet/itemfin-14/8520-proekt-resheniya-soveta-gorodskogo-okruga-vuktyl-o-byudzhete-munitsipalnogo-obrazovaniya-gorodskogo-okruga-vuktyl-na-2019-god-i-planovyj-period-2020-i-2021-godov-s-dokumentami-i-materialami-k-proektu-byudzhet</t>
  </si>
  <si>
    <t>http://fuizhma.ru/proektyi-resheniy/proekt-resheniya-o-byudzhete-munitsipalnogo-obrazovaniya-munitsipalnogo-rayona-izhemskiy-na-2020-god-i-planovyiy-period-2021-i-2022-godov</t>
  </si>
  <si>
    <t>http://kortfo.ucoz.org/index/bjudzhet_na_2020_2022/0-28</t>
  </si>
  <si>
    <t>http://ufmrpechora.ru/page/levoe_menju.resheniya_o_mestnyh_bjudzhetov.resheniya_o_bjudzhete_mo_mr_pechora.reshenie_o_bjudzhete_mo_mr_pechora_na_2020_god.proekt_resheniya_o_bjudzhete_mo_mr_pechora_na_2020_2022_gg/</t>
  </si>
  <si>
    <t>http://www.priluzie.ru/administracija/otdely-komitety-upravlenija/mu-upravlenie-finansov-administracii-municipalnogo/bjudzhet-municipalnogo-rajona-priluzskij/bjudzhet-municipalnogo-rajona-priluzskij-na/</t>
  </si>
  <si>
    <t>http://syktyvdin.ru/ru/page/residents.finance.proekt_resheniy_2020_1</t>
  </si>
  <si>
    <t>http://www.trpk.ru/page/finuprav.2020_god.bjudzhet/</t>
  </si>
  <si>
    <t xml:space="preserve">Меню информации /Бюджет МО МР "Удорский"/Проекты первонально утвержденного бюджета и проекты отчетов/проект решения о бюджете  2020-2021/ Дополнительные материалы/Проект по муниципальному заданию/http://www.udora.info </t>
  </si>
  <si>
    <t>http://сыктывкар.рф/component/attachments/download/23937         http://сыктывкар.рф/component/attachments/download/22769      https://vk.com/syktdepfin?w=wall-72481435_1715          https://vk.com/syktdepfin?w=wall-72481435_1712    https://vk.com/syktdepfin?w=wall-72481435_1708    https://vk.com/syktdepfin?w=wall-72481435_1698   https://vk.com/syktdepfin?w=wall-72481435_1581     https://vk.com/syktdepfin?w=wall-72481435_1518   https://vk.com/syktdepfin?w=wall-72481435_1508   https://vk.com/syktdepfin?w=wall-72481435_1492   https://vk.com/syktdepfin?w=wall-72481435_1484</t>
  </si>
  <si>
    <t>http://fin.mouhta.ru/opros/rez_1_2019.php</t>
  </si>
  <si>
    <t>http://fuizhma.ru/opros-obshhestvennogo-mneniya-po-byudzhetnoy-tematike</t>
  </si>
  <si>
    <t>http://www.priluzie.ru/podvedeny-itogi-oprosa-naselenija-po?offset=420</t>
  </si>
  <si>
    <t>Меню для информации"Бюджет"/ "Бюджет для граждан"/ Результаты опросов граждан по бюджетной тематике; http://www.udora.info
http://udora.info/byudzhet/byudzhet-dlya-grazhdan</t>
  </si>
  <si>
    <t>http://сыктывкар.рф/component/attachments/download/23767</t>
  </si>
  <si>
    <t>не соблюдено требование № 4</t>
  </si>
  <si>
    <t xml:space="preserve">При наличии приложений к итоговому документу (протоколу) они не опубликованы
</t>
  </si>
  <si>
    <t>http://www.priluzie.ru/bjudzhet-dlja-grazhdan/bjudzhet-municipalnogo-rajona-priluzskij-na-22225/obschestvennyj-sovet-po-otchetu-ob/</t>
  </si>
  <si>
    <t>Меню информации/Независимая оценка качества работы учреждений/Деятельность Общественного Совета/Протоколы заседаний/ http://www.udora.info</t>
  </si>
  <si>
    <t>не соблюдено требование № 2</t>
  </si>
  <si>
    <t>https://yadi.sk/d/ejknAD8YChXsCQ</t>
  </si>
  <si>
    <t>http://xn--80adxb5abi4ec.xn--p1ai/administration/departament-finansov/byudzhet/proekty-byudzhetov</t>
  </si>
  <si>
    <t>http://xn--80adypkng.xn--p1ai/about/budget-mo-th-vorkuta/byudzhet/proekty-resheniy/2019-god/</t>
  </si>
  <si>
    <t>http://vuktyl.com/itembyudzhet/itemfin-14.html</t>
  </si>
  <si>
    <t>http://www.ufmrpechora.ru/page/levoe_menju.resheniya_o_mestnyh_bjudzhetov.resheniya_o_bjudzhete_mo_mr_pechora.reshenie_o_bjudzhete_mo_mr_pechora_2019_god.vnesenie_izmeneniy_v_bjudzhet_mo_mr_pechora_na_2019_2021_gg/</t>
  </si>
  <si>
    <t>http://www.priluzie.ru/administracija/otdely-komitety-upravlenija/mu-upravlenie-finansov-administracii-municipalnogo/bjudzhet-municipalnogo-rajona-priluzskij/bjudzhet-municipalnogo-rajona-priluzskij-na-22398/proekty-vnesenija-izmenenij-v-bjudzhet/</t>
  </si>
  <si>
    <t>http://www.xn----7sbbq5akixa3h.xn--p1ai/proekt_budget.php</t>
  </si>
  <si>
    <t>http://udora.info/byudzhet</t>
  </si>
  <si>
    <t>http://xn----ttbdejohge1g.xn--p1ai/city/byudzhet-rayona/byudzhet-na-2019-god/</t>
  </si>
  <si>
    <t>не размещен проект Решения за декабрь</t>
  </si>
  <si>
    <t>http://xn----7sbapuabbsnmf8anecjw8c5k.xn--p1ai/?p=18093</t>
  </si>
  <si>
    <t>в проекте изменений на мартовскую сессию нет пояснительной записки. По остальным свыше 5 переходов</t>
  </si>
  <si>
    <t>Отсутсвует Пояснительная записка в материалах к изменениям на июльску сессию.</t>
  </si>
  <si>
    <t>нет ПЗ в проектах за май, апрель, май</t>
  </si>
  <si>
    <t>https://cloud.mail.ru/public/97EH/Bpna79t5e/%D0%9F%D1%80%D0%BE%D0%B5%D0%BA%D1%82%D1%8B%20%D1%80%D0%B5%D1%88%D0%B5%D0%BD%D0%B8%D0%B9%20%D0%BE%20%D0%B2%D0%BD%D0%B5%D1%81%D0%B5%D0%BD%D0%B8%D0%B8%20%D0%B8%D0%B7%D0%BC%D0%B5%D0%BD%D0%B5%D0%BD%D0%B8%D0%B9%20%D0%B2%20%D0%B1%D1%8E%D0%B4%D0%B6%D0%B5%D1%82%202019%20%D0%B3%D0%BE%D0%B4/</t>
  </si>
  <si>
    <t>http://xn--80adxb5abi4ec.xn--p1ai/administration/departament-finansov/byudzhet/resheniya-ob-utverzhdenii-byudzheta</t>
  </si>
  <si>
    <t>http://sosnogorsk.org/adm/budget/budget/2019/the-decision-on-budget/</t>
  </si>
  <si>
    <t>http://www.xn----7sbbq5akixa3h.xn--p1ai/budget_rayon.php</t>
  </si>
  <si>
    <t>https://cloud.mail.ru/public/97EH/Bpna79t5e/%D0%A0%D0%B5%D1%88%D0%B5%D0%BD%D0%B8%D1%8F%20%D0%BE%20%D0%B2%D0%BD%D0%B5%D1%81%D0%B5%D0%BD%D0%B8%D0%B8%20%D0%B8%D0%B7%D0%BC%D0%B5%D0%BD%D0%B5%D0%BD%D0%B8%D0%B9%20%D0%B2%20%D0%B1%D1%8E%D0%B4%D0%B6%D0%B5%D1%82%202019%20%D0%B3%D0%BE%D0%B4/</t>
  </si>
  <si>
    <t>http://xn--80adypkng.xn--p1ai/about/budget-mo-th-vorkuta/byudzhet/aktualizirovannyy-byudzhet/2019-god/</t>
  </si>
  <si>
    <t xml:space="preserve">не опубликован актуализированный бюджет с учетом Решения Совета МОГО "Ухта" от 20.12.2019 № 399 </t>
  </si>
  <si>
    <t>для открытия документа необходимо сделать свыше 5 переходов (включая раскрытие архивов), кроме того н указано в каком разделе представлен актуализированный бюджет</t>
  </si>
  <si>
    <t>нет, актуализированная версия Бюджета не публикуется или актуализация Бюджета носит несистемный характер (публикуются актуализированные версии Бюджета с учетом отдельных изменений в Бюджет)</t>
  </si>
  <si>
    <t>не опубликован актуализированный бюджет с учетом Решения от 25.12.2019 года № 5-41/1</t>
  </si>
  <si>
    <t>http://www.priluzie.ru/administracija/otdely-komitety-upravlenija/mu-upravlenie-finansov-administracii-municipalnogo/bjudzhet-municipalnogo-rajona-priluzskij/bjudzhet-municipalnogo-rajona-priluzskij-na-22398/aktualizirovannyj-bjudzhet/</t>
  </si>
  <si>
    <t>не опубликован актуализированный бюджет с учетом Решения от 26 декабря 2019 года №VI-51/280</t>
  </si>
  <si>
    <t>не опубликован актуализированный бюджет с учетом Решения за ноябрь, декабрь</t>
  </si>
  <si>
    <t>http://www.trpk.ru/page/finuprav.2019_god.aktualizirovannye_versii_bjudzheta_2019/</t>
  </si>
  <si>
    <t>не опубликован актуализированный бюджет с учетом Решения за декабрь</t>
  </si>
  <si>
    <t>http://xn--80adypkng.xn--p1ai/about/budget-mo-th-vorkuta/otchyet-ob-ispolnenii-byudzheta/2019-god/?clear_cache=Y</t>
  </si>
  <si>
    <t>http://finupr.adminta.ru/index.php/byudzhet-mogo-inta/ispolnenie-byudzheta/171-2019</t>
  </si>
  <si>
    <t>http://xn----7sbapuabbsnmf8anecjw8c5k.xn--p1ai/?p=22360</t>
  </si>
  <si>
    <t>информация за 1 квартал, полугодие. 9 мес.  размещена 06.12.2019</t>
  </si>
  <si>
    <t>http://fin.mouhta.ru/byudzhet/otchet/postanov_2019/index.php</t>
  </si>
  <si>
    <t>http://vuktyl.com/itembyudzhet/itemfin-13.html</t>
  </si>
  <si>
    <t>http://kortfo.ucoz.org/index/2019/0-62</t>
  </si>
  <si>
    <t>http://ufmrpechora.ru/page/levoe_menju.ispolneniya_mestnyh_bjudzhetov.ispolnenie_za_2019_god.ezhemesyachnoe_ispolnenie_bjudzheta_mo_mr_pechora_za_2019_g/</t>
  </si>
  <si>
    <t>для открытия документа требуется более 5 кликов</t>
  </si>
  <si>
    <t>http://sosnogorsk.org/adm/budget/execution/quarterly/2019-th/</t>
  </si>
  <si>
    <t>http://www.xn----7sbbq5akixa3h.xn--p1ai/mun_finans.php</t>
  </si>
  <si>
    <t>http://www.trpk.ru/page/finuprav.2019_god.otchety_ob_ispolnenii_bjudzheta_mr_2019/</t>
  </si>
  <si>
    <t>https://cloud.mail.ru/public/97EH/Bpna79t5e/%D0%9E%D1%82%D1%87%D0%B5%D1%82%20%D0%BE%D0%B1%20%D0%B8%D1%81%D0%BF%D0%BE%D0%BB%D0%BD%D0%B5%D0%BD%D0%B8%D0%B8%20%D0%B1%D1%8E%D0%B4%D0%B6%D0%B5%D1%82%D0%B0%202019%20%D0%B3%D0%BE%D0%B4%20(%D1%84.0503317)/</t>
  </si>
  <si>
    <t>http://xn----ttbdejohge1g.xn--p1ai/city/byudzhet-rayona/otchet-ob-ispolnenii-byudzheta/ezhekvartalnye-otchety.php</t>
  </si>
  <si>
    <t>http://fin.mrust-cilma.ru/ezhekvartalnoe/</t>
  </si>
  <si>
    <t xml:space="preserve">информация за 1 квартал, полугодие, 9 мес. опубликована 08.11.2019 г.  </t>
  </si>
  <si>
    <t>http://xn----7sbapuabbsnmf8anecjw8c5k.xn--p1ai/?p=18101</t>
  </si>
  <si>
    <t>информация за 1 квартал лпубликована 14.05.2019, за 9 месяцев - 05.11.2019</t>
  </si>
  <si>
    <t>1) для открытия документа требуется более 5 кликов, 2)информация за 1 полугодие опубликована 26.09.2019</t>
  </si>
  <si>
    <t>http://www.trpk.ru/page/finuprav.2019_god.otchety_ob_ispolnenii_konsolidirovannogo_bjudzheta_mr_2019/</t>
  </si>
  <si>
    <t>http://xn----ttbdejohge1g.xn--p1ai/city/byudzhet-rayona/otchet-ob-ispolnenii-byudzheta/analiticheskie-dannye-o-postupleniyakh-v-byudzhet-i-raskhodakh-byudzheta.php</t>
  </si>
  <si>
    <t>за 1 квартал выложено 25.05.2019</t>
  </si>
  <si>
    <t>информация за 1 квартал опубликована 14.05.2019, за 9 месяцев - 05.11.2019</t>
  </si>
  <si>
    <t>http://xn--80adxb5abi4ec.xn--p1ai/administration/departament-finansov/munitsipalnyj-dolg-mo-go-qsyktyvkarq</t>
  </si>
  <si>
    <t>http://xn--80adypkng.xn--p1ai/about/budget-mo-th-vorkuta/munitsipalnyy-dolg/2019-god/</t>
  </si>
  <si>
    <t>http://xn----7sbapuabbsnmf8anecjw8c5k.xn--p1ai/?p=22367</t>
  </si>
  <si>
    <t>http://fin.mouhta.ru/dolg/2019/</t>
  </si>
  <si>
    <t>за 1 полугодие опубликовано 23.09.2019</t>
  </si>
  <si>
    <t>http://kortfo.ucoz.org/index/obem_municipalnogo_dolga_i_raskhodov_na_ego_obsluzhivanie_za_2019_god/0-66</t>
  </si>
  <si>
    <t>информацию за 9 мес. опубликована 26.11.2019</t>
  </si>
  <si>
    <t>http://ufmrpechora.ru/page/levoe_menju.normativnaya_baza.munitsipalnyy_dolg.munitsipalnaya_dolgovaya_kniga_mo_mr_pechora.2019_god/</t>
  </si>
  <si>
    <t xml:space="preserve">информация за 1 квартал и 1 полугодие опубликована 15.10.2019.  </t>
  </si>
  <si>
    <t>http://sosnogorsk.org/adm/budget/debt/</t>
  </si>
  <si>
    <t>http://xn----ttbdejohge1g.xn--p1ai/city/byudzhet-rayona/munitsipalnyy-dolg/2019.php</t>
  </si>
  <si>
    <t>http://fin.mrust-cilma.ru/munitsipalnyiy-dolg/</t>
  </si>
  <si>
    <t xml:space="preserve">данные 1 квартал, полугодие и 9 мес. опубликованы 08.11.2019 </t>
  </si>
  <si>
    <t>данные за 1 квартал, полугодие и 9 мес. опубликованы  8.11.2019</t>
  </si>
  <si>
    <t>информация за 1 квртал размещена 03.06.3019, за полугодие 01.11.2019</t>
  </si>
  <si>
    <t>http://ufmrpechora.ru/page/levoe_menju.ispolneniya_mestnyh_bjudzhetov.ispolnenie_za_2019_god.ezhemesyachnoe_ispolnenie_bjudzheta_mo_mr_pechora_za_2019_g.na_01102019_ispolnenie_iii_kvartal/</t>
  </si>
  <si>
    <t>Проект Решения Совета городского округа "Вуктыл" "О бюджете муниципального образования городского округа "Вуктыл" на 2019 год и плановый период 2020 и 2021 годов" (с документами и материалами к проекту бюджета МО ГО "Вуктыл")  http://vuktyl.com/itembyudzhet/itemfin-14/8520-proekt-resheniya-soveta-gorodskogo-okruga-vuktyl-o-byudzhete-munitsipalnogo-obrazovaniya-gorodskogo-okruga-vuktyl-na-2019-god-i-planovyj-period-2020-i-2021-godov-s-dokumentami-i-materialami-k-proektu-byudzhet</t>
  </si>
  <si>
    <t>http://sosnogorsk.org/adm/budget/budget/the-budget-of-the-municipality-municipal-district-sosnogorsk-in-2020/</t>
  </si>
  <si>
    <t>http://syktyvdin.ru/ru/page/residents.finance.proekt_resheniy_2020</t>
  </si>
  <si>
    <t xml:space="preserve">Меню информации /Бюджет МО МР "Удорский"/Проекты первонально утвержденного бюджета и проекты отчетов/проект решения о бюджете  2020-2021//http://www.udora.info </t>
  </si>
  <si>
    <t>http://сыктывкар.рф/administration/departament-finansov/byudzhet/proekty-byudzhetov Проект решения Совета МО ГО "Сыктывкар" "О бюджете муниципального образования городского округа "Сыктывкар" на 2020 год и плановый период 2021 и 2022 годов " (Документы и материалы – Сведения о доходах и расходах 2018-2022)</t>
  </si>
  <si>
    <t>Отсутствуют сведения о доходах бюджета по видам доходов за 2018 год</t>
  </si>
  <si>
    <t>В документах и материалах к проекту бюджета на 2019 год и плановый период 2020 и 2021 годов опубликованы сведения о доходах бюджета по видам доходов    http://vuktyl.com/itembyudzhet/itemfin-14/8520-proekt-resheniya-soveta-gorodskogo-okruga-vuktyl-o-byudzhete-munitsipalnogo-obrazovaniya-gorodskogo-okruga-vuktyl-na-2019-god-i-planovyj-period-2020-i-2021-godov-s-dokumentami-i-materialami-k-proektu-byudzhet</t>
  </si>
  <si>
    <t xml:space="preserve">Меню информации /Бюджет МО МР "Удорский"/Проекты первонально утвержденного бюджета и проекты отчетов/проект решения о бюджете  2020-2021/ Дополнительные материалы/седения о доходах/http://www.udora.info </t>
  </si>
  <si>
    <t>Отсутствуют сведения о доходах бюджета по видам доходов за 2018, 2019 годы</t>
  </si>
  <si>
    <t>http://сыктывкар.рф/administration/departament-finansov/byudzhet/proekty-byudzhetov  Проект решения Совета МО ГО "Сыктывкар" "О бюджете муниципального образования городского округа "Сыктывкар" на 2020 год и плановый период 2021 и 2022 годов " (Документы и материалы – Сведения о доходах и расходах 2018-2022)</t>
  </si>
  <si>
    <t>В документах и материалах к проекту бюджета на 2019 год и плановый период 2020 и 2021 годовопубликованы сведения о расходах бюджета по разделам и подразделам классификации расходов бюджета    http://vuktyl.com/itembyudzhet/itemfin-14/8520-proekt-resheniya-soveta-gorodskogo-okruga-vuktyl-o-byudzhete-munitsipalnogo-obrazovaniya-gorodskogo-okruga-vuktyl-na-2019-god-i-planovyj-period-2020-i-2021-godov-s-dokumentami-i-materialami-k-proektu-byudzhet</t>
  </si>
  <si>
    <t xml:space="preserve">Меню информации /Бюджет МО МР "Удорский"/Проекты первонально утвержденного бюджета и проекты отчетов/проект решения о бюджете  2020-2021/ Дополнительные материалы/седения о расходах/http://www.udora.info </t>
  </si>
  <si>
    <t>Отсутствуют сведения о расходах бюджета по разделам и подразделам классификации расходов за 2018, 2019 годы</t>
  </si>
  <si>
    <r>
      <t xml:space="preserve">первоначальный план опубликован 06.12.2019 </t>
    </r>
    <r>
      <rPr>
        <b/>
        <sz val="8"/>
        <rFont val="Times New Roman"/>
        <family val="1"/>
        <charset val="204"/>
      </rPr>
      <t>без приложений</t>
    </r>
  </si>
  <si>
    <t>не опубликована инф. для населения</t>
  </si>
  <si>
    <t>нет протокола во 2 полугодии</t>
  </si>
  <si>
    <t xml:space="preserve">Применен понижающий коэффициент за затрудненный поиск (К2), т.к. имеют место случаи 1, 4.
</t>
  </si>
  <si>
    <t>Применен понижающий коэффициент за затрудненный поиск (К2), т.к. имеют место случаи 1, 4.</t>
  </si>
  <si>
    <t>http://www.udora.info/ob-yavleniya/administratsiya-rajona/finansovoe-upravlenie/2599-19-11-2019-informatsionnoe-soobshchenie-o-provedenii-publichnykh-slushanij</t>
  </si>
  <si>
    <t>http://www.priluzie.ru/administracija/otdely-komitety-upravlenija/revizionnaja-komissija-kontrolnyj-organ-municipalnogo/dejatelnost/kontrolnaja-dejatelnost/</t>
  </si>
  <si>
    <t xml:space="preserve">Применен понижающий коэффициент за затрудненный поиск (К2), т.к. имеет место случай 4.
</t>
  </si>
  <si>
    <t xml:space="preserve">не опубликован актуализированный бюджет с учетом Решения Совета МО МР "Княжпогостский" от 18.12.2019 № 51 </t>
  </si>
  <si>
    <t>не опубликован актуализированный бюджет с учетом Решения Совета МО МР Ижемский от 10 декабря 2019 года № 6-3/1</t>
  </si>
  <si>
    <t>http://sosnogorsk.org/strukturnye/finupr/results-opros</t>
  </si>
  <si>
    <t xml:space="preserve">протокол опубликован в разделе, наименование которого не соответствует содержанию 
</t>
  </si>
  <si>
    <t>инфорация за 1 полугодие опубликована 14.08.2019 г.</t>
  </si>
  <si>
    <t>информацию за 1 квартал опубликовали 11.07.2019,  за 9 мес опубликовано 27.11.2019. Прикреплены пустые формы долговой книги - не проставлены 0</t>
  </si>
  <si>
    <t xml:space="preserve"> наименование ссылки на проект Решения от от 03.10.2019 N 6-38/426 не соответствует наименованию документа </t>
  </si>
  <si>
    <t xml:space="preserve">наименование ссылки на проект Решения от от 03.10.2019 N 6-38/426 не соответствует наименованию документа </t>
  </si>
  <si>
    <t xml:space="preserve">наименование ссылки на проект Решения от от 03.10.2019 N 6-38/426 не соответствует наименованию документа 
</t>
  </si>
  <si>
    <t xml:space="preserve">использование для публикации документов и материалов графического формата без подписи уполномоченного лица </t>
  </si>
  <si>
    <t>, 1104007820,1104008077</t>
  </si>
  <si>
    <t xml:space="preserve"> ,1114007820,1104008077</t>
  </si>
  <si>
    <t xml:space="preserve">1. Характеристика первоначально утвержденного бюджета </t>
  </si>
  <si>
    <t>2. Публичные сведения о плановых показателях деятельности муниципальных учреждений муниципального образования</t>
  </si>
  <si>
    <t xml:space="preserve">3. Бюджет для граждан (на основе утвержденного Бюджета) </t>
  </si>
  <si>
    <t>4. Годовой отчет об исполнении бюджета</t>
  </si>
  <si>
    <t>5. Публичные сведения о фактических результатах деятельности муниципальных учреждений Республики Коми</t>
  </si>
  <si>
    <t xml:space="preserve">6. Бюджет для граждан (Годовой отчет об исполнении бюджета) </t>
  </si>
  <si>
    <t>7. Общественное участие (I полугодие)</t>
  </si>
  <si>
    <t>8. Внесение изменений в Бюджет</t>
  </si>
  <si>
    <t>9. Промежуточная отчетность об исполнении Бюджета и аналитические данные</t>
  </si>
  <si>
    <t>10. Финансовый контроль</t>
  </si>
  <si>
    <t xml:space="preserve">11. Проект бюджета и материалы к нему </t>
  </si>
  <si>
    <t xml:space="preserve">12. Бюджет для граждан (Проект бюджета) </t>
  </si>
  <si>
    <t>13. Общественное участие (II полугодие)</t>
  </si>
  <si>
    <t>1.1. Опубликован ли Бюджет в открытом доступе на портале (сайте) МО, предназначенном для публикации бюджетных данных?</t>
  </si>
  <si>
    <t>1.2. Содержится ли в составе Бюджета или в составе материалов к Бюджету приложение о прогнозируемых объемах поступлений по видам доходов?</t>
  </si>
  <si>
    <t>1.3. Содержится ли в составе Бюджета или в составе материалов к Бюджету приложение о распределении бюджетных ассигнований по разделам и подразделам классификации расходов бюджетов?</t>
  </si>
  <si>
    <t>2.1. Доля муниципальных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муниципальные задания на отчетный год (на отчетный год и плановый период), в процентах от общего количества муниципальных бюджетных и автономных учреждений МО</t>
  </si>
  <si>
    <t>2.2. Доля муниципальных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планы финансово-хозяйственной деятельности на отчетный год (на отчетный год и плановый период), в процентах от общего количества муниципальных бюджетных и автономных учреждений МО</t>
  </si>
  <si>
    <t>2.3. Доля казенных учреждений МО, опубликовавших на официальном сайте РФ для размещения информации о государственных (муниципальных) учреждениях (bus.gov.ru) бюджетную смету на отчетный год (на отчетный год и плановый период), в процентах от общего количества казенных учреждений МО</t>
  </si>
  <si>
    <t>3.1. Опубликован ли в сети Интернет бюджет для граждан, разработанный на основе Бюджета?</t>
  </si>
  <si>
    <t>4.1. Опубликован ли проект Годового отчета об исполнении бюджета в открытом доступе на портале (сайте) МО, предназначенном для публикации бюджетных данных?</t>
  </si>
  <si>
    <t>4.2. Проводились ли в МО публичные слушания по Годовому отчету об исполнении бюджета и опубликован ли в составе материалов к проекту Годового отчета об исполнении бюджета итоговый документ (протокол), принятый по результатам публичных слушаний?</t>
  </si>
  <si>
    <t>4.3. Опубликованы ли в составе материалов к проекту Годового отчета об исполнении бюджета сведения о фактических поступлениях доходов по видам доходов в сравнении с первоначально утвержденными значениями и с уточненными значениями с учетом внесенных изменений?</t>
  </si>
  <si>
    <t>4.4. Опубликованы ли в составе материалов к проекту Годового отчета об исполнении бюджета сведения о фактически произведенных расходах по разделам и подразделам классификации расходов в сравнении с первоначально утвержденными и с уточненными значениями с учетом внесенных изменений?</t>
  </si>
  <si>
    <t>4.5. Опубликованы ли в составе материалов к проекту Годового отчета об исполнении бюджета сведения об объеме муниципального долга?</t>
  </si>
  <si>
    <t>4.6. Опубликованы ли в составе материалов к проекту Годового отчета об исполнении бюджета сведения о выполнении муниципальными бюджетными и автономными учреждениями МО муниципальных заданий на оказание муниципальных услуг (выполнение работ), а также об объемах субсидий на финансовое обеспечение выполнения муниципальных заданий?</t>
  </si>
  <si>
    <t>5.1. Доля муниципальных казенных,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отчеты о результатах деятельности и об использовании закрепленного за ними имущества, в процентах от общего количества муниципальных бюджетных и автономных учреждений МО</t>
  </si>
  <si>
    <t>5.2. Доля муниципальных казенных,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баланс учреждения (форма 0503130 для казенных учреждений; форма 0503730 для бюджетных и автономных учреждений), в процентах от общего количества муниципальных бюджетных и автономных учреждений МО</t>
  </si>
  <si>
    <t>6.1. Опубликован ли в сети Интернет бюджет для граждан, разработанный на основе Годового отчета об исполнении бюджета?</t>
  </si>
  <si>
    <t>7.1. Проводились ли в I полугодии отчетного года ОМСУ опросы общественного мнения по бюджетной тематике в онлайн режиме?</t>
  </si>
  <si>
    <t>7.2. Проводились ли в I полугодии отчетного года заседания Общественного совета МО и опубликованы ли итоговые протоколы этих заседаний?</t>
  </si>
  <si>
    <t>8.1. Публикуются ли в открытом доступе на портале (сайте) МО, предназначенном для публикации информации о бюджетных данных, проекты изменений в Бюджет?</t>
  </si>
  <si>
    <t>8.2. Публикуются ли в составе материалов к проектам изменений в Бюджет пояснительные записки?</t>
  </si>
  <si>
    <t>8.3. Публикуются ли в открытом доступе на портале (сайте) МО, предназначенном для публикации бюджетных данных, принятые акты о внесении изменений в Бюджет?</t>
  </si>
  <si>
    <t>8.4. Публикуются ли в открытом доступе на портале (сайте) МО, предназначенном для публикации информации о бюджетных данных, актуализированные версии Бюджета с учетом внесенных изменений?</t>
  </si>
  <si>
    <t>9.1. Публикуются ли отчеты об исполнении бюджета МО за первый квартал, полугодие, девять месяцев отчетного года?</t>
  </si>
  <si>
    <t>9.2. Публикуются ли ежеквартально сведения об исполнении бюджета МО по доходам в разрезе видов доходов в сравнении с запланированными значениями на соответствующий период (финансовый год)?</t>
  </si>
  <si>
    <t>9.3. Публикуются ли ежеквартально сведения об исполнении бюджета МО по расходам в разрезе разделов и подразделов классификации расходов в сравнении с запланированными значениями на соответствующий период (финансовый год)?</t>
  </si>
  <si>
    <t>9.4. Публикуются ли ежеквартально сведения об объеме муниципального долга МО на начало и на конец отчетного периода?</t>
  </si>
  <si>
    <t>9.5. Публикуются ли ежеквартально аналитические данные о поступлении доходов в бюджет МО по видам доходов за отчетный период текущего финансового года в сравнении с соответствующим периодом прошлого года?</t>
  </si>
  <si>
    <t>9.6. Публикуются ли ежеквартально аналитические данные о расходах бюджета МО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t>
  </si>
  <si>
    <t>10.1. Опубликован ли план контрольных мероприятий органа внешнего муниципального финансового контроля МО на отчетный год?</t>
  </si>
  <si>
    <t>10.2. Публикуется ли информация о проведенных в отчетном году органом внешнего муниципального финансового контроля МО контрольных мероприятиях, о выявленных при их проведении нарушениях и требованиях по устранению выявленных нарушений?</t>
  </si>
  <si>
    <t>11.1. Опубликован ли Проект бюджета в открытом доступе на портале (сайте) МО, предназначенном для публикации информации о бюджетных данных?</t>
  </si>
  <si>
    <t>11.2. Опубликованы ли в составе материалов к Проекту бюджета сведения о доходах бюджета по видам доходов на год, следующий за отчетным, в сравнении с ожидаемым исполнением за отчетный год (оценка текущего финансового года) и отчетом за год, предшествующий отчетному (отчетный финансовый год)?</t>
  </si>
  <si>
    <t>11.3. Опубликованы ли в составе материалов к Проекту бюджета сведения о расходах бюджета по разделам и подразделам классификации расходов на год, следующий за отчетным, в сравнении с ожидаемым исполнением за отчетный год (оценка текущего финансового года) и отчетом за год, предшествующий отчетному (отчетный финансовый год)?</t>
  </si>
  <si>
    <t>11.4. Опубликованы ли в составе материалов к Проекту бюджета сведения о планируемых на год, следующий за отчетным, объемах оказания муниципальных услуг (работ), а также объемах субсидий бюджетным и автономным учреждениям на финансовое обеспечение выполнения ими муниципального задания на оказание соответствующих муниципальных услуг (выполнение работ)?</t>
  </si>
  <si>
    <t>12.1. Опубликован ли в сети Интернет бюджет для граждан, разработанный на основе Проекта бюджета?</t>
  </si>
  <si>
    <t xml:space="preserve">13.1. Опубликовано ли информационное сообщение для граждан о проведении публичных слушаний по Проекту бюджета? </t>
  </si>
  <si>
    <t>13.2. Проводились ли во II полугодии отчетного года ОМСУ опросы общественного мнения по бюджетной тематике в он-лайн режиме?</t>
  </si>
  <si>
    <t>13.3. Проводились ли во II полугодии отчетного года заседания Общественного совета МО и опубликованы ли итоговые протоколы этих заседаний?</t>
  </si>
  <si>
    <t>1-6</t>
  </si>
  <si>
    <t>1-18</t>
  </si>
  <si>
    <t>8-13</t>
  </si>
  <si>
    <t>1-2</t>
  </si>
  <si>
    <t>1-11</t>
  </si>
  <si>
    <t>2-5</t>
  </si>
  <si>
    <t>13-18</t>
  </si>
  <si>
    <t>1-15</t>
  </si>
  <si>
    <t>1-4</t>
  </si>
  <si>
    <t>1-7</t>
  </si>
  <si>
    <t>1-8</t>
  </si>
  <si>
    <t>1-12</t>
  </si>
  <si>
    <t>1-10</t>
  </si>
  <si>
    <t>15-16</t>
  </si>
  <si>
    <t>1-19</t>
  </si>
  <si>
    <t>1</t>
  </si>
  <si>
    <t>3-6</t>
  </si>
  <si>
    <t>12-19</t>
  </si>
  <si>
    <t>20</t>
  </si>
  <si>
    <t>9-10</t>
  </si>
  <si>
    <t>3-4</t>
  </si>
  <si>
    <t>7-11</t>
  </si>
  <si>
    <t>6-7</t>
  </si>
  <si>
    <t>10-12</t>
  </si>
  <si>
    <t>19</t>
  </si>
  <si>
    <t>5-6</t>
  </si>
  <si>
    <t>13-17</t>
  </si>
  <si>
    <t>18-20</t>
  </si>
  <si>
    <t>18-19</t>
  </si>
  <si>
    <t>11-16</t>
  </si>
  <si>
    <t>18</t>
  </si>
  <si>
    <t>11-15</t>
  </si>
  <si>
    <t>15-17</t>
  </si>
  <si>
    <t>17</t>
  </si>
  <si>
    <t>14</t>
  </si>
  <si>
    <t>12-16</t>
  </si>
  <si>
    <t>12-15</t>
  </si>
  <si>
    <t>1-5</t>
  </si>
  <si>
    <t>10-13</t>
  </si>
  <si>
    <t>1-9</t>
  </si>
  <si>
    <t>6-9</t>
  </si>
  <si>
    <t>11-12</t>
  </si>
  <si>
    <t>1-13</t>
  </si>
  <si>
    <t>16-17</t>
  </si>
  <si>
    <t>6-10</t>
  </si>
  <si>
    <t>9-11</t>
  </si>
  <si>
    <t>13-14</t>
  </si>
  <si>
    <t>19-20</t>
  </si>
  <si>
    <t>5-7</t>
  </si>
  <si>
    <t>12-14</t>
  </si>
  <si>
    <t>8-11</t>
  </si>
  <si>
    <t>8-10</t>
  </si>
  <si>
    <t>16</t>
  </si>
  <si>
    <t>12-13</t>
  </si>
  <si>
    <t>10-11</t>
  </si>
  <si>
    <t>1-3</t>
  </si>
  <si>
    <t>17-18</t>
  </si>
  <si>
    <t>15</t>
  </si>
  <si>
    <t>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</si>
</sst>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58" x14ac:knownFonts="1">
    <font>
      <sz val="11"/>
      <color theme="1"/>
      <name val="Calibri"/>
      <family val="2"/>
      <charset val="204"/>
      <scheme val="minor"/>
    </font>
    <font>
      <sz val="11"/>
      <color indexed="8"/>
      <name val="Calibri"/>
      <family val="2"/>
      <charset val="204"/>
    </font>
    <font>
      <b/>
      <sz val="8"/>
      <name val="Times New Roman"/>
      <family val="1"/>
      <charset val="204"/>
    </font>
    <font>
      <sz val="8"/>
      <name val="Times New Roman"/>
      <family val="1"/>
      <charset val="204"/>
    </font>
    <font>
      <i/>
      <sz val="8"/>
      <name val="Times New Roman"/>
      <family val="1"/>
      <charset val="204"/>
    </font>
    <font>
      <sz val="11"/>
      <color indexed="8"/>
      <name val="Calibri"/>
      <family val="2"/>
      <charset val="204"/>
    </font>
    <font>
      <sz val="9"/>
      <name val="Times New Roman"/>
      <family val="1"/>
      <charset val="204"/>
    </font>
    <font>
      <i/>
      <sz val="9"/>
      <name val="Times New Roman"/>
      <family val="1"/>
      <charset val="204"/>
    </font>
    <font>
      <b/>
      <sz val="9"/>
      <name val="Times New Roman"/>
      <family val="1"/>
      <charset val="204"/>
    </font>
    <font>
      <sz val="10"/>
      <name val="Arial"/>
      <family val="2"/>
      <charset val="204"/>
    </font>
    <font>
      <u/>
      <sz val="8"/>
      <name val="Times New Roman"/>
      <family val="1"/>
      <charset val="204"/>
    </font>
    <font>
      <b/>
      <u/>
      <sz val="8"/>
      <name val="Times New Roman"/>
      <family val="1"/>
      <charset val="204"/>
    </font>
    <font>
      <b/>
      <sz val="10"/>
      <name val="Times New Roman"/>
      <family val="1"/>
      <charset val="204"/>
    </font>
    <font>
      <sz val="11"/>
      <name val="Times New Roman"/>
      <family val="1"/>
      <charset val="204"/>
    </font>
    <font>
      <sz val="10"/>
      <name val="Times New Roman"/>
      <family val="1"/>
      <charset val="204"/>
    </font>
    <font>
      <i/>
      <sz val="10"/>
      <name val="Times New Roman"/>
      <family val="1"/>
      <charset val="204"/>
    </font>
    <font>
      <b/>
      <i/>
      <sz val="10"/>
      <name val="Times New Roman"/>
      <family val="1"/>
      <charset val="204"/>
    </font>
    <font>
      <sz val="10"/>
      <name val="Arial"/>
      <family val="2"/>
      <charset val="204"/>
    </font>
    <font>
      <sz val="11"/>
      <name val="Calibri"/>
      <family val="2"/>
      <charset val="204"/>
    </font>
    <font>
      <b/>
      <sz val="11"/>
      <name val="Calibri"/>
      <family val="2"/>
      <charset val="204"/>
    </font>
    <font>
      <sz val="9"/>
      <color indexed="8"/>
      <name val="Times New Roman"/>
      <family val="1"/>
      <charset val="204"/>
    </font>
    <font>
      <sz val="12"/>
      <color indexed="8"/>
      <name val="Times New Roman"/>
      <family val="1"/>
      <charset val="204"/>
    </font>
    <font>
      <b/>
      <i/>
      <sz val="9"/>
      <name val="Times New Roman"/>
      <family val="1"/>
      <charset val="204"/>
    </font>
    <font>
      <b/>
      <sz val="11"/>
      <name val="Times New Roman"/>
      <family val="1"/>
      <charset val="204"/>
    </font>
    <font>
      <sz val="11"/>
      <color theme="1"/>
      <name val="Calibri"/>
      <family val="2"/>
      <charset val="204"/>
      <scheme val="minor"/>
    </font>
    <font>
      <u/>
      <sz val="11"/>
      <color theme="10"/>
      <name val="Calibri"/>
      <family val="2"/>
      <charset val="204"/>
      <scheme val="minor"/>
    </font>
    <font>
      <b/>
      <sz val="11"/>
      <color theme="1"/>
      <name val="Calibri"/>
      <family val="2"/>
      <charset val="204"/>
      <scheme val="minor"/>
    </font>
    <font>
      <u/>
      <sz val="11"/>
      <color theme="11"/>
      <name val="Calibri"/>
      <family val="2"/>
      <charset val="204"/>
      <scheme val="minor"/>
    </font>
    <font>
      <sz val="11"/>
      <color rgb="FFFF0000"/>
      <name val="Calibri"/>
      <family val="2"/>
      <charset val="204"/>
      <scheme val="minor"/>
    </font>
    <font>
      <sz val="10"/>
      <color theme="1"/>
      <name val="Times New Roman"/>
      <family val="1"/>
      <charset val="204"/>
    </font>
    <font>
      <sz val="8"/>
      <color theme="1"/>
      <name val="Times New Roman"/>
      <family val="1"/>
      <charset val="204"/>
    </font>
    <font>
      <sz val="8"/>
      <color theme="1"/>
      <name val="Calibri"/>
      <family val="2"/>
      <charset val="204"/>
      <scheme val="minor"/>
    </font>
    <font>
      <b/>
      <sz val="8"/>
      <color theme="1"/>
      <name val="Calibri"/>
      <family val="2"/>
      <charset val="204"/>
      <scheme val="minor"/>
    </font>
    <font>
      <sz val="11"/>
      <color rgb="FFC00000"/>
      <name val="Calibri"/>
      <family val="2"/>
      <charset val="204"/>
      <scheme val="minor"/>
    </font>
    <font>
      <sz val="11"/>
      <name val="Calibri"/>
      <family val="2"/>
      <charset val="204"/>
      <scheme val="minor"/>
    </font>
    <font>
      <sz val="9"/>
      <color theme="1"/>
      <name val="Times New Roman"/>
      <family val="1"/>
      <charset val="204"/>
    </font>
    <font>
      <i/>
      <sz val="9"/>
      <color theme="1"/>
      <name val="Times New Roman"/>
      <family val="1"/>
      <charset val="204"/>
    </font>
    <font>
      <b/>
      <sz val="9"/>
      <color theme="1"/>
      <name val="Times New Roman"/>
      <family val="1"/>
      <charset val="204"/>
    </font>
    <font>
      <sz val="8"/>
      <color rgb="FFC00000"/>
      <name val="Times New Roman"/>
      <family val="1"/>
      <charset val="204"/>
    </font>
    <font>
      <b/>
      <sz val="8"/>
      <name val="Calibri"/>
      <family val="2"/>
      <charset val="204"/>
      <scheme val="minor"/>
    </font>
    <font>
      <sz val="10"/>
      <color theme="1"/>
      <name val="Calibri"/>
      <family val="2"/>
      <charset val="204"/>
      <scheme val="minor"/>
    </font>
    <font>
      <sz val="8"/>
      <color rgb="FFFF0000"/>
      <name val="Times New Roman"/>
      <family val="1"/>
      <charset val="204"/>
    </font>
    <font>
      <sz val="11"/>
      <color theme="1"/>
      <name val="Calibri"/>
      <family val="2"/>
      <charset val="204"/>
    </font>
    <font>
      <u/>
      <sz val="11"/>
      <color theme="10"/>
      <name val="Calibri"/>
      <family val="2"/>
      <charset val="204"/>
    </font>
    <font>
      <sz val="11"/>
      <color rgb="FFC00000"/>
      <name val="Calibri"/>
      <family val="2"/>
      <charset val="204"/>
    </font>
    <font>
      <sz val="9"/>
      <color rgb="FFFF0000"/>
      <name val="Times New Roman"/>
      <family val="1"/>
      <charset val="204"/>
    </font>
    <font>
      <sz val="9"/>
      <color rgb="FF000000"/>
      <name val="Times New Roman"/>
      <family val="1"/>
      <charset val="204"/>
    </font>
    <font>
      <b/>
      <sz val="9"/>
      <color rgb="FF000000"/>
      <name val="Times New Roman"/>
      <family val="1"/>
      <charset val="204"/>
    </font>
    <font>
      <i/>
      <sz val="10"/>
      <color theme="1"/>
      <name val="Times New Roman"/>
      <family val="1"/>
      <charset val="204"/>
    </font>
    <font>
      <b/>
      <i/>
      <sz val="10"/>
      <color theme="1"/>
      <name val="Times New Roman"/>
      <family val="1"/>
      <charset val="204"/>
    </font>
    <font>
      <b/>
      <i/>
      <sz val="9"/>
      <color theme="1"/>
      <name val="Times New Roman"/>
      <family val="1"/>
      <charset val="204"/>
    </font>
    <font>
      <u/>
      <sz val="11"/>
      <name val="Calibri"/>
      <family val="2"/>
      <charset val="204"/>
      <scheme val="minor"/>
    </font>
    <font>
      <sz val="8"/>
      <color rgb="FF3E3E3E"/>
      <name val="Times New Roman"/>
      <family val="1"/>
      <charset val="204"/>
    </font>
    <font>
      <b/>
      <sz val="10"/>
      <color theme="1"/>
      <name val="Times New Roman"/>
      <family val="1"/>
      <charset val="204"/>
    </font>
    <font>
      <b/>
      <sz val="11"/>
      <color theme="1"/>
      <name val="Times New Roman"/>
      <family val="1"/>
      <charset val="204"/>
    </font>
    <font>
      <b/>
      <sz val="9"/>
      <color rgb="FFFF0000"/>
      <name val="Times New Roman"/>
      <family val="1"/>
      <charset val="204"/>
    </font>
    <font>
      <i/>
      <sz val="11"/>
      <color theme="1"/>
      <name val="Calibri"/>
      <family val="2"/>
      <charset val="204"/>
      <scheme val="minor"/>
    </font>
    <font>
      <b/>
      <sz val="8"/>
      <color theme="1"/>
      <name val="Times New Roman"/>
      <family val="1"/>
      <charset val="204"/>
    </font>
  </fonts>
  <fills count="9">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7CAAC"/>
        <bgColor indexed="64"/>
      </patternFill>
    </fill>
    <fill>
      <patternFill patternType="solid">
        <fgColor rgb="FFFDE9D9"/>
        <bgColor indexed="64"/>
      </patternFill>
    </fill>
    <fill>
      <patternFill patternType="solid">
        <fgColor theme="0"/>
        <bgColor indexed="26"/>
      </patternFill>
    </fill>
    <fill>
      <patternFill patternType="solid">
        <fgColor rgb="FFFFFF00"/>
        <bgColor indexed="64"/>
      </patternFill>
    </fill>
    <fill>
      <patternFill patternType="solid">
        <fgColor theme="8" tint="0.59999389629810485"/>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A6A6A6"/>
      </left>
      <right style="thin">
        <color rgb="FFA6A6A6"/>
      </right>
      <top style="thin">
        <color rgb="FFA6A6A6"/>
      </top>
      <bottom style="thin">
        <color rgb="FFA6A6A6"/>
      </bottom>
      <diagonal/>
    </border>
    <border>
      <left style="thin">
        <color theme="0" tint="-0.34998626667073579"/>
      </left>
      <right/>
      <top style="thin">
        <color theme="0" tint="-0.34998626667073579"/>
      </top>
      <bottom style="thin">
        <color theme="0" tint="-0.34998626667073579"/>
      </bottom>
      <diagonal/>
    </border>
    <border>
      <left style="thin">
        <color rgb="FFA6A6A6"/>
      </left>
      <right style="thin">
        <color rgb="FFA6A6A6"/>
      </right>
      <top/>
      <bottom/>
      <diagonal/>
    </border>
    <border>
      <left style="thin">
        <color rgb="FFA6A6A6"/>
      </left>
      <right style="thin">
        <color rgb="FFA6A6A6"/>
      </right>
      <top style="thin">
        <color rgb="FFA6A6A6"/>
      </top>
      <bottom/>
      <diagonal/>
    </border>
    <border>
      <left style="thin">
        <color rgb="FFA6A6A6"/>
      </left>
      <right style="thin">
        <color rgb="FFA6A6A6"/>
      </right>
      <top/>
      <bottom style="thin">
        <color rgb="FFA6A6A6"/>
      </bottom>
      <diagonal/>
    </border>
    <border>
      <left style="thin">
        <color theme="0" tint="-0.34998626667073579"/>
      </left>
      <right style="thin">
        <color theme="0" tint="-0.34998626667073579"/>
      </right>
      <top style="thin">
        <color theme="0" tint="-0.34998626667073579"/>
      </top>
      <bottom/>
      <diagonal/>
    </border>
    <border>
      <left style="medium">
        <color rgb="FFA6A6A6"/>
      </left>
      <right style="medium">
        <color rgb="FFA6A6A6"/>
      </right>
      <top style="medium">
        <color rgb="FFA6A6A6"/>
      </top>
      <bottom style="medium">
        <color rgb="FFA6A6A6"/>
      </bottom>
      <diagonal/>
    </border>
    <border>
      <left/>
      <right style="medium">
        <color rgb="FFA6A6A6"/>
      </right>
      <top style="medium">
        <color rgb="FFA6A6A6"/>
      </top>
      <bottom style="medium">
        <color rgb="FFA6A6A6"/>
      </bottom>
      <diagonal/>
    </border>
    <border>
      <left/>
      <right style="medium">
        <color rgb="FFA6A6A6"/>
      </right>
      <top/>
      <bottom style="medium">
        <color rgb="FFA6A6A6"/>
      </bottom>
      <diagonal/>
    </border>
    <border>
      <left style="medium">
        <color rgb="FFA6A6A6"/>
      </left>
      <right style="medium">
        <color rgb="FFA6A6A6"/>
      </right>
      <top/>
      <bottom style="medium">
        <color rgb="FFA6A6A6"/>
      </bottom>
      <diagonal/>
    </border>
    <border>
      <left style="thin">
        <color theme="0" tint="-0.34998626667073579"/>
      </left>
      <right style="thin">
        <color theme="0" tint="-0.34998626667073579"/>
      </right>
      <top/>
      <bottom style="thin">
        <color theme="0" tint="-0.34998626667073579"/>
      </bottom>
      <diagonal/>
    </border>
    <border>
      <left style="thin">
        <color indexed="8"/>
      </left>
      <right style="thin">
        <color indexed="64"/>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style="thin">
        <color theme="0" tint="-0.34998626667073579"/>
      </left>
      <right style="thin">
        <color indexed="64"/>
      </right>
      <top/>
      <bottom style="thin">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diagonal/>
    </border>
    <border>
      <left style="thin">
        <color indexed="64"/>
      </left>
      <right style="thin">
        <color indexed="64"/>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indexed="64"/>
      </bottom>
      <diagonal/>
    </border>
  </borders>
  <cellStyleXfs count="14">
    <xf numFmtId="0" fontId="0" fillId="0" borderId="0"/>
    <xf numFmtId="0" fontId="25" fillId="0" borderId="0" applyNumberFormat="0" applyFill="0" applyBorder="0" applyAlignment="0" applyProtection="0"/>
    <xf numFmtId="0" fontId="5" fillId="0" borderId="0"/>
    <xf numFmtId="0" fontId="9" fillId="0" borderId="0"/>
    <xf numFmtId="0" fontId="1" fillId="0" borderId="0"/>
    <xf numFmtId="0" fontId="9" fillId="0" borderId="0"/>
    <xf numFmtId="0" fontId="17" fillId="0" borderId="0"/>
    <xf numFmtId="0" fontId="24" fillId="0" borderId="0"/>
    <xf numFmtId="0" fontId="9" fillId="0" borderId="0"/>
    <xf numFmtId="0" fontId="27" fillId="0" borderId="0" applyNumberFormat="0" applyFill="0" applyBorder="0" applyAlignment="0" applyProtection="0"/>
    <xf numFmtId="9" fontId="24"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cellStyleXfs>
  <cellXfs count="571">
    <xf numFmtId="0" fontId="0" fillId="0" borderId="0" xfId="0"/>
    <xf numFmtId="0" fontId="29" fillId="0" borderId="0" xfId="0" applyFont="1"/>
    <xf numFmtId="0" fontId="30" fillId="0" borderId="0" xfId="0" applyFont="1"/>
    <xf numFmtId="0" fontId="31" fillId="0" borderId="0" xfId="0" applyFont="1"/>
    <xf numFmtId="0" fontId="32" fillId="0" borderId="0" xfId="0" applyFont="1"/>
    <xf numFmtId="0" fontId="3" fillId="2" borderId="9" xfId="0" applyFont="1" applyFill="1" applyBorder="1" applyAlignment="1">
      <alignment horizontal="left" vertical="center"/>
    </xf>
    <xf numFmtId="164" fontId="2" fillId="2" borderId="9"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33" fillId="0" borderId="0" xfId="0" applyFont="1"/>
    <xf numFmtId="0" fontId="0" fillId="0" borderId="0" xfId="0"/>
    <xf numFmtId="0" fontId="28" fillId="0" borderId="0" xfId="0" applyFont="1"/>
    <xf numFmtId="0" fontId="2" fillId="2" borderId="9" xfId="0" applyFont="1" applyFill="1" applyBorder="1" applyAlignment="1">
      <alignment vertical="center" wrapText="1"/>
    </xf>
    <xf numFmtId="165" fontId="2" fillId="0" borderId="9" xfId="0" applyNumberFormat="1" applyFont="1" applyBorder="1" applyAlignment="1">
      <alignment horizontal="center" vertical="center"/>
    </xf>
    <xf numFmtId="165" fontId="2" fillId="2" borderId="9" xfId="0" applyNumberFormat="1" applyFont="1" applyFill="1" applyBorder="1" applyAlignment="1">
      <alignment horizontal="center" vertical="center"/>
    </xf>
    <xf numFmtId="0" fontId="0" fillId="0" borderId="0" xfId="0" applyFill="1"/>
    <xf numFmtId="0" fontId="3"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3" fillId="2" borderId="9" xfId="0" applyFont="1" applyFill="1" applyBorder="1" applyAlignment="1">
      <alignment horizontal="center" vertical="center"/>
    </xf>
    <xf numFmtId="0" fontId="3" fillId="3" borderId="9" xfId="0" applyFont="1" applyFill="1" applyBorder="1" applyAlignment="1">
      <alignment horizontal="left" vertical="center"/>
    </xf>
    <xf numFmtId="0" fontId="2" fillId="2" borderId="9" xfId="0" applyFont="1" applyFill="1" applyBorder="1" applyAlignment="1">
      <alignment horizontal="left" vertical="center"/>
    </xf>
    <xf numFmtId="0" fontId="3" fillId="0" borderId="9" xfId="0" applyFont="1" applyFill="1" applyBorder="1" applyAlignment="1">
      <alignment horizontal="center" vertical="center"/>
    </xf>
    <xf numFmtId="0" fontId="3" fillId="2" borderId="9" xfId="0" applyFont="1" applyFill="1" applyBorder="1" applyAlignment="1"/>
    <xf numFmtId="0" fontId="33" fillId="0" borderId="0" xfId="0" applyFont="1" applyFill="1"/>
    <xf numFmtId="0" fontId="34" fillId="0" borderId="0" xfId="0" applyFont="1" applyFill="1"/>
    <xf numFmtId="0" fontId="4" fillId="3" borderId="9" xfId="0" applyFont="1" applyFill="1" applyBorder="1" applyAlignment="1">
      <alignment horizontal="center" vertical="center" wrapText="1"/>
    </xf>
    <xf numFmtId="49" fontId="0" fillId="0" borderId="0" xfId="0" applyNumberFormat="1"/>
    <xf numFmtId="0" fontId="31" fillId="0" borderId="0" xfId="0" applyFont="1" applyAlignment="1">
      <alignment wrapText="1"/>
    </xf>
    <xf numFmtId="0" fontId="35" fillId="0" borderId="10" xfId="0" applyFont="1" applyBorder="1" applyAlignment="1">
      <alignment horizontal="center" vertical="center" wrapText="1"/>
    </xf>
    <xf numFmtId="49" fontId="35" fillId="0" borderId="10" xfId="0" applyNumberFormat="1" applyFont="1" applyBorder="1" applyAlignment="1">
      <alignment horizontal="center" vertical="center" wrapText="1"/>
    </xf>
    <xf numFmtId="0" fontId="35" fillId="0" borderId="10" xfId="0" applyFont="1" applyBorder="1" applyAlignment="1">
      <alignment horizontal="left" vertical="center" wrapText="1" indent="1"/>
    </xf>
    <xf numFmtId="49" fontId="35" fillId="0" borderId="10" xfId="0" applyNumberFormat="1" applyFont="1" applyBorder="1" applyAlignment="1">
      <alignment vertical="center" wrapText="1"/>
    </xf>
    <xf numFmtId="14" fontId="3" fillId="0" borderId="9" xfId="0" applyNumberFormat="1" applyFont="1" applyFill="1" applyBorder="1" applyAlignment="1">
      <alignment horizontal="center" vertical="center"/>
    </xf>
    <xf numFmtId="0" fontId="3" fillId="0" borderId="9" xfId="0" applyFont="1" applyFill="1" applyBorder="1" applyAlignment="1">
      <alignment vertical="center"/>
    </xf>
    <xf numFmtId="49" fontId="3" fillId="0" borderId="9" xfId="0" applyNumberFormat="1" applyFont="1" applyFill="1" applyBorder="1" applyAlignment="1">
      <alignment horizontal="left" vertical="center"/>
    </xf>
    <xf numFmtId="0" fontId="3" fillId="3" borderId="9" xfId="0" applyFont="1" applyFill="1" applyBorder="1" applyAlignment="1">
      <alignment vertical="center"/>
    </xf>
    <xf numFmtId="0" fontId="2" fillId="2" borderId="9" xfId="0" applyFont="1" applyFill="1" applyBorder="1" applyAlignment="1">
      <alignment vertical="center"/>
    </xf>
    <xf numFmtId="0" fontId="3" fillId="0" borderId="11" xfId="0" applyFont="1" applyFill="1" applyBorder="1" applyAlignment="1">
      <alignment horizontal="center" vertical="center"/>
    </xf>
    <xf numFmtId="0" fontId="31" fillId="0" borderId="0" xfId="0" applyFont="1" applyAlignment="1">
      <alignment horizontal="center"/>
    </xf>
    <xf numFmtId="0" fontId="36" fillId="4" borderId="12" xfId="0" applyFont="1" applyFill="1" applyBorder="1" applyAlignment="1">
      <alignment vertical="center" wrapText="1"/>
    </xf>
    <xf numFmtId="0" fontId="35" fillId="5" borderId="13" xfId="0" applyFont="1" applyFill="1" applyBorder="1" applyAlignment="1">
      <alignment vertical="center" wrapText="1"/>
    </xf>
    <xf numFmtId="0" fontId="36" fillId="5" borderId="12" xfId="0" applyFont="1" applyFill="1" applyBorder="1" applyAlignment="1">
      <alignment vertical="center" wrapText="1"/>
    </xf>
    <xf numFmtId="0" fontId="36" fillId="5" borderId="14" xfId="0" applyFont="1" applyFill="1" applyBorder="1" applyAlignment="1">
      <alignment vertical="center" wrapText="1"/>
    </xf>
    <xf numFmtId="0" fontId="37" fillId="4" borderId="13" xfId="0" applyFont="1" applyFill="1" applyBorder="1" applyAlignment="1">
      <alignment vertical="center" wrapText="1"/>
    </xf>
    <xf numFmtId="0" fontId="3" fillId="0" borderId="9" xfId="0" applyFont="1" applyFill="1" applyBorder="1" applyAlignment="1">
      <alignment horizontal="left" vertical="center"/>
    </xf>
    <xf numFmtId="0" fontId="2" fillId="3" borderId="9" xfId="0" applyFont="1" applyFill="1" applyBorder="1" applyAlignment="1">
      <alignment horizontal="center" vertical="center" wrapText="1"/>
    </xf>
    <xf numFmtId="0" fontId="3" fillId="0" borderId="0" xfId="0" applyFont="1" applyAlignment="1">
      <alignment vertical="center"/>
    </xf>
    <xf numFmtId="49" fontId="2" fillId="2" borderId="9" xfId="0" applyNumberFormat="1" applyFont="1" applyFill="1" applyBorder="1" applyAlignment="1">
      <alignment horizontal="left" vertical="center"/>
    </xf>
    <xf numFmtId="14" fontId="3" fillId="3" borderId="9" xfId="0" applyNumberFormat="1" applyFont="1" applyFill="1" applyBorder="1" applyAlignment="1">
      <alignment horizontal="center" vertical="center"/>
    </xf>
    <xf numFmtId="14" fontId="3" fillId="2" borderId="9" xfId="0" applyNumberFormat="1" applyFont="1" applyFill="1" applyBorder="1" applyAlignment="1">
      <alignment horizontal="center" vertical="center"/>
    </xf>
    <xf numFmtId="9" fontId="4" fillId="3"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5" fillId="5" borderId="10" xfId="0" applyFont="1" applyFill="1" applyBorder="1" applyAlignment="1">
      <alignment horizontal="center" vertical="center" wrapText="1"/>
    </xf>
    <xf numFmtId="49" fontId="35" fillId="5" borderId="10" xfId="0" applyNumberFormat="1" applyFont="1" applyFill="1" applyBorder="1" applyAlignment="1">
      <alignment horizontal="center" vertical="center" wrapText="1"/>
    </xf>
    <xf numFmtId="49" fontId="35" fillId="0" borderId="10" xfId="0" applyNumberFormat="1" applyFont="1" applyBorder="1" applyAlignment="1">
      <alignment horizontal="center" vertical="center" wrapText="1"/>
    </xf>
    <xf numFmtId="0" fontId="35" fillId="0" borderId="10" xfId="0" applyFont="1" applyBorder="1" applyAlignment="1">
      <alignment horizontal="center" vertical="center" wrapText="1"/>
    </xf>
    <xf numFmtId="0" fontId="3" fillId="3" borderId="9" xfId="0" applyFont="1" applyFill="1" applyBorder="1" applyAlignment="1">
      <alignment horizontal="center" vertical="center" wrapText="1"/>
    </xf>
    <xf numFmtId="0" fontId="2" fillId="3" borderId="15" xfId="0" applyFont="1" applyFill="1" applyBorder="1" applyAlignment="1">
      <alignment horizontal="center" vertical="center" wrapText="1"/>
    </xf>
    <xf numFmtId="9" fontId="35" fillId="0" borderId="10" xfId="0" applyNumberFormat="1" applyFont="1" applyBorder="1" applyAlignment="1">
      <alignment horizontal="left" vertical="center" wrapText="1" indent="1"/>
    </xf>
    <xf numFmtId="0" fontId="3" fillId="0" borderId="0" xfId="0" applyFont="1"/>
    <xf numFmtId="0" fontId="3" fillId="0" borderId="0" xfId="0" applyFont="1" applyAlignment="1"/>
    <xf numFmtId="0" fontId="3" fillId="0" borderId="0" xfId="0" applyFont="1" applyAlignment="1">
      <alignment horizontal="left" wrapText="1"/>
    </xf>
    <xf numFmtId="0" fontId="3" fillId="0" borderId="0" xfId="0" applyFont="1" applyAlignment="1">
      <alignment wrapText="1"/>
    </xf>
    <xf numFmtId="0" fontId="3" fillId="0" borderId="0" xfId="0" applyFont="1" applyAlignment="1">
      <alignment horizontal="center" wrapText="1"/>
    </xf>
    <xf numFmtId="164" fontId="3" fillId="0" borderId="0" xfId="0" applyNumberFormat="1" applyFont="1" applyAlignment="1">
      <alignment wrapText="1"/>
    </xf>
    <xf numFmtId="1" fontId="3" fillId="0" borderId="0" xfId="0" applyNumberFormat="1" applyFont="1" applyAlignment="1">
      <alignment wrapText="1"/>
    </xf>
    <xf numFmtId="0" fontId="3" fillId="0" borderId="0" xfId="0" applyFont="1" applyAlignment="1">
      <alignment horizontal="left"/>
    </xf>
    <xf numFmtId="0" fontId="3" fillId="0" borderId="0" xfId="0" applyFont="1" applyAlignment="1">
      <alignment horizontal="center"/>
    </xf>
    <xf numFmtId="0" fontId="38" fillId="0" borderId="0" xfId="0" applyFont="1" applyAlignment="1"/>
    <xf numFmtId="164" fontId="38" fillId="0" borderId="0" xfId="0" applyNumberFormat="1" applyFont="1" applyAlignment="1"/>
    <xf numFmtId="1" fontId="38" fillId="0" borderId="0" xfId="0" applyNumberFormat="1" applyFont="1" applyAlignment="1"/>
    <xf numFmtId="0" fontId="3" fillId="0" borderId="0" xfId="0" applyFont="1" applyFill="1"/>
    <xf numFmtId="14" fontId="10" fillId="3" borderId="9" xfId="1" applyNumberFormat="1" applyFont="1" applyFill="1" applyBorder="1" applyAlignment="1">
      <alignment horizontal="left" vertical="center"/>
    </xf>
    <xf numFmtId="14" fontId="3" fillId="3" borderId="9" xfId="0" applyNumberFormat="1" applyFont="1" applyFill="1" applyBorder="1" applyAlignment="1">
      <alignment horizontal="left" vertical="center"/>
    </xf>
    <xf numFmtId="14" fontId="3" fillId="3" borderId="9" xfId="0" applyNumberFormat="1" applyFont="1" applyFill="1" applyBorder="1" applyAlignment="1">
      <alignment vertical="center"/>
    </xf>
    <xf numFmtId="14" fontId="3" fillId="0" borderId="9" xfId="0" applyNumberFormat="1" applyFont="1" applyFill="1" applyBorder="1" applyAlignment="1">
      <alignment horizontal="left" vertical="center"/>
    </xf>
    <xf numFmtId="164" fontId="2" fillId="0" borderId="9" xfId="1" applyNumberFormat="1" applyFont="1" applyFill="1" applyBorder="1" applyAlignment="1">
      <alignment horizontal="center" vertical="center"/>
    </xf>
    <xf numFmtId="165" fontId="3" fillId="0" borderId="9" xfId="0" applyNumberFormat="1" applyFont="1" applyFill="1" applyBorder="1" applyAlignment="1">
      <alignment horizontal="center" vertical="center"/>
    </xf>
    <xf numFmtId="165" fontId="3" fillId="2" borderId="9" xfId="0" applyNumberFormat="1" applyFont="1" applyFill="1" applyBorder="1" applyAlignment="1">
      <alignment horizontal="center" vertical="center"/>
    </xf>
    <xf numFmtId="1" fontId="3" fillId="2" borderId="9" xfId="0" applyNumberFormat="1" applyFont="1" applyFill="1" applyBorder="1" applyAlignment="1">
      <alignment horizontal="center" vertical="center"/>
    </xf>
    <xf numFmtId="14" fontId="3" fillId="0" borderId="9" xfId="0" applyNumberFormat="1" applyFont="1" applyFill="1" applyBorder="1" applyAlignment="1">
      <alignment vertical="center"/>
    </xf>
    <xf numFmtId="1" fontId="3" fillId="0" borderId="9" xfId="0" applyNumberFormat="1" applyFont="1" applyFill="1" applyBorder="1" applyAlignment="1">
      <alignment horizontal="center" vertical="center"/>
    </xf>
    <xf numFmtId="0" fontId="3" fillId="0" borderId="0" xfId="0" applyFont="1" applyFill="1" applyAlignment="1">
      <alignment vertical="center"/>
    </xf>
    <xf numFmtId="0" fontId="3" fillId="2" borderId="9" xfId="0" applyFont="1" applyFill="1" applyBorder="1"/>
    <xf numFmtId="0" fontId="3" fillId="2" borderId="9" xfId="0" applyFont="1" applyFill="1" applyBorder="1" applyAlignment="1">
      <alignment horizontal="left" wrapText="1"/>
    </xf>
    <xf numFmtId="0" fontId="3" fillId="2" borderId="9" xfId="0" applyFont="1" applyFill="1" applyBorder="1" applyAlignment="1">
      <alignment horizontal="center" wrapText="1"/>
    </xf>
    <xf numFmtId="0" fontId="3" fillId="2" borderId="9" xfId="0" applyFont="1" applyFill="1" applyBorder="1" applyAlignment="1">
      <alignment wrapText="1"/>
    </xf>
    <xf numFmtId="0" fontId="11" fillId="2" borderId="9" xfId="1" applyFont="1" applyFill="1" applyBorder="1" applyAlignment="1">
      <alignment horizontal="left" vertical="center"/>
    </xf>
    <xf numFmtId="164" fontId="11" fillId="2" borderId="9" xfId="1" applyNumberFormat="1" applyFont="1" applyFill="1" applyBorder="1" applyAlignment="1">
      <alignment horizontal="left" vertical="center"/>
    </xf>
    <xf numFmtId="1" fontId="3" fillId="2" borderId="9" xfId="0" applyNumberFormat="1" applyFont="1" applyFill="1" applyBorder="1" applyAlignment="1">
      <alignment horizontal="center"/>
    </xf>
    <xf numFmtId="0" fontId="4"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2" fillId="3" borderId="9"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2" fillId="3" borderId="1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2" fillId="3" borderId="9" xfId="0" applyFont="1" applyFill="1" applyBorder="1" applyAlignment="1">
      <alignment horizontal="center" vertical="center" wrapText="1"/>
    </xf>
    <xf numFmtId="0" fontId="3" fillId="0" borderId="11" xfId="0" applyFont="1" applyBorder="1" applyAlignment="1">
      <alignment horizontal="center" vertical="center" wrapText="1"/>
    </xf>
    <xf numFmtId="49" fontId="35" fillId="0" borderId="10" xfId="0" applyNumberFormat="1" applyFont="1" applyBorder="1" applyAlignment="1">
      <alignment horizontal="center" vertical="center" wrapText="1"/>
    </xf>
    <xf numFmtId="0" fontId="35" fillId="0" borderId="10" xfId="0" applyFont="1" applyBorder="1" applyAlignment="1">
      <alignment horizontal="center" vertical="center" wrapText="1"/>
    </xf>
    <xf numFmtId="49" fontId="35" fillId="0" borderId="10" xfId="0" applyNumberFormat="1" applyFont="1" applyBorder="1" applyAlignment="1">
      <alignment horizontal="center" vertical="center" wrapText="1"/>
    </xf>
    <xf numFmtId="0" fontId="35"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4" fillId="0" borderId="9" xfId="0" applyFont="1" applyFill="1" applyBorder="1" applyAlignment="1">
      <alignment horizontal="center" vertical="top" wrapText="1"/>
    </xf>
    <xf numFmtId="0" fontId="2" fillId="3" borderId="15" xfId="0" applyFont="1" applyFill="1" applyBorder="1" applyAlignment="1">
      <alignment horizontal="center" vertical="top" wrapText="1"/>
    </xf>
    <xf numFmtId="0" fontId="2" fillId="3" borderId="9" xfId="0" applyFont="1" applyFill="1" applyBorder="1" applyAlignment="1">
      <alignment horizontal="center" vertical="top" wrapText="1"/>
    </xf>
    <xf numFmtId="0" fontId="36" fillId="5" borderId="12" xfId="0" applyFont="1" applyFill="1" applyBorder="1" applyAlignment="1">
      <alignment vertical="top" wrapText="1"/>
    </xf>
    <xf numFmtId="0" fontId="35" fillId="0" borderId="10" xfId="0" applyFont="1" applyBorder="1" applyAlignment="1">
      <alignment horizontal="left" vertical="top" wrapText="1" indent="1"/>
    </xf>
    <xf numFmtId="0" fontId="3" fillId="0" borderId="9" xfId="0" applyFont="1" applyFill="1" applyBorder="1" applyAlignment="1">
      <alignment horizontal="center" vertical="center" wrapText="1"/>
    </xf>
    <xf numFmtId="0" fontId="25" fillId="0" borderId="9" xfId="1" applyFill="1" applyBorder="1" applyAlignment="1">
      <alignment horizontal="left" vertical="center" wrapText="1"/>
    </xf>
    <xf numFmtId="2" fontId="25" fillId="0" borderId="9" xfId="1" applyNumberFormat="1" applyFill="1" applyBorder="1" applyAlignment="1">
      <alignment horizontal="left" vertical="center" wrapText="1"/>
    </xf>
    <xf numFmtId="2" fontId="25" fillId="0" borderId="9" xfId="1" applyNumberFormat="1" applyBorder="1" applyAlignment="1">
      <alignment horizontal="left" vertical="center" wrapText="1"/>
    </xf>
    <xf numFmtId="2" fontId="39" fillId="2" borderId="9" xfId="0" applyNumberFormat="1" applyFont="1" applyFill="1" applyBorder="1" applyAlignment="1">
      <alignment horizontal="left" vertical="center" wrapText="1"/>
    </xf>
    <xf numFmtId="0" fontId="3" fillId="3" borderId="9" xfId="0" applyFont="1" applyFill="1" applyBorder="1" applyAlignment="1">
      <alignment horizontal="left" vertical="center" wrapText="1"/>
    </xf>
    <xf numFmtId="0" fontId="25" fillId="3" borderId="9" xfId="1" applyFill="1" applyBorder="1" applyAlignment="1">
      <alignment horizontal="left" vertical="center"/>
    </xf>
    <xf numFmtId="14" fontId="3" fillId="0" borderId="9" xfId="0" applyNumberFormat="1" applyFont="1" applyFill="1" applyBorder="1" applyAlignment="1">
      <alignment horizontal="left" vertical="center" wrapText="1"/>
    </xf>
    <xf numFmtId="0" fontId="3" fillId="0" borderId="9" xfId="0" applyFont="1" applyFill="1" applyBorder="1" applyAlignment="1">
      <alignment vertical="center" wrapText="1"/>
    </xf>
    <xf numFmtId="14" fontId="25" fillId="0" borderId="9" xfId="1" applyNumberFormat="1" applyFill="1" applyBorder="1" applyAlignment="1">
      <alignment horizontal="left" vertical="center" wrapText="1"/>
    </xf>
    <xf numFmtId="14" fontId="3" fillId="0" borderId="9" xfId="0" applyNumberFormat="1" applyFont="1" applyFill="1" applyBorder="1" applyAlignment="1">
      <alignment vertical="center" wrapText="1"/>
    </xf>
    <xf numFmtId="0" fontId="2" fillId="2" borderId="9" xfId="0" applyFont="1" applyFill="1" applyBorder="1" applyAlignment="1">
      <alignment horizontal="left" vertical="center" wrapText="1"/>
    </xf>
    <xf numFmtId="14" fontId="3" fillId="3" borderId="9" xfId="0" applyNumberFormat="1" applyFont="1" applyFill="1" applyBorder="1" applyAlignment="1">
      <alignment horizontal="left" vertical="center" wrapText="1"/>
    </xf>
    <xf numFmtId="14" fontId="3" fillId="3" borderId="9" xfId="0" applyNumberFormat="1" applyFont="1" applyFill="1" applyBorder="1" applyAlignment="1">
      <alignment vertical="center" wrapText="1"/>
    </xf>
    <xf numFmtId="14" fontId="25" fillId="3" borderId="9" xfId="1" applyNumberFormat="1" applyFill="1" applyBorder="1" applyAlignment="1">
      <alignment horizontal="left" vertical="center" wrapText="1"/>
    </xf>
    <xf numFmtId="0" fontId="25" fillId="3" borderId="9" xfId="1" applyFill="1" applyBorder="1" applyAlignment="1">
      <alignment horizontal="left" vertical="center" wrapText="1"/>
    </xf>
    <xf numFmtId="0" fontId="3" fillId="0" borderId="0" xfId="0" applyFont="1" applyFill="1" applyAlignment="1">
      <alignment vertical="center" wrapText="1"/>
    </xf>
    <xf numFmtId="14" fontId="25" fillId="0" borderId="9" xfId="1" applyNumberFormat="1" applyFill="1" applyBorder="1" applyAlignment="1">
      <alignment horizontal="left" vertical="center"/>
    </xf>
    <xf numFmtId="14" fontId="25" fillId="3" borderId="9" xfId="1" applyNumberFormat="1" applyFill="1" applyBorder="1" applyAlignment="1">
      <alignment horizontal="left" vertical="center"/>
    </xf>
    <xf numFmtId="14" fontId="3" fillId="0" borderId="9" xfId="0" applyNumberFormat="1" applyFont="1" applyFill="1" applyBorder="1" applyAlignment="1">
      <alignment horizontal="center" vertical="center" wrapText="1"/>
    </xf>
    <xf numFmtId="0" fontId="40" fillId="0" borderId="0" xfId="0" applyFont="1"/>
    <xf numFmtId="0" fontId="17" fillId="0" borderId="0" xfId="6"/>
    <xf numFmtId="0" fontId="9" fillId="0" borderId="0" xfId="3"/>
    <xf numFmtId="0" fontId="3" fillId="0" borderId="9" xfId="0" applyFont="1" applyFill="1" applyBorder="1" applyAlignment="1">
      <alignment horizontal="center" vertical="top" wrapText="1"/>
    </xf>
    <xf numFmtId="49" fontId="3" fillId="3" borderId="9" xfId="0" applyNumberFormat="1" applyFont="1" applyFill="1" applyBorder="1" applyAlignment="1">
      <alignment horizontal="left" vertical="center"/>
    </xf>
    <xf numFmtId="2" fontId="25" fillId="3" borderId="9" xfId="1" applyNumberFormat="1" applyFill="1" applyBorder="1" applyAlignment="1">
      <alignment horizontal="left" vertical="center" wrapText="1"/>
    </xf>
    <xf numFmtId="165" fontId="2" fillId="3" borderId="9" xfId="0" applyNumberFormat="1" applyFont="1" applyFill="1" applyBorder="1" applyAlignment="1">
      <alignment horizontal="center" vertical="center"/>
    </xf>
    <xf numFmtId="2" fontId="25" fillId="3" borderId="15" xfId="1" applyNumberFormat="1" applyFill="1" applyBorder="1" applyAlignment="1">
      <alignment horizontal="left" vertical="center" wrapText="1"/>
    </xf>
    <xf numFmtId="0" fontId="0" fillId="3" borderId="0" xfId="0" applyFill="1"/>
    <xf numFmtId="0" fontId="41" fillId="0" borderId="0" xfId="0" applyFont="1" applyFill="1"/>
    <xf numFmtId="0" fontId="28" fillId="3" borderId="0" xfId="0" applyFont="1" applyFill="1"/>
    <xf numFmtId="0" fontId="33" fillId="3" borderId="0" xfId="0" applyFont="1" applyFill="1"/>
    <xf numFmtId="0" fontId="34" fillId="3" borderId="0" xfId="0" applyFont="1" applyFill="1"/>
    <xf numFmtId="0" fontId="42" fillId="0" borderId="0" xfId="0" applyFont="1"/>
    <xf numFmtId="0" fontId="43" fillId="0" borderId="9" xfId="1" applyFont="1" applyFill="1" applyBorder="1" applyAlignment="1">
      <alignment horizontal="left" vertical="center" wrapText="1"/>
    </xf>
    <xf numFmtId="0" fontId="42" fillId="0" borderId="0" xfId="0" applyFont="1" applyAlignment="1">
      <alignment horizontal="left"/>
    </xf>
    <xf numFmtId="0" fontId="18" fillId="0" borderId="9" xfId="0" applyFont="1" applyBorder="1" applyAlignment="1">
      <alignment horizontal="left" vertical="center" wrapText="1"/>
    </xf>
    <xf numFmtId="0" fontId="18" fillId="2" borderId="9" xfId="0" applyFont="1" applyFill="1" applyBorder="1" applyAlignment="1">
      <alignment horizontal="left"/>
    </xf>
    <xf numFmtId="0" fontId="19" fillId="2" borderId="9" xfId="0" applyFont="1" applyFill="1" applyBorder="1" applyAlignment="1">
      <alignment horizontal="left" vertical="center" wrapText="1"/>
    </xf>
    <xf numFmtId="0" fontId="18" fillId="0" borderId="0" xfId="0" applyFont="1" applyAlignment="1">
      <alignment horizontal="left"/>
    </xf>
    <xf numFmtId="14" fontId="43" fillId="0" borderId="9" xfId="1" applyNumberFormat="1" applyFont="1" applyFill="1" applyBorder="1" applyAlignment="1">
      <alignment horizontal="left" vertical="center" wrapText="1"/>
    </xf>
    <xf numFmtId="14" fontId="43" fillId="3" borderId="9" xfId="1" applyNumberFormat="1" applyFont="1" applyFill="1" applyBorder="1" applyAlignment="1">
      <alignment horizontal="left" vertical="center" wrapText="1"/>
    </xf>
    <xf numFmtId="0" fontId="18" fillId="0" borderId="9" xfId="0" applyFont="1" applyBorder="1" applyAlignment="1">
      <alignment horizontal="center" vertical="center" wrapText="1"/>
    </xf>
    <xf numFmtId="0" fontId="18" fillId="2" borderId="9" xfId="0" applyFont="1" applyFill="1" applyBorder="1"/>
    <xf numFmtId="0" fontId="18" fillId="0" borderId="0" xfId="0" applyFont="1"/>
    <xf numFmtId="0" fontId="18" fillId="2" borderId="9" xfId="0" applyFont="1" applyFill="1" applyBorder="1" applyAlignment="1">
      <alignment wrapText="1"/>
    </xf>
    <xf numFmtId="0" fontId="43" fillId="3" borderId="9" xfId="1" applyFont="1" applyFill="1" applyBorder="1" applyAlignment="1">
      <alignment horizontal="left" vertical="center" wrapText="1"/>
    </xf>
    <xf numFmtId="0" fontId="18" fillId="0" borderId="0" xfId="0" applyFont="1" applyAlignment="1">
      <alignment wrapText="1"/>
    </xf>
    <xf numFmtId="0" fontId="44" fillId="0" borderId="0" xfId="0" applyFont="1" applyAlignment="1"/>
    <xf numFmtId="0" fontId="3" fillId="0" borderId="9" xfId="0" applyFont="1" applyFill="1" applyBorder="1" applyAlignment="1">
      <alignment horizontal="center" vertical="center" wrapText="1"/>
    </xf>
    <xf numFmtId="0" fontId="41" fillId="3" borderId="0" xfId="0" applyFont="1" applyFill="1"/>
    <xf numFmtId="2" fontId="25" fillId="3" borderId="9" xfId="1" applyNumberFormat="1" applyFill="1" applyBorder="1" applyAlignment="1">
      <alignment vertical="center" wrapText="1"/>
    </xf>
    <xf numFmtId="9" fontId="3" fillId="0" borderId="9" xfId="10" applyFont="1" applyFill="1" applyBorder="1" applyAlignment="1">
      <alignment horizontal="left" vertical="center"/>
    </xf>
    <xf numFmtId="9" fontId="2" fillId="2" borderId="9" xfId="10" applyFont="1" applyFill="1" applyBorder="1" applyAlignment="1">
      <alignment vertical="center"/>
    </xf>
    <xf numFmtId="1" fontId="3" fillId="3" borderId="9" xfId="0" applyNumberFormat="1" applyFont="1" applyFill="1" applyBorder="1" applyAlignment="1">
      <alignment horizontal="center" vertical="center"/>
    </xf>
    <xf numFmtId="165" fontId="3" fillId="3" borderId="9" xfId="0" applyNumberFormat="1" applyFont="1" applyFill="1" applyBorder="1" applyAlignment="1">
      <alignment horizontal="center" vertical="center"/>
    </xf>
    <xf numFmtId="164" fontId="2" fillId="3" borderId="9" xfId="1" applyNumberFormat="1" applyFont="1" applyFill="1" applyBorder="1" applyAlignment="1">
      <alignment horizontal="center" vertical="center"/>
    </xf>
    <xf numFmtId="0" fontId="2" fillId="2" borderId="11" xfId="0" applyFont="1" applyFill="1" applyBorder="1" applyAlignment="1">
      <alignment horizontal="left" vertical="center" wrapText="1"/>
    </xf>
    <xf numFmtId="0" fontId="3" fillId="0" borderId="9" xfId="0" applyFont="1" applyBorder="1" applyAlignment="1">
      <alignment horizontal="center" vertical="center" wrapText="1"/>
    </xf>
    <xf numFmtId="0" fontId="2" fillId="3" borderId="1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3" borderId="9" xfId="0" applyFont="1" applyFill="1" applyBorder="1" applyAlignment="1">
      <alignment horizontal="center" vertical="center" wrapText="1"/>
    </xf>
    <xf numFmtId="49" fontId="45" fillId="0" borderId="10" xfId="0" applyNumberFormat="1" applyFont="1" applyBorder="1" applyAlignment="1">
      <alignment horizontal="center" vertical="center" wrapText="1"/>
    </xf>
    <xf numFmtId="0" fontId="46" fillId="0" borderId="16" xfId="0" applyFont="1" applyBorder="1" applyAlignment="1">
      <alignment horizontal="left" vertical="center" wrapText="1" indent="1"/>
    </xf>
    <xf numFmtId="0" fontId="46" fillId="0" borderId="16"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18" xfId="0" applyFont="1" applyBorder="1" applyAlignment="1">
      <alignment horizontal="center" vertical="center" wrapText="1"/>
    </xf>
    <xf numFmtId="0" fontId="46" fillId="0" borderId="19" xfId="0" applyFont="1" applyBorder="1" applyAlignment="1">
      <alignment horizontal="left" vertical="center" wrapText="1" indent="1"/>
    </xf>
    <xf numFmtId="0" fontId="46" fillId="0" borderId="19" xfId="0" applyFont="1" applyBorder="1" applyAlignment="1">
      <alignment horizontal="center" vertical="center" wrapText="1"/>
    </xf>
    <xf numFmtId="0" fontId="6" fillId="5" borderId="13" xfId="0" applyFont="1" applyFill="1" applyBorder="1" applyAlignment="1">
      <alignment vertical="center" wrapText="1"/>
    </xf>
    <xf numFmtId="0" fontId="7" fillId="5" borderId="12" xfId="0" applyFont="1" applyFill="1" applyBorder="1" applyAlignment="1">
      <alignment vertical="top" wrapText="1"/>
    </xf>
    <xf numFmtId="49" fontId="45" fillId="0" borderId="10" xfId="0" applyNumberFormat="1" applyFont="1" applyBorder="1" applyAlignment="1">
      <alignment vertical="center" wrapText="1"/>
    </xf>
    <xf numFmtId="0" fontId="7" fillId="5" borderId="14" xfId="0" applyFont="1" applyFill="1" applyBorder="1" applyAlignment="1">
      <alignment vertical="center" wrapText="1"/>
    </xf>
    <xf numFmtId="0" fontId="35" fillId="0" borderId="16" xfId="0" applyFont="1" applyBorder="1" applyAlignment="1">
      <alignment horizontal="left" vertical="center" wrapText="1" indent="1"/>
    </xf>
    <xf numFmtId="0" fontId="35" fillId="0" borderId="19" xfId="0" applyFont="1" applyBorder="1" applyAlignment="1">
      <alignment horizontal="left" vertical="center" wrapText="1" indent="1"/>
    </xf>
    <xf numFmtId="0" fontId="8" fillId="4" borderId="13" xfId="0" applyFont="1" applyFill="1" applyBorder="1" applyAlignment="1">
      <alignment vertical="center" wrapText="1"/>
    </xf>
    <xf numFmtId="0" fontId="7" fillId="4" borderId="12" xfId="0" applyFont="1" applyFill="1" applyBorder="1" applyAlignment="1">
      <alignment vertical="center" wrapText="1"/>
    </xf>
    <xf numFmtId="0" fontId="47" fillId="0" borderId="18" xfId="0" applyFont="1" applyBorder="1" applyAlignment="1">
      <alignment horizontal="center" vertical="center" wrapText="1"/>
    </xf>
    <xf numFmtId="0" fontId="7" fillId="5" borderId="12" xfId="0" applyFont="1" applyFill="1" applyBorder="1" applyAlignment="1">
      <alignment vertical="center" wrapText="1"/>
    </xf>
    <xf numFmtId="49" fontId="45" fillId="0" borderId="13" xfId="0" applyNumberFormat="1" applyFont="1" applyBorder="1" applyAlignment="1">
      <alignment horizontal="center" vertical="center" wrapText="1"/>
    </xf>
    <xf numFmtId="0" fontId="7" fillId="4" borderId="12" xfId="0" applyFont="1" applyFill="1" applyBorder="1" applyAlignment="1">
      <alignment vertical="top"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6" fillId="5" borderId="13" xfId="0" applyFont="1" applyFill="1" applyBorder="1" applyAlignment="1">
      <alignment vertical="top" wrapText="1"/>
    </xf>
    <xf numFmtId="0" fontId="3" fillId="3" borderId="9" xfId="0" applyFont="1" applyFill="1" applyBorder="1" applyAlignment="1">
      <alignment horizontal="left" vertical="top" wrapText="1"/>
    </xf>
    <xf numFmtId="49" fontId="3" fillId="0" borderId="9" xfId="0" applyNumberFormat="1" applyFont="1" applyFill="1" applyBorder="1" applyAlignment="1">
      <alignment horizontal="left" vertical="top" wrapText="1"/>
    </xf>
    <xf numFmtId="0" fontId="25" fillId="0" borderId="0" xfId="1" applyAlignment="1">
      <alignment vertical="top" wrapText="1"/>
    </xf>
    <xf numFmtId="2" fontId="25" fillId="0" borderId="9" xfId="1" applyNumberFormat="1" applyFill="1" applyBorder="1" applyAlignment="1">
      <alignment horizontal="left" vertical="top" wrapText="1"/>
    </xf>
    <xf numFmtId="0" fontId="3" fillId="0" borderId="9" xfId="0" applyFont="1" applyFill="1" applyBorder="1" applyAlignment="1">
      <alignment horizontal="left" vertical="top" wrapText="1"/>
    </xf>
    <xf numFmtId="2" fontId="25" fillId="0" borderId="9" xfId="1" applyNumberFormat="1" applyBorder="1" applyAlignment="1">
      <alignment horizontal="left" vertical="top" wrapText="1"/>
    </xf>
    <xf numFmtId="0" fontId="34" fillId="0" borderId="0" xfId="0" applyFont="1"/>
    <xf numFmtId="0" fontId="3" fillId="2" borderId="9" xfId="0" applyFont="1" applyFill="1" applyBorder="1" applyAlignment="1">
      <alignment horizontal="center" vertical="top" wrapText="1"/>
    </xf>
    <xf numFmtId="2" fontId="11" fillId="2" borderId="9" xfId="0" applyNumberFormat="1" applyFont="1" applyFill="1" applyBorder="1" applyAlignment="1">
      <alignment horizontal="left" vertical="top" wrapText="1"/>
    </xf>
    <xf numFmtId="0" fontId="0" fillId="0" borderId="0" xfId="0" applyFill="1" applyBorder="1"/>
    <xf numFmtId="49" fontId="2" fillId="2" borderId="9" xfId="0" applyNumberFormat="1" applyFont="1" applyFill="1" applyBorder="1" applyAlignment="1">
      <alignment horizontal="left" vertical="top" wrapText="1"/>
    </xf>
    <xf numFmtId="0" fontId="34" fillId="0" borderId="0" xfId="0" applyFont="1" applyFill="1" applyBorder="1"/>
    <xf numFmtId="0" fontId="14" fillId="0" borderId="0" xfId="0" applyFont="1"/>
    <xf numFmtId="0" fontId="3" fillId="2" borderId="9" xfId="0" applyFont="1" applyFill="1" applyBorder="1" applyAlignment="1">
      <alignment horizontal="left" vertical="top" wrapText="1"/>
    </xf>
    <xf numFmtId="9" fontId="4" fillId="3" borderId="9" xfId="0" applyNumberFormat="1" applyFont="1" applyFill="1" applyBorder="1" applyAlignment="1">
      <alignment horizontal="center" vertical="top" wrapText="1"/>
    </xf>
    <xf numFmtId="0" fontId="4" fillId="3" borderId="9" xfId="0" applyFont="1" applyFill="1" applyBorder="1" applyAlignment="1">
      <alignment horizontal="center" vertical="top" wrapText="1"/>
    </xf>
    <xf numFmtId="0" fontId="2" fillId="2" borderId="20" xfId="0" applyFont="1" applyFill="1" applyBorder="1" applyAlignment="1">
      <alignment vertical="center" wrapText="1"/>
    </xf>
    <xf numFmtId="0" fontId="2" fillId="2" borderId="20" xfId="0" applyFont="1" applyFill="1" applyBorder="1" applyAlignment="1">
      <alignment horizontal="center" vertical="center" wrapText="1"/>
    </xf>
    <xf numFmtId="164" fontId="2" fillId="2" borderId="20" xfId="0" applyNumberFormat="1" applyFont="1" applyFill="1" applyBorder="1" applyAlignment="1">
      <alignment horizontal="center" vertical="center"/>
    </xf>
    <xf numFmtId="0" fontId="3" fillId="2" borderId="20" xfId="0" applyFont="1" applyFill="1" applyBorder="1" applyAlignment="1">
      <alignment horizontal="left" vertical="center"/>
    </xf>
    <xf numFmtId="9" fontId="3" fillId="3" borderId="9" xfId="0" applyNumberFormat="1" applyFont="1" applyFill="1" applyBorder="1" applyAlignment="1">
      <alignment horizontal="left" vertical="top" wrapText="1"/>
    </xf>
    <xf numFmtId="0" fontId="25" fillId="0" borderId="0" xfId="1" applyAlignment="1">
      <alignment wrapText="1"/>
    </xf>
    <xf numFmtId="0" fontId="25" fillId="0" borderId="0" xfId="1"/>
    <xf numFmtId="2" fontId="25" fillId="0" borderId="9" xfId="1" applyNumberFormat="1" applyFill="1" applyBorder="1" applyAlignment="1">
      <alignment horizontal="left" wrapText="1"/>
    </xf>
    <xf numFmtId="2" fontId="25" fillId="0" borderId="9" xfId="1" applyNumberFormat="1" applyBorder="1" applyAlignment="1">
      <alignment horizontal="left" wrapText="1"/>
    </xf>
    <xf numFmtId="2" fontId="11" fillId="2" borderId="9" xfId="0" applyNumberFormat="1" applyFont="1" applyFill="1" applyBorder="1" applyAlignment="1">
      <alignment horizontal="left" wrapText="1"/>
    </xf>
    <xf numFmtId="0" fontId="25" fillId="0" borderId="9" xfId="1" applyFill="1" applyBorder="1" applyAlignment="1">
      <alignment horizontal="left" vertical="top" wrapText="1"/>
    </xf>
    <xf numFmtId="0" fontId="2" fillId="2" borderId="9" xfId="0" applyFont="1" applyFill="1" applyBorder="1" applyAlignment="1">
      <alignment horizontal="left" vertical="top" wrapText="1"/>
    </xf>
    <xf numFmtId="0" fontId="11" fillId="2" borderId="9" xfId="0" applyFont="1" applyFill="1" applyBorder="1" applyAlignment="1">
      <alignment horizontal="left" vertical="top" wrapText="1"/>
    </xf>
    <xf numFmtId="0" fontId="3" fillId="0" borderId="0" xfId="0" applyFont="1" applyFill="1" applyAlignment="1">
      <alignment horizontal="left" vertical="top" wrapText="1"/>
    </xf>
    <xf numFmtId="0" fontId="25" fillId="3" borderId="9" xfId="1" applyFill="1" applyBorder="1" applyAlignment="1">
      <alignment horizontal="left" vertical="top" wrapText="1"/>
    </xf>
    <xf numFmtId="0" fontId="3" fillId="3" borderId="11" xfId="0" applyFont="1" applyFill="1" applyBorder="1" applyAlignment="1">
      <alignment horizontal="center" vertical="center" wrapText="1"/>
    </xf>
    <xf numFmtId="0" fontId="10" fillId="0" borderId="9" xfId="0" applyFont="1" applyFill="1" applyBorder="1" applyAlignment="1">
      <alignment horizontal="left" vertical="top" wrapText="1"/>
    </xf>
    <xf numFmtId="0" fontId="10" fillId="3" borderId="9" xfId="0" applyFont="1" applyFill="1" applyBorder="1" applyAlignment="1">
      <alignment horizontal="left" vertical="top" wrapText="1"/>
    </xf>
    <xf numFmtId="0" fontId="3" fillId="2" borderId="9" xfId="0" applyNumberFormat="1" applyFont="1" applyFill="1" applyBorder="1"/>
    <xf numFmtId="0" fontId="3" fillId="0" borderId="9" xfId="0" applyNumberFormat="1" applyFont="1" applyFill="1" applyBorder="1" applyAlignment="1">
      <alignment horizontal="center" vertical="center"/>
    </xf>
    <xf numFmtId="0" fontId="2" fillId="2" borderId="9" xfId="0" applyFont="1" applyFill="1" applyBorder="1" applyAlignment="1">
      <alignment horizontal="center" vertical="top" wrapText="1"/>
    </xf>
    <xf numFmtId="0" fontId="2" fillId="2" borderId="9" xfId="0" applyNumberFormat="1" applyFont="1" applyFill="1" applyBorder="1" applyAlignment="1">
      <alignment horizontal="center" vertical="center"/>
    </xf>
    <xf numFmtId="0" fontId="3" fillId="0" borderId="0" xfId="0" applyFont="1" applyFill="1" applyAlignment="1">
      <alignment horizontal="center" vertical="top" wrapText="1"/>
    </xf>
    <xf numFmtId="0" fontId="3" fillId="3" borderId="9" xfId="0" applyNumberFormat="1" applyFont="1" applyFill="1" applyBorder="1" applyAlignment="1">
      <alignment horizontal="center" vertical="center"/>
    </xf>
    <xf numFmtId="0" fontId="3" fillId="3" borderId="9" xfId="0" applyFont="1" applyFill="1" applyBorder="1" applyAlignment="1">
      <alignment horizontal="center" vertical="top" wrapText="1"/>
    </xf>
    <xf numFmtId="0" fontId="10" fillId="3" borderId="9" xfId="1" applyNumberFormat="1" applyFont="1" applyFill="1" applyBorder="1" applyAlignment="1">
      <alignment horizontal="center" vertical="center"/>
    </xf>
    <xf numFmtId="0" fontId="3" fillId="0" borderId="0" xfId="0" applyNumberFormat="1" applyFont="1"/>
    <xf numFmtId="0" fontId="3" fillId="0" borderId="11" xfId="0" applyFont="1" applyBorder="1" applyAlignment="1">
      <alignment horizontal="center" vertical="top" wrapText="1"/>
    </xf>
    <xf numFmtId="0" fontId="3" fillId="0" borderId="0" xfId="0" applyFont="1" applyFill="1" applyAlignment="1">
      <alignment vertical="top"/>
    </xf>
    <xf numFmtId="0" fontId="3" fillId="0" borderId="0" xfId="0" applyFont="1" applyFill="1" applyAlignment="1">
      <alignment vertical="top" wrapText="1"/>
    </xf>
    <xf numFmtId="0" fontId="25" fillId="3" borderId="0" xfId="1" applyFill="1"/>
    <xf numFmtId="49" fontId="25" fillId="0" borderId="9" xfId="1" applyNumberFormat="1" applyFill="1" applyBorder="1" applyAlignment="1">
      <alignment horizontal="left" vertical="center" wrapText="1"/>
    </xf>
    <xf numFmtId="49" fontId="25" fillId="3" borderId="9" xfId="1" applyNumberFormat="1" applyFill="1" applyBorder="1" applyAlignment="1">
      <alignment horizontal="left" vertical="center" wrapText="1"/>
    </xf>
    <xf numFmtId="0" fontId="25" fillId="2" borderId="9" xfId="1" applyFill="1" applyBorder="1" applyAlignment="1">
      <alignment horizontal="center" vertical="center" wrapText="1"/>
    </xf>
    <xf numFmtId="0" fontId="25" fillId="0" borderId="9" xfId="1" applyFill="1" applyBorder="1" applyAlignment="1">
      <alignment vertical="center" wrapText="1"/>
    </xf>
    <xf numFmtId="0" fontId="25" fillId="3" borderId="1" xfId="1" applyFill="1" applyBorder="1" applyAlignment="1">
      <alignment vertical="center" wrapText="1"/>
    </xf>
    <xf numFmtId="0" fontId="25" fillId="3" borderId="2" xfId="1" applyFill="1" applyBorder="1" applyAlignment="1">
      <alignment vertical="center" wrapText="1"/>
    </xf>
    <xf numFmtId="0" fontId="25" fillId="6" borderId="21" xfId="1" applyFill="1" applyBorder="1" applyAlignment="1">
      <alignment vertical="top" wrapText="1"/>
    </xf>
    <xf numFmtId="2" fontId="25" fillId="2" borderId="11" xfId="1" applyNumberFormat="1" applyFill="1" applyBorder="1" applyAlignment="1">
      <alignment vertical="center" wrapText="1"/>
    </xf>
    <xf numFmtId="2" fontId="25" fillId="3" borderId="22" xfId="1" applyNumberFormat="1" applyFill="1" applyBorder="1" applyAlignment="1">
      <alignment vertical="center" wrapText="1"/>
    </xf>
    <xf numFmtId="0" fontId="25" fillId="3" borderId="23" xfId="1" applyFill="1" applyBorder="1" applyAlignment="1">
      <alignment vertical="center" wrapText="1"/>
    </xf>
    <xf numFmtId="2" fontId="25" fillId="3" borderId="9" xfId="1" applyNumberFormat="1" applyFill="1" applyBorder="1" applyAlignment="1">
      <alignment vertical="center"/>
    </xf>
    <xf numFmtId="0" fontId="25" fillId="3" borderId="24" xfId="1" applyFill="1" applyBorder="1" applyAlignment="1">
      <alignment vertical="center" wrapText="1"/>
    </xf>
    <xf numFmtId="0" fontId="12" fillId="3" borderId="2"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22" fillId="3" borderId="2" xfId="0" applyFont="1" applyFill="1" applyBorder="1" applyAlignment="1">
      <alignment horizontal="center" vertical="center" wrapText="1"/>
    </xf>
    <xf numFmtId="165" fontId="16" fillId="3" borderId="2" xfId="0" applyNumberFormat="1" applyFont="1" applyFill="1" applyBorder="1" applyAlignment="1">
      <alignment horizontal="center" vertical="center" wrapText="1"/>
    </xf>
    <xf numFmtId="165" fontId="48" fillId="0" borderId="2" xfId="0" applyNumberFormat="1" applyFont="1" applyBorder="1" applyAlignment="1">
      <alignment horizontal="center" vertical="center" wrapText="1"/>
    </xf>
    <xf numFmtId="165" fontId="49" fillId="0" borderId="2" xfId="0" applyNumberFormat="1" applyFont="1" applyBorder="1" applyAlignment="1">
      <alignment horizontal="center" vertical="center" wrapText="1"/>
    </xf>
    <xf numFmtId="165" fontId="36" fillId="0" borderId="2" xfId="0" applyNumberFormat="1" applyFont="1" applyBorder="1" applyAlignment="1">
      <alignment horizontal="center" vertical="center" wrapText="1"/>
    </xf>
    <xf numFmtId="165" fontId="50" fillId="0" borderId="2" xfId="0" applyNumberFormat="1" applyFont="1" applyBorder="1" applyAlignment="1">
      <alignment horizontal="center" vertical="center" wrapText="1"/>
    </xf>
    <xf numFmtId="0" fontId="12" fillId="2" borderId="2" xfId="0" applyFont="1" applyFill="1" applyBorder="1" applyAlignment="1">
      <alignment vertical="center" wrapText="1"/>
    </xf>
    <xf numFmtId="0" fontId="8" fillId="2" borderId="2" xfId="0" applyFont="1" applyFill="1" applyBorder="1" applyAlignment="1">
      <alignment vertical="center" wrapText="1"/>
    </xf>
    <xf numFmtId="165" fontId="8" fillId="2" borderId="2" xfId="0" applyNumberFormat="1" applyFont="1" applyFill="1" applyBorder="1" applyAlignment="1">
      <alignment vertical="center" wrapText="1"/>
    </xf>
    <xf numFmtId="164" fontId="8" fillId="2" borderId="2" xfId="0" applyNumberFormat="1" applyFont="1" applyFill="1" applyBorder="1" applyAlignment="1">
      <alignment horizontal="center" vertical="center"/>
    </xf>
    <xf numFmtId="1" fontId="8" fillId="3" borderId="2" xfId="0" applyNumberFormat="1" applyFont="1" applyFill="1" applyBorder="1" applyAlignment="1">
      <alignment horizontal="center" vertical="center" wrapText="1"/>
    </xf>
    <xf numFmtId="165" fontId="8" fillId="3" borderId="2" xfId="0" applyNumberFormat="1" applyFont="1" applyFill="1" applyBorder="1" applyAlignment="1">
      <alignment horizontal="center" vertical="center" wrapText="1"/>
    </xf>
    <xf numFmtId="165" fontId="12" fillId="3" borderId="2" xfId="0" applyNumberFormat="1" applyFont="1" applyFill="1" applyBorder="1" applyAlignment="1">
      <alignment horizontal="center" vertical="center" wrapText="1"/>
    </xf>
    <xf numFmtId="165" fontId="6" fillId="3" borderId="2" xfId="0" applyNumberFormat="1" applyFont="1" applyFill="1" applyBorder="1" applyAlignment="1">
      <alignment horizontal="center" vertical="center" wrapText="1"/>
    </xf>
    <xf numFmtId="165" fontId="37" fillId="0" borderId="2" xfId="0" applyNumberFormat="1" applyFont="1" applyBorder="1" applyAlignment="1">
      <alignment horizontal="center" vertical="center" wrapText="1"/>
    </xf>
    <xf numFmtId="0" fontId="12" fillId="2" borderId="2" xfId="0" applyFont="1" applyFill="1" applyBorder="1" applyAlignment="1">
      <alignment vertical="center"/>
    </xf>
    <xf numFmtId="0" fontId="14" fillId="3" borderId="2" xfId="0" applyNumberFormat="1" applyFont="1" applyFill="1" applyBorder="1" applyAlignment="1">
      <alignment horizontal="center" vertical="center" wrapText="1"/>
    </xf>
    <xf numFmtId="0" fontId="12" fillId="3" borderId="2" xfId="0" applyNumberFormat="1" applyFont="1" applyFill="1" applyBorder="1" applyAlignment="1">
      <alignment horizontal="center" vertical="center" wrapText="1"/>
    </xf>
    <xf numFmtId="0" fontId="6" fillId="3" borderId="2" xfId="0" applyNumberFormat="1" applyFont="1" applyFill="1" applyBorder="1" applyAlignment="1">
      <alignment horizontal="center" vertical="top" wrapText="1"/>
    </xf>
    <xf numFmtId="0" fontId="3" fillId="3" borderId="9" xfId="0" applyFont="1" applyFill="1" applyBorder="1" applyAlignment="1">
      <alignment horizontal="center" vertical="center" wrapText="1"/>
    </xf>
    <xf numFmtId="0" fontId="41" fillId="3" borderId="9" xfId="0" applyFont="1" applyFill="1" applyBorder="1" applyAlignment="1">
      <alignment horizontal="center" vertical="center" wrapText="1"/>
    </xf>
    <xf numFmtId="0" fontId="3" fillId="3" borderId="9" xfId="0" applyFont="1" applyFill="1" applyBorder="1" applyAlignment="1">
      <alignment vertical="center" wrapText="1"/>
    </xf>
    <xf numFmtId="49" fontId="3" fillId="3" borderId="9" xfId="0" applyNumberFormat="1" applyFont="1" applyFill="1" applyBorder="1" applyAlignment="1">
      <alignment horizontal="left" vertical="top" wrapText="1"/>
    </xf>
    <xf numFmtId="2" fontId="25" fillId="3" borderId="9" xfId="1" applyNumberFormat="1" applyFill="1" applyBorder="1" applyAlignment="1">
      <alignment horizontal="left" wrapText="1"/>
    </xf>
    <xf numFmtId="0" fontId="2" fillId="3" borderId="15" xfId="0" applyFont="1" applyFill="1" applyBorder="1" applyAlignment="1">
      <alignment horizontal="center" vertical="center" wrapText="1"/>
    </xf>
    <xf numFmtId="2" fontId="27" fillId="3" borderId="9" xfId="9" applyNumberFormat="1" applyFill="1" applyBorder="1" applyAlignment="1">
      <alignment horizontal="left" vertical="center" wrapText="1"/>
    </xf>
    <xf numFmtId="14" fontId="3" fillId="7" borderId="9" xfId="0" applyNumberFormat="1" applyFont="1" applyFill="1" applyBorder="1" applyAlignment="1">
      <alignment horizontal="center" vertical="center"/>
    </xf>
    <xf numFmtId="0" fontId="31" fillId="3" borderId="0" xfId="0" applyFont="1" applyFill="1" applyAlignment="1">
      <alignment wrapText="1"/>
    </xf>
    <xf numFmtId="14" fontId="43" fillId="3" borderId="9" xfId="1" applyNumberFormat="1" applyFont="1" applyFill="1" applyBorder="1" applyAlignment="1">
      <alignment horizontal="center" vertical="center" wrapText="1"/>
    </xf>
    <xf numFmtId="0" fontId="31" fillId="3" borderId="0" xfId="0" applyFont="1" applyFill="1"/>
    <xf numFmtId="0" fontId="31" fillId="3" borderId="0" xfId="0" applyFont="1" applyFill="1" applyAlignment="1">
      <alignment horizontal="center" vertical="top" wrapText="1"/>
    </xf>
    <xf numFmtId="14" fontId="3" fillId="7" borderId="0" xfId="0" applyNumberFormat="1" applyFont="1" applyFill="1" applyAlignment="1">
      <alignment horizontal="center" wrapText="1"/>
    </xf>
    <xf numFmtId="0" fontId="0" fillId="0" borderId="0" xfId="0" applyBorder="1" applyAlignment="1">
      <alignment wrapText="1"/>
    </xf>
    <xf numFmtId="0" fontId="28" fillId="0" borderId="0" xfId="0" applyFont="1" applyBorder="1"/>
    <xf numFmtId="0" fontId="33" fillId="0" borderId="0" xfId="0" applyFont="1" applyFill="1" applyBorder="1"/>
    <xf numFmtId="49" fontId="3" fillId="0" borderId="9" xfId="0" applyNumberFormat="1" applyFont="1" applyFill="1" applyBorder="1" applyAlignment="1">
      <alignment horizontal="left" vertical="center" wrapText="1"/>
    </xf>
    <xf numFmtId="0" fontId="30" fillId="0" borderId="3" xfId="0" applyFont="1" applyBorder="1" applyAlignment="1">
      <alignment wrapText="1"/>
    </xf>
    <xf numFmtId="0" fontId="30" fillId="0" borderId="3" xfId="0" applyFont="1" applyBorder="1" applyAlignment="1">
      <alignment horizontal="left" wrapText="1"/>
    </xf>
    <xf numFmtId="0" fontId="0" fillId="0" borderId="0" xfId="0" applyBorder="1"/>
    <xf numFmtId="0" fontId="0" fillId="0" borderId="0" xfId="0" applyBorder="1" applyAlignment="1">
      <alignment horizontal="left" wrapText="1"/>
    </xf>
    <xf numFmtId="0" fontId="33" fillId="0" borderId="0" xfId="0" applyFont="1" applyBorder="1"/>
    <xf numFmtId="0" fontId="30" fillId="0" borderId="0" xfId="0" applyFont="1" applyAlignment="1">
      <alignment horizontal="left"/>
    </xf>
    <xf numFmtId="0" fontId="2" fillId="2" borderId="11" xfId="0" applyFont="1" applyFill="1" applyBorder="1" applyAlignment="1">
      <alignment vertical="center"/>
    </xf>
    <xf numFmtId="2" fontId="25" fillId="0" borderId="9" xfId="1" applyNumberFormat="1" applyBorder="1" applyAlignment="1">
      <alignment horizontal="center" vertical="center" wrapText="1"/>
    </xf>
    <xf numFmtId="0" fontId="25" fillId="0" borderId="0" xfId="1" applyAlignment="1">
      <alignment horizontal="center" wrapText="1"/>
    </xf>
    <xf numFmtId="14" fontId="13" fillId="0" borderId="9" xfId="0" applyNumberFormat="1" applyFont="1" applyFill="1" applyBorder="1" applyAlignment="1">
      <alignment horizontal="center" vertical="center" wrapText="1"/>
    </xf>
    <xf numFmtId="0" fontId="25" fillId="0" borderId="0" xfId="1" applyFont="1" applyAlignment="1">
      <alignment horizontal="center" wrapText="1"/>
    </xf>
    <xf numFmtId="0" fontId="23" fillId="2" borderId="9" xfId="0" applyFont="1" applyFill="1" applyBorder="1" applyAlignment="1">
      <alignment horizontal="left" vertical="center"/>
    </xf>
    <xf numFmtId="14" fontId="25" fillId="0" borderId="9" xfId="1" applyNumberFormat="1" applyFill="1" applyBorder="1" applyAlignment="1">
      <alignment horizontal="center" vertical="center" wrapText="1"/>
    </xf>
    <xf numFmtId="14" fontId="25" fillId="3" borderId="9" xfId="1" applyNumberFormat="1" applyFill="1" applyBorder="1" applyAlignment="1">
      <alignment horizontal="center" vertical="center" wrapText="1"/>
    </xf>
    <xf numFmtId="14" fontId="14" fillId="0" borderId="9" xfId="0" applyNumberFormat="1" applyFont="1" applyFill="1" applyBorder="1" applyAlignment="1">
      <alignment horizontal="center" vertical="center" wrapText="1"/>
    </xf>
    <xf numFmtId="0" fontId="13" fillId="0" borderId="0" xfId="0" applyFont="1" applyFill="1" applyAlignment="1">
      <alignment vertical="top" wrapText="1"/>
    </xf>
    <xf numFmtId="0" fontId="25" fillId="7" borderId="9" xfId="1" applyFill="1" applyBorder="1" applyAlignment="1">
      <alignment horizontal="left" vertical="top" wrapText="1"/>
    </xf>
    <xf numFmtId="0" fontId="3" fillId="3" borderId="9" xfId="0" applyFont="1" applyFill="1" applyBorder="1" applyAlignment="1">
      <alignment horizontal="center" vertical="center" wrapText="1"/>
    </xf>
    <xf numFmtId="0" fontId="0" fillId="0" borderId="0" xfId="0"/>
    <xf numFmtId="0" fontId="2" fillId="2" borderId="9" xfId="0" applyFont="1" applyFill="1" applyBorder="1" applyAlignment="1">
      <alignment horizontal="center" vertical="center" wrapText="1"/>
    </xf>
    <xf numFmtId="0" fontId="2" fillId="2" borderId="9" xfId="0" applyFont="1" applyFill="1" applyBorder="1" applyAlignment="1">
      <alignment vertical="center" wrapText="1"/>
    </xf>
    <xf numFmtId="0" fontId="3" fillId="0" borderId="9" xfId="0" applyFont="1" applyFill="1" applyBorder="1" applyAlignment="1">
      <alignment horizontal="center" vertical="center"/>
    </xf>
    <xf numFmtId="0" fontId="3" fillId="0" borderId="9" xfId="0" applyFont="1" applyFill="1" applyBorder="1" applyAlignment="1">
      <alignment vertical="center"/>
    </xf>
    <xf numFmtId="0" fontId="3" fillId="0" borderId="9" xfId="0" applyFont="1" applyFill="1" applyBorder="1" applyAlignment="1">
      <alignment horizontal="left" vertical="center"/>
    </xf>
    <xf numFmtId="0" fontId="3" fillId="0" borderId="9" xfId="0" applyFont="1" applyFill="1" applyBorder="1" applyAlignment="1">
      <alignment horizontal="center" vertical="center" wrapText="1"/>
    </xf>
    <xf numFmtId="0" fontId="38" fillId="0" borderId="0" xfId="0" applyFont="1" applyAlignment="1"/>
    <xf numFmtId="164" fontId="38" fillId="0" borderId="0" xfId="0" applyNumberFormat="1" applyFont="1" applyAlignment="1"/>
    <xf numFmtId="1" fontId="38" fillId="0" borderId="0" xfId="0" applyNumberFormat="1" applyFont="1" applyAlignment="1"/>
    <xf numFmtId="164" fontId="2" fillId="0" borderId="9" xfId="1" applyNumberFormat="1" applyFont="1" applyFill="1" applyBorder="1" applyAlignment="1">
      <alignment horizontal="center" vertical="center"/>
    </xf>
    <xf numFmtId="165" fontId="3" fillId="0" borderId="9" xfId="0" applyNumberFormat="1" applyFont="1" applyFill="1" applyBorder="1" applyAlignment="1">
      <alignment horizontal="center" vertical="center"/>
    </xf>
    <xf numFmtId="1" fontId="3" fillId="0" borderId="9" xfId="0" applyNumberFormat="1" applyFont="1" applyFill="1" applyBorder="1" applyAlignment="1">
      <alignment horizontal="center" vertical="center"/>
    </xf>
    <xf numFmtId="0" fontId="3" fillId="2" borderId="9" xfId="0" applyFont="1" applyFill="1" applyBorder="1" applyAlignment="1">
      <alignment wrapText="1"/>
    </xf>
    <xf numFmtId="0" fontId="4" fillId="0" borderId="9" xfId="0" applyFont="1" applyFill="1" applyBorder="1" applyAlignment="1">
      <alignment horizontal="center" vertical="center" wrapText="1"/>
    </xf>
    <xf numFmtId="0" fontId="2" fillId="3" borderId="9" xfId="0" applyFont="1" applyFill="1" applyBorder="1" applyAlignment="1">
      <alignment horizontal="center" vertical="top" wrapText="1"/>
    </xf>
    <xf numFmtId="0" fontId="25" fillId="0" borderId="9" xfId="1" applyFill="1" applyBorder="1" applyAlignment="1">
      <alignment horizontal="left" vertical="center" wrapText="1"/>
    </xf>
    <xf numFmtId="0" fontId="3" fillId="0" borderId="9" xfId="0" applyFont="1" applyFill="1" applyBorder="1" applyAlignment="1">
      <alignment vertical="center" wrapText="1"/>
    </xf>
    <xf numFmtId="0" fontId="3" fillId="0" borderId="9"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5" fillId="0" borderId="0" xfId="1" applyAlignment="1">
      <alignment wrapText="1"/>
    </xf>
    <xf numFmtId="1" fontId="3" fillId="2" borderId="9" xfId="0" applyNumberFormat="1" applyFont="1" applyFill="1" applyBorder="1" applyAlignment="1">
      <alignment horizontal="center" wrapText="1"/>
    </xf>
    <xf numFmtId="164" fontId="11" fillId="2" borderId="9" xfId="1" applyNumberFormat="1" applyFont="1" applyFill="1" applyBorder="1" applyAlignment="1">
      <alignment horizontal="left" vertical="center" wrapText="1"/>
    </xf>
    <xf numFmtId="0" fontId="11" fillId="2" borderId="9" xfId="1" applyFont="1" applyFill="1" applyBorder="1" applyAlignment="1">
      <alignment horizontal="left" vertical="center" wrapText="1"/>
    </xf>
    <xf numFmtId="0" fontId="3" fillId="0" borderId="0" xfId="0" applyFont="1" applyFill="1" applyAlignment="1">
      <alignment wrapText="1"/>
    </xf>
    <xf numFmtId="1" fontId="3" fillId="0" borderId="9" xfId="0" applyNumberFormat="1" applyFont="1" applyFill="1" applyBorder="1" applyAlignment="1">
      <alignment horizontal="center" vertical="center" wrapText="1"/>
    </xf>
    <xf numFmtId="165" fontId="3" fillId="0" borderId="9" xfId="0" applyNumberFormat="1" applyFont="1" applyFill="1" applyBorder="1" applyAlignment="1">
      <alignment horizontal="center" vertical="center" wrapText="1"/>
    </xf>
    <xf numFmtId="164" fontId="2" fillId="0" borderId="9" xfId="1" applyNumberFormat="1" applyFont="1" applyFill="1" applyBorder="1" applyAlignment="1">
      <alignment horizontal="center" vertical="center" wrapText="1"/>
    </xf>
    <xf numFmtId="0" fontId="25" fillId="0" borderId="0" xfId="1" applyFill="1" applyAlignment="1">
      <alignment wrapText="1"/>
    </xf>
    <xf numFmtId="165" fontId="3" fillId="2" borderId="9" xfId="0" applyNumberFormat="1" applyFont="1" applyFill="1" applyBorder="1" applyAlignment="1">
      <alignment horizontal="center" vertical="center" wrapText="1"/>
    </xf>
    <xf numFmtId="0" fontId="3" fillId="2" borderId="9" xfId="0" applyFont="1" applyFill="1" applyBorder="1" applyAlignment="1">
      <alignment horizontal="center" vertical="center" wrapText="1"/>
    </xf>
    <xf numFmtId="164" fontId="2" fillId="2" borderId="9"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 borderId="0" xfId="0" applyFont="1" applyFill="1"/>
    <xf numFmtId="14" fontId="51" fillId="3" borderId="9" xfId="1" applyNumberFormat="1" applyFont="1" applyFill="1" applyBorder="1" applyAlignment="1">
      <alignment horizontal="left" vertical="center"/>
    </xf>
    <xf numFmtId="14" fontId="51" fillId="3" borderId="9" xfId="1" applyNumberFormat="1" applyFont="1" applyFill="1" applyBorder="1" applyAlignment="1">
      <alignment horizontal="left" vertical="center" wrapText="1"/>
    </xf>
    <xf numFmtId="0" fontId="51" fillId="3" borderId="9" xfId="1" applyFont="1" applyFill="1" applyBorder="1" applyAlignment="1">
      <alignment horizontal="left" vertical="center" wrapText="1"/>
    </xf>
    <xf numFmtId="0" fontId="25" fillId="3" borderId="0" xfId="1" applyFill="1" applyAlignment="1">
      <alignment wrapText="1"/>
    </xf>
    <xf numFmtId="0" fontId="3" fillId="3" borderId="0" xfId="0" applyFont="1" applyFill="1" applyAlignment="1">
      <alignment vertical="center"/>
    </xf>
    <xf numFmtId="0" fontId="3" fillId="3" borderId="0" xfId="0" applyFont="1" applyFill="1" applyAlignment="1">
      <alignment wrapText="1"/>
    </xf>
    <xf numFmtId="1" fontId="3" fillId="3" borderId="0" xfId="0" applyNumberFormat="1" applyFont="1" applyFill="1" applyAlignment="1">
      <alignment wrapText="1"/>
    </xf>
    <xf numFmtId="164" fontId="3" fillId="3" borderId="0" xfId="0" applyNumberFormat="1" applyFont="1" applyFill="1" applyAlignment="1">
      <alignment wrapText="1"/>
    </xf>
    <xf numFmtId="0" fontId="3" fillId="3" borderId="0" xfId="0" applyFont="1" applyFill="1" applyAlignment="1">
      <alignment horizontal="left"/>
    </xf>
    <xf numFmtId="0" fontId="3" fillId="3" borderId="0" xfId="0" applyFont="1" applyFill="1" applyAlignment="1"/>
    <xf numFmtId="0" fontId="0" fillId="3" borderId="0" xfId="0" applyFill="1" applyBorder="1"/>
    <xf numFmtId="0" fontId="34" fillId="3" borderId="0" xfId="0" applyFont="1" applyFill="1" applyBorder="1"/>
    <xf numFmtId="165" fontId="2" fillId="3" borderId="9" xfId="0" applyNumberFormat="1" applyFont="1" applyFill="1" applyBorder="1" applyAlignment="1">
      <alignment horizontal="center" vertical="center" wrapText="1"/>
    </xf>
    <xf numFmtId="0" fontId="52" fillId="3" borderId="0" xfId="0" applyFont="1" applyFill="1"/>
    <xf numFmtId="165" fontId="2" fillId="3" borderId="11" xfId="0" applyNumberFormat="1" applyFont="1" applyFill="1" applyBorder="1" applyAlignment="1">
      <alignment horizontal="center" vertical="center"/>
    </xf>
    <xf numFmtId="0" fontId="0" fillId="0" borderId="0" xfId="0"/>
    <xf numFmtId="0" fontId="31" fillId="0" borderId="0" xfId="0" applyFont="1"/>
    <xf numFmtId="0" fontId="33" fillId="0" borderId="0" xfId="0" applyFont="1"/>
    <xf numFmtId="0" fontId="2" fillId="2" borderId="9" xfId="0" applyFont="1" applyFill="1" applyBorder="1" applyAlignment="1">
      <alignment horizontal="center" vertical="center" wrapText="1"/>
    </xf>
    <xf numFmtId="0" fontId="28" fillId="0" borderId="0" xfId="0" applyFont="1"/>
    <xf numFmtId="0" fontId="2" fillId="2" borderId="9" xfId="0" applyFont="1" applyFill="1" applyBorder="1" applyAlignment="1">
      <alignment vertical="center" wrapText="1"/>
    </xf>
    <xf numFmtId="165" fontId="2" fillId="0" borderId="9" xfId="0" applyNumberFormat="1" applyFont="1" applyBorder="1" applyAlignment="1">
      <alignment horizontal="center" vertical="center"/>
    </xf>
    <xf numFmtId="165" fontId="2" fillId="2" borderId="9" xfId="0" applyNumberFormat="1" applyFont="1" applyFill="1" applyBorder="1" applyAlignment="1">
      <alignment horizontal="center" vertical="center"/>
    </xf>
    <xf numFmtId="0" fontId="0" fillId="0" borderId="0" xfId="0" applyFill="1"/>
    <xf numFmtId="0" fontId="3"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3" fillId="2" borderId="9" xfId="0" applyFont="1" applyFill="1" applyBorder="1" applyAlignment="1">
      <alignment horizontal="center" vertical="center"/>
    </xf>
    <xf numFmtId="0" fontId="3" fillId="3" borderId="9" xfId="0" applyFont="1" applyFill="1" applyBorder="1" applyAlignment="1">
      <alignment horizontal="left" vertical="center"/>
    </xf>
    <xf numFmtId="0" fontId="2" fillId="2" borderId="9" xfId="0" applyFont="1" applyFill="1" applyBorder="1" applyAlignment="1">
      <alignment horizontal="left" vertical="center"/>
    </xf>
    <xf numFmtId="0" fontId="3" fillId="0" borderId="9" xfId="0" applyFont="1" applyFill="1" applyBorder="1" applyAlignment="1">
      <alignment horizontal="center" vertical="center"/>
    </xf>
    <xf numFmtId="0" fontId="3" fillId="2" borderId="9" xfId="0" applyFont="1" applyFill="1" applyBorder="1" applyAlignment="1"/>
    <xf numFmtId="0" fontId="33" fillId="0" borderId="0" xfId="0" applyFont="1" applyFill="1"/>
    <xf numFmtId="0" fontId="34" fillId="0" borderId="0" xfId="0" applyFont="1" applyFill="1"/>
    <xf numFmtId="0" fontId="31" fillId="0" borderId="0" xfId="0" applyFont="1" applyAlignment="1">
      <alignment wrapText="1"/>
    </xf>
    <xf numFmtId="14" fontId="3" fillId="0" borderId="9" xfId="0" applyNumberFormat="1" applyFont="1" applyFill="1" applyBorder="1" applyAlignment="1">
      <alignment horizontal="center" vertical="center"/>
    </xf>
    <xf numFmtId="0" fontId="3" fillId="0" borderId="9" xfId="0" applyFont="1" applyFill="1" applyBorder="1" applyAlignment="1">
      <alignment vertical="center"/>
    </xf>
    <xf numFmtId="0" fontId="3" fillId="3" borderId="9" xfId="0" applyFont="1" applyFill="1" applyBorder="1" applyAlignment="1">
      <alignment vertical="center"/>
    </xf>
    <xf numFmtId="0" fontId="2" fillId="2" borderId="9" xfId="0" applyFont="1" applyFill="1" applyBorder="1" applyAlignment="1">
      <alignment vertical="center"/>
    </xf>
    <xf numFmtId="0" fontId="3" fillId="0" borderId="9" xfId="0" applyFont="1" applyFill="1" applyBorder="1" applyAlignment="1">
      <alignment horizontal="left" vertical="center"/>
    </xf>
    <xf numFmtId="14" fontId="3" fillId="3" borderId="9" xfId="0" applyNumberFormat="1" applyFont="1" applyFill="1" applyBorder="1" applyAlignment="1">
      <alignment horizontal="center" vertical="center"/>
    </xf>
    <xf numFmtId="14" fontId="3" fillId="2" borderId="9" xfId="0" applyNumberFormat="1" applyFont="1" applyFill="1" applyBorder="1" applyAlignment="1">
      <alignment horizontal="center" vertical="center"/>
    </xf>
    <xf numFmtId="0" fontId="3" fillId="0" borderId="9" xfId="0" applyFont="1" applyFill="1" applyBorder="1" applyAlignment="1">
      <alignment horizontal="center" vertical="center" wrapText="1"/>
    </xf>
    <xf numFmtId="0" fontId="3" fillId="3" borderId="9" xfId="0" applyFont="1" applyFill="1" applyBorder="1" applyAlignment="1">
      <alignment horizontal="center" vertical="center" wrapText="1"/>
    </xf>
    <xf numFmtId="14" fontId="3" fillId="3" borderId="9" xfId="0" applyNumberFormat="1" applyFont="1" applyFill="1" applyBorder="1" applyAlignment="1">
      <alignment horizontal="left" vertical="center"/>
    </xf>
    <xf numFmtId="14" fontId="3" fillId="3" borderId="9" xfId="0" applyNumberFormat="1" applyFont="1" applyFill="1" applyBorder="1" applyAlignment="1">
      <alignment vertical="center"/>
    </xf>
    <xf numFmtId="14" fontId="3" fillId="0" borderId="9" xfId="0" applyNumberFormat="1" applyFont="1" applyFill="1" applyBorder="1" applyAlignment="1">
      <alignment horizontal="left" vertical="center"/>
    </xf>
    <xf numFmtId="164" fontId="2" fillId="0" borderId="9" xfId="1" applyNumberFormat="1" applyFont="1" applyFill="1" applyBorder="1" applyAlignment="1">
      <alignment horizontal="center" vertical="center"/>
    </xf>
    <xf numFmtId="165" fontId="3" fillId="0" borderId="9" xfId="0" applyNumberFormat="1" applyFont="1" applyFill="1" applyBorder="1" applyAlignment="1">
      <alignment horizontal="center" vertical="center"/>
    </xf>
    <xf numFmtId="165" fontId="3" fillId="2" borderId="9" xfId="0" applyNumberFormat="1" applyFont="1" applyFill="1" applyBorder="1" applyAlignment="1">
      <alignment horizontal="center" vertical="center"/>
    </xf>
    <xf numFmtId="14" fontId="3" fillId="0" borderId="9" xfId="0" applyNumberFormat="1" applyFont="1" applyFill="1" applyBorder="1" applyAlignment="1">
      <alignment vertical="center"/>
    </xf>
    <xf numFmtId="1" fontId="3" fillId="0" borderId="9" xfId="0" applyNumberFormat="1" applyFont="1" applyFill="1" applyBorder="1" applyAlignment="1">
      <alignment horizontal="center" vertical="center"/>
    </xf>
    <xf numFmtId="0" fontId="3" fillId="2" borderId="9" xfId="0" applyFont="1" applyFill="1" applyBorder="1"/>
    <xf numFmtId="0" fontId="3" fillId="2" borderId="9" xfId="0" applyFont="1" applyFill="1" applyBorder="1" applyAlignment="1">
      <alignment horizontal="left" wrapText="1"/>
    </xf>
    <xf numFmtId="0" fontId="3" fillId="2" borderId="9" xfId="0" applyFont="1" applyFill="1" applyBorder="1" applyAlignment="1">
      <alignment horizontal="center" wrapText="1"/>
    </xf>
    <xf numFmtId="0" fontId="3" fillId="2" borderId="9" xfId="0" applyFont="1" applyFill="1" applyBorder="1" applyAlignment="1">
      <alignment wrapText="1"/>
    </xf>
    <xf numFmtId="0" fontId="11" fillId="2" borderId="9" xfId="1" applyFont="1" applyFill="1" applyBorder="1" applyAlignment="1">
      <alignment horizontal="left" vertical="center"/>
    </xf>
    <xf numFmtId="164" fontId="11" fillId="2" borderId="9" xfId="1" applyNumberFormat="1" applyFont="1" applyFill="1" applyBorder="1" applyAlignment="1">
      <alignment horizontal="left" vertical="center"/>
    </xf>
    <xf numFmtId="1" fontId="3" fillId="2" borderId="9" xfId="0" applyNumberFormat="1" applyFont="1" applyFill="1" applyBorder="1" applyAlignment="1">
      <alignment horizontal="center"/>
    </xf>
    <xf numFmtId="0" fontId="25" fillId="0" borderId="9" xfId="1" applyFill="1" applyBorder="1" applyAlignment="1">
      <alignment horizontal="left" vertical="center" wrapText="1"/>
    </xf>
    <xf numFmtId="0" fontId="3" fillId="3"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5" fillId="3" borderId="9" xfId="1" applyFill="1" applyBorder="1" applyAlignment="1">
      <alignment horizontal="left" vertical="center" wrapText="1"/>
    </xf>
    <xf numFmtId="0" fontId="3" fillId="0" borderId="9" xfId="0" applyFont="1" applyFill="1" applyBorder="1" applyAlignment="1">
      <alignment horizontal="center" vertical="top" wrapText="1"/>
    </xf>
    <xf numFmtId="165" fontId="2" fillId="3" borderId="9" xfId="0" applyNumberFormat="1" applyFont="1" applyFill="1" applyBorder="1" applyAlignment="1">
      <alignment horizontal="center" vertical="center"/>
    </xf>
    <xf numFmtId="0" fontId="0" fillId="3" borderId="0" xfId="0" applyFill="1"/>
    <xf numFmtId="0" fontId="41" fillId="0" borderId="0" xfId="0" applyFont="1" applyFill="1"/>
    <xf numFmtId="0" fontId="28" fillId="3" borderId="0" xfId="0" applyFont="1" applyFill="1"/>
    <xf numFmtId="0" fontId="33" fillId="3" borderId="0" xfId="0" applyFont="1" applyFill="1"/>
    <xf numFmtId="0" fontId="34" fillId="3" borderId="0" xfId="0" applyFont="1" applyFill="1"/>
    <xf numFmtId="1" fontId="3" fillId="3" borderId="9" xfId="0" applyNumberFormat="1" applyFont="1" applyFill="1" applyBorder="1" applyAlignment="1">
      <alignment horizontal="center" vertical="center"/>
    </xf>
    <xf numFmtId="165" fontId="3" fillId="3" borderId="9" xfId="0" applyNumberFormat="1" applyFont="1" applyFill="1" applyBorder="1" applyAlignment="1">
      <alignment horizontal="center" vertical="center"/>
    </xf>
    <xf numFmtId="164" fontId="2" fillId="3" borderId="9" xfId="1" applyNumberFormat="1" applyFont="1" applyFill="1" applyBorder="1" applyAlignment="1">
      <alignment horizontal="center" vertical="center"/>
    </xf>
    <xf numFmtId="0" fontId="3" fillId="3" borderId="9" xfId="0" applyFont="1" applyFill="1" applyBorder="1" applyAlignment="1">
      <alignment horizontal="left" vertical="top" wrapText="1"/>
    </xf>
    <xf numFmtId="49" fontId="3" fillId="0" borderId="9" xfId="0" applyNumberFormat="1" applyFont="1" applyFill="1" applyBorder="1" applyAlignment="1">
      <alignment horizontal="left" vertical="top" wrapText="1"/>
    </xf>
    <xf numFmtId="0" fontId="25" fillId="0" borderId="0" xfId="1" applyAlignment="1">
      <alignment vertical="top" wrapText="1"/>
    </xf>
    <xf numFmtId="2" fontId="25" fillId="0" borderId="9" xfId="1" applyNumberFormat="1" applyFill="1" applyBorder="1" applyAlignment="1">
      <alignment horizontal="left" vertical="top" wrapText="1"/>
    </xf>
    <xf numFmtId="0" fontId="3" fillId="0" borderId="9" xfId="0" applyFont="1" applyFill="1" applyBorder="1" applyAlignment="1">
      <alignment horizontal="left" vertical="top" wrapText="1"/>
    </xf>
    <xf numFmtId="2" fontId="25" fillId="0" borderId="9" xfId="1" applyNumberFormat="1" applyBorder="1" applyAlignment="1">
      <alignment horizontal="left" vertical="top" wrapText="1"/>
    </xf>
    <xf numFmtId="2" fontId="25" fillId="0" borderId="15" xfId="1" applyNumberFormat="1" applyFill="1" applyBorder="1" applyAlignment="1">
      <alignment horizontal="left" vertical="top" wrapText="1"/>
    </xf>
    <xf numFmtId="49" fontId="2" fillId="2" borderId="9" xfId="0" applyNumberFormat="1" applyFont="1" applyFill="1" applyBorder="1" applyAlignment="1">
      <alignment horizontal="left" vertical="top"/>
    </xf>
    <xf numFmtId="0" fontId="3" fillId="2" borderId="9" xfId="0" applyFont="1" applyFill="1" applyBorder="1" applyAlignment="1">
      <alignment horizontal="center" vertical="top" wrapText="1"/>
    </xf>
    <xf numFmtId="2" fontId="11" fillId="2" borderId="9" xfId="0" applyNumberFormat="1" applyFont="1" applyFill="1" applyBorder="1" applyAlignment="1">
      <alignment horizontal="left" vertical="top" wrapText="1"/>
    </xf>
    <xf numFmtId="49" fontId="2" fillId="2" borderId="9" xfId="0" applyNumberFormat="1" applyFont="1" applyFill="1" applyBorder="1" applyAlignment="1">
      <alignment horizontal="left" vertical="top" wrapText="1"/>
    </xf>
    <xf numFmtId="0" fontId="3" fillId="2" borderId="9" xfId="0" applyFont="1" applyFill="1" applyBorder="1" applyAlignment="1">
      <alignment horizontal="left" vertical="top" wrapText="1"/>
    </xf>
    <xf numFmtId="9" fontId="3" fillId="3" borderId="9" xfId="0" applyNumberFormat="1" applyFont="1" applyFill="1" applyBorder="1" applyAlignment="1">
      <alignment horizontal="left" vertical="top" wrapText="1"/>
    </xf>
    <xf numFmtId="2" fontId="2" fillId="2" borderId="9" xfId="0" applyNumberFormat="1" applyFont="1" applyFill="1" applyBorder="1" applyAlignment="1">
      <alignment horizontal="left" vertical="top" wrapText="1"/>
    </xf>
    <xf numFmtId="0" fontId="3" fillId="3" borderId="9" xfId="0" applyNumberFormat="1" applyFont="1" applyFill="1" applyBorder="1" applyAlignment="1">
      <alignment horizontal="center" vertical="center"/>
    </xf>
    <xf numFmtId="0" fontId="3" fillId="3" borderId="9" xfId="0" applyFont="1" applyFill="1" applyBorder="1" applyAlignment="1">
      <alignment horizontal="center" vertical="top" wrapText="1"/>
    </xf>
    <xf numFmtId="0" fontId="25" fillId="3" borderId="0" xfId="1" applyFill="1"/>
    <xf numFmtId="0" fontId="25" fillId="3" borderId="0" xfId="1" applyFill="1" applyAlignment="1">
      <alignment horizontal="center" vertical="center" wrapText="1"/>
    </xf>
    <xf numFmtId="0" fontId="3" fillId="3" borderId="9" xfId="0" applyFont="1" applyFill="1" applyBorder="1" applyAlignment="1">
      <alignment vertical="center" wrapText="1"/>
    </xf>
    <xf numFmtId="2" fontId="25" fillId="3" borderId="9" xfId="1" applyNumberFormat="1" applyFill="1" applyBorder="1" applyAlignment="1">
      <alignment horizontal="left" vertical="top" wrapText="1"/>
    </xf>
    <xf numFmtId="49" fontId="3" fillId="3" borderId="9" xfId="0" applyNumberFormat="1" applyFont="1" applyFill="1" applyBorder="1" applyAlignment="1">
      <alignment horizontal="left" vertical="top" wrapText="1"/>
    </xf>
    <xf numFmtId="0" fontId="25" fillId="3" borderId="0" xfId="1" applyFill="1" applyAlignment="1">
      <alignment vertical="top" wrapText="1"/>
    </xf>
    <xf numFmtId="0" fontId="31" fillId="3" borderId="0" xfId="0" applyFont="1" applyFill="1" applyAlignment="1">
      <alignment wrapText="1"/>
    </xf>
    <xf numFmtId="0" fontId="31" fillId="3" borderId="0" xfId="0" applyFont="1" applyFill="1"/>
    <xf numFmtId="0" fontId="34" fillId="3" borderId="9" xfId="0" applyFont="1" applyFill="1" applyBorder="1" applyAlignment="1">
      <alignment horizontal="left" vertical="center" wrapText="1"/>
    </xf>
    <xf numFmtId="165" fontId="2" fillId="2" borderId="11" xfId="0" applyNumberFormat="1" applyFont="1" applyFill="1" applyBorder="1" applyAlignment="1">
      <alignment horizontal="center" vertical="center"/>
    </xf>
    <xf numFmtId="0" fontId="25" fillId="3" borderId="25" xfId="1" applyFill="1" applyBorder="1" applyAlignment="1">
      <alignment vertical="top" wrapText="1"/>
    </xf>
    <xf numFmtId="0" fontId="25" fillId="3" borderId="4" xfId="1" applyFill="1" applyBorder="1" applyAlignment="1">
      <alignment wrapText="1"/>
    </xf>
    <xf numFmtId="2" fontId="11" fillId="2" borderId="26" xfId="0" applyNumberFormat="1" applyFont="1" applyFill="1" applyBorder="1" applyAlignment="1">
      <alignment horizontal="left" vertical="top" wrapText="1"/>
    </xf>
    <xf numFmtId="2" fontId="25" fillId="3" borderId="26" xfId="1" applyNumberFormat="1" applyFill="1" applyBorder="1" applyAlignment="1">
      <alignment horizontal="left" vertical="top" wrapText="1"/>
    </xf>
    <xf numFmtId="2" fontId="25" fillId="3" borderId="26" xfId="1" applyNumberFormat="1" applyFill="1" applyBorder="1" applyAlignment="1">
      <alignment horizontal="center" vertical="top"/>
    </xf>
    <xf numFmtId="0" fontId="25" fillId="3" borderId="5" xfId="1" applyFill="1" applyBorder="1" applyAlignment="1">
      <alignment wrapText="1"/>
    </xf>
    <xf numFmtId="0" fontId="3" fillId="3" borderId="11" xfId="0" applyFont="1" applyFill="1" applyBorder="1" applyAlignment="1">
      <alignment horizontal="center" vertical="center"/>
    </xf>
    <xf numFmtId="49" fontId="41" fillId="3" borderId="9" xfId="0" applyNumberFormat="1" applyFont="1" applyFill="1" applyBorder="1" applyAlignment="1">
      <alignment horizontal="left" vertical="top" wrapText="1"/>
    </xf>
    <xf numFmtId="0" fontId="3" fillId="3" borderId="9" xfId="0" applyFont="1" applyFill="1" applyBorder="1" applyAlignment="1">
      <alignment vertical="top" wrapText="1"/>
    </xf>
    <xf numFmtId="0" fontId="25" fillId="8" borderId="9" xfId="1" applyFill="1" applyBorder="1" applyAlignment="1">
      <alignment horizontal="left" vertical="top" wrapText="1"/>
    </xf>
    <xf numFmtId="0" fontId="14" fillId="3" borderId="2" xfId="0" applyFont="1" applyFill="1" applyBorder="1" applyAlignment="1">
      <alignment horizontal="center" vertical="center" wrapText="1"/>
    </xf>
    <xf numFmtId="0" fontId="54" fillId="0" borderId="0" xfId="0" applyFont="1" applyBorder="1" applyAlignment="1">
      <alignment horizontal="right" vertical="top"/>
    </xf>
    <xf numFmtId="165" fontId="2" fillId="0" borderId="9" xfId="0" applyNumberFormat="1" applyFont="1" applyFill="1" applyBorder="1" applyAlignment="1">
      <alignment horizontal="center" vertical="center"/>
    </xf>
    <xf numFmtId="0" fontId="3" fillId="3" borderId="9" xfId="0" applyFont="1" applyFill="1" applyBorder="1" applyAlignment="1">
      <alignment horizontal="center" vertical="center" wrapText="1"/>
    </xf>
    <xf numFmtId="165" fontId="6" fillId="0" borderId="2" xfId="4" applyNumberFormat="1" applyFont="1" applyFill="1" applyBorder="1" applyAlignment="1">
      <alignment horizontal="center" vertical="center"/>
    </xf>
    <xf numFmtId="0" fontId="3" fillId="3" borderId="9" xfId="0" applyFont="1" applyFill="1" applyBorder="1" applyAlignment="1">
      <alignment horizontal="center" vertical="center" wrapText="1"/>
    </xf>
    <xf numFmtId="0" fontId="13" fillId="7" borderId="2" xfId="0" applyFont="1" applyFill="1" applyBorder="1" applyAlignment="1">
      <alignment vertical="center"/>
    </xf>
    <xf numFmtId="0" fontId="3" fillId="3" borderId="0" xfId="1" applyFont="1" applyFill="1" applyAlignment="1">
      <alignment horizontal="left" vertical="top" wrapText="1"/>
    </xf>
    <xf numFmtId="0" fontId="3" fillId="3" borderId="35" xfId="1" applyFont="1" applyFill="1" applyBorder="1" applyAlignment="1">
      <alignment horizontal="left" vertical="top" wrapText="1"/>
    </xf>
    <xf numFmtId="0" fontId="25" fillId="3" borderId="0" xfId="1" applyFill="1" applyAlignment="1">
      <alignment horizontal="left" wrapText="1"/>
    </xf>
    <xf numFmtId="14" fontId="3" fillId="3" borderId="9" xfId="0" applyNumberFormat="1" applyFont="1" applyFill="1" applyBorder="1" applyAlignment="1">
      <alignment horizontal="center" vertical="center" wrapText="1"/>
    </xf>
    <xf numFmtId="9" fontId="3" fillId="3" borderId="9" xfId="10" applyFont="1" applyFill="1" applyBorder="1" applyAlignment="1">
      <alignment horizontal="left" vertical="center"/>
    </xf>
    <xf numFmtId="49" fontId="12" fillId="3" borderId="2" xfId="0" applyNumberFormat="1" applyFont="1" applyFill="1" applyBorder="1" applyAlignment="1">
      <alignment horizontal="center" vertical="center" wrapText="1"/>
    </xf>
    <xf numFmtId="0" fontId="53" fillId="0" borderId="6" xfId="0" applyFont="1" applyBorder="1" applyAlignment="1">
      <alignment horizontal="center" vertical="center" wrapText="1"/>
    </xf>
    <xf numFmtId="0" fontId="53" fillId="0" borderId="7" xfId="0" applyFont="1" applyBorder="1" applyAlignment="1">
      <alignment horizontal="center" vertical="center" wrapText="1"/>
    </xf>
    <xf numFmtId="0" fontId="53" fillId="0" borderId="8" xfId="0" applyFont="1" applyBorder="1" applyAlignment="1">
      <alignment horizontal="center" vertical="center" wrapText="1"/>
    </xf>
    <xf numFmtId="49" fontId="8" fillId="3" borderId="2" xfId="0" applyNumberFormat="1"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wrapText="1"/>
    </xf>
    <xf numFmtId="49" fontId="8" fillId="3" borderId="5" xfId="0" applyNumberFormat="1" applyFont="1" applyFill="1" applyBorder="1" applyAlignment="1">
      <alignment horizontal="center" vertical="center" wrapText="1"/>
    </xf>
    <xf numFmtId="49" fontId="6" fillId="5" borderId="10" xfId="0" applyNumberFormat="1" applyFont="1" applyFill="1" applyBorder="1" applyAlignment="1">
      <alignment horizontal="center" vertical="center" wrapText="1"/>
    </xf>
    <xf numFmtId="0" fontId="45" fillId="5" borderId="10" xfId="0" applyFont="1" applyFill="1" applyBorder="1" applyAlignment="1">
      <alignment horizontal="center" vertical="center" wrapText="1"/>
    </xf>
    <xf numFmtId="49" fontId="8" fillId="4" borderId="13" xfId="0" applyNumberFormat="1" applyFont="1" applyFill="1" applyBorder="1" applyAlignment="1">
      <alignment horizontal="center" vertical="center" wrapText="1"/>
    </xf>
    <xf numFmtId="49" fontId="8" fillId="4" borderId="14" xfId="0" applyNumberFormat="1" applyFont="1" applyFill="1" applyBorder="1" applyAlignment="1">
      <alignment horizontal="center" vertical="center" wrapText="1"/>
    </xf>
    <xf numFmtId="0" fontId="8" fillId="4" borderId="10" xfId="0" applyFont="1" applyFill="1" applyBorder="1" applyAlignment="1">
      <alignment horizontal="center" vertical="center" wrapText="1"/>
    </xf>
    <xf numFmtId="0" fontId="55" fillId="4" borderId="10" xfId="0" applyFont="1" applyFill="1" applyBorder="1" applyAlignment="1">
      <alignment horizontal="center" vertical="center" wrapText="1"/>
    </xf>
    <xf numFmtId="49" fontId="37" fillId="4" borderId="10" xfId="0" applyNumberFormat="1" applyFont="1" applyFill="1" applyBorder="1" applyAlignment="1">
      <alignment horizontal="center" vertical="center" wrapText="1"/>
    </xf>
    <xf numFmtId="0" fontId="37" fillId="4" borderId="10" xfId="0" applyFont="1" applyFill="1" applyBorder="1" applyAlignment="1">
      <alignment horizontal="center" vertical="center" wrapText="1"/>
    </xf>
    <xf numFmtId="49" fontId="35" fillId="5" borderId="10" xfId="0" applyNumberFormat="1" applyFont="1" applyFill="1" applyBorder="1" applyAlignment="1">
      <alignment horizontal="center" vertical="center" wrapText="1"/>
    </xf>
    <xf numFmtId="0" fontId="35" fillId="5" borderId="10" xfId="0" applyFont="1" applyFill="1" applyBorder="1" applyAlignment="1">
      <alignment horizontal="center" vertical="center" wrapText="1"/>
    </xf>
    <xf numFmtId="49" fontId="37" fillId="4" borderId="13" xfId="0" applyNumberFormat="1" applyFont="1" applyFill="1" applyBorder="1" applyAlignment="1">
      <alignment horizontal="center" vertical="center" wrapText="1"/>
    </xf>
    <xf numFmtId="49" fontId="37" fillId="4" borderId="14" xfId="0" applyNumberFormat="1" applyFont="1" applyFill="1" applyBorder="1" applyAlignment="1">
      <alignment horizontal="center" vertical="center" wrapText="1"/>
    </xf>
    <xf numFmtId="49" fontId="54" fillId="0" borderId="0" xfId="0" applyNumberFormat="1" applyFont="1" applyAlignment="1">
      <alignment horizontal="center" vertical="center" wrapText="1"/>
    </xf>
    <xf numFmtId="0" fontId="54" fillId="0" borderId="0" xfId="0" applyFont="1" applyAlignment="1">
      <alignment horizontal="center" vertical="center"/>
    </xf>
    <xf numFmtId="49" fontId="35" fillId="0" borderId="10" xfId="0" applyNumberFormat="1" applyFont="1" applyBorder="1" applyAlignment="1">
      <alignment horizontal="center" vertical="center" wrapText="1"/>
    </xf>
    <xf numFmtId="0" fontId="35" fillId="0" borderId="10" xfId="0" applyFont="1" applyBorder="1" applyAlignment="1">
      <alignment horizontal="center" vertical="center" wrapText="1"/>
    </xf>
    <xf numFmtId="0" fontId="2" fillId="2" borderId="11"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37" fillId="0" borderId="0" xfId="0" applyFont="1" applyAlignment="1">
      <alignment horizontal="center" vertical="center" wrapText="1"/>
    </xf>
    <xf numFmtId="0" fontId="3" fillId="3" borderId="15"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7" fillId="0" borderId="30" xfId="0" applyFont="1" applyBorder="1" applyAlignment="1">
      <alignment horizontal="left" vertical="center" wrapText="1"/>
    </xf>
    <xf numFmtId="0" fontId="3" fillId="0" borderId="15"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0" xfId="0" applyFont="1" applyBorder="1" applyAlignment="1">
      <alignment horizontal="center" vertical="center" wrapText="1"/>
    </xf>
    <xf numFmtId="0" fontId="2" fillId="3" borderId="15"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7" fillId="0" borderId="0" xfId="0" applyFont="1" applyAlignment="1">
      <alignment horizontal="left" vertical="center" wrapText="1"/>
    </xf>
    <xf numFmtId="0" fontId="3" fillId="3"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7" fillId="0" borderId="30"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30" xfId="0" applyFont="1" applyBorder="1" applyAlignment="1">
      <alignment horizontal="center" vertical="center" wrapText="1"/>
    </xf>
    <xf numFmtId="0" fontId="8" fillId="0" borderId="0" xfId="0" applyFont="1" applyBorder="1" applyAlignment="1">
      <alignment horizontal="center" vertical="center"/>
    </xf>
    <xf numFmtId="0" fontId="3" fillId="0" borderId="9" xfId="0" applyFont="1" applyBorder="1" applyAlignment="1">
      <alignment horizontal="center"/>
    </xf>
    <xf numFmtId="1" fontId="3" fillId="3" borderId="9" xfId="0" applyNumberFormat="1" applyFont="1" applyFill="1" applyBorder="1" applyAlignment="1">
      <alignment horizontal="center" vertical="center" wrapText="1"/>
    </xf>
    <xf numFmtId="164" fontId="2" fillId="3" borderId="9" xfId="0" applyNumberFormat="1"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29" xfId="0" applyBorder="1" applyAlignment="1">
      <alignment horizontal="center" vertical="center" wrapText="1"/>
    </xf>
    <xf numFmtId="0" fontId="0" fillId="0" borderId="27" xfId="0" applyBorder="1" applyAlignment="1">
      <alignment horizontal="center" vertical="center" wrapText="1"/>
    </xf>
    <xf numFmtId="0" fontId="3" fillId="0" borderId="15" xfId="0" applyFont="1" applyFill="1" applyBorder="1" applyAlignment="1">
      <alignment horizontal="center" vertical="center" wrapText="1"/>
    </xf>
    <xf numFmtId="0" fontId="0" fillId="0" borderId="20" xfId="0" applyBorder="1" applyAlignment="1">
      <alignment horizontal="center" vertical="center" wrapText="1"/>
    </xf>
    <xf numFmtId="0" fontId="8" fillId="0" borderId="0" xfId="0" applyFont="1" applyBorder="1" applyAlignment="1">
      <alignment horizontal="center" vertical="center" wrapText="1"/>
    </xf>
    <xf numFmtId="0" fontId="3" fillId="0" borderId="30" xfId="0" applyFont="1" applyBorder="1" applyAlignment="1">
      <alignment horizontal="center" vertical="top" wrapText="1"/>
    </xf>
    <xf numFmtId="0" fontId="3" fillId="3" borderId="31" xfId="0" applyFont="1" applyFill="1" applyBorder="1" applyAlignment="1">
      <alignment horizontal="center" vertical="center" wrapText="1"/>
    </xf>
    <xf numFmtId="0" fontId="3" fillId="0" borderId="32" xfId="0" applyFont="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3" fillId="0" borderId="31" xfId="0" applyFont="1" applyBorder="1" applyAlignment="1">
      <alignment horizontal="center" vertical="center" wrapText="1"/>
    </xf>
    <xf numFmtId="0" fontId="3" fillId="0" borderId="29" xfId="0" applyFont="1" applyBorder="1" applyAlignment="1">
      <alignment horizontal="center" wrapText="1"/>
    </xf>
    <xf numFmtId="0" fontId="3" fillId="0" borderId="27" xfId="0" applyFont="1" applyBorder="1" applyAlignment="1">
      <alignment horizontal="center" wrapText="1"/>
    </xf>
    <xf numFmtId="0" fontId="37" fillId="0" borderId="0" xfId="0" applyFont="1" applyAlignment="1">
      <alignment horizontal="center" vertical="top" wrapText="1"/>
    </xf>
    <xf numFmtId="0" fontId="3" fillId="0" borderId="28"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Fill="1" applyBorder="1" applyAlignment="1">
      <alignment horizontal="center" vertical="center" wrapText="1"/>
    </xf>
    <xf numFmtId="0" fontId="7" fillId="0" borderId="30" xfId="0" applyFont="1" applyBorder="1" applyAlignment="1">
      <alignment horizontal="left" vertical="top" wrapText="1"/>
    </xf>
    <xf numFmtId="0" fontId="0" fillId="0" borderId="0" xfId="0" applyAlignment="1"/>
    <xf numFmtId="0" fontId="36" fillId="0" borderId="0" xfId="0" applyFont="1" applyBorder="1" applyAlignment="1">
      <alignment horizontal="left" vertical="top" wrapText="1"/>
    </xf>
    <xf numFmtId="0" fontId="56" fillId="0" borderId="0" xfId="0" applyFont="1" applyBorder="1" applyAlignment="1">
      <alignment horizontal="left" vertical="top" wrapText="1"/>
    </xf>
    <xf numFmtId="0" fontId="0" fillId="0" borderId="9" xfId="0" applyBorder="1" applyAlignment="1"/>
    <xf numFmtId="0" fontId="0" fillId="0" borderId="9" xfId="0" applyBorder="1" applyAlignment="1">
      <alignment horizontal="center" vertical="center" wrapText="1"/>
    </xf>
    <xf numFmtId="0" fontId="26" fillId="0" borderId="9" xfId="0" applyFont="1" applyBorder="1" applyAlignment="1"/>
    <xf numFmtId="0" fontId="37" fillId="0" borderId="0" xfId="0" applyFont="1" applyBorder="1" applyAlignment="1">
      <alignment horizontal="center" vertical="top" wrapText="1"/>
    </xf>
    <xf numFmtId="0" fontId="0" fillId="0" borderId="0" xfId="0" applyAlignment="1">
      <alignment vertical="top"/>
    </xf>
    <xf numFmtId="0" fontId="57" fillId="0" borderId="9" xfId="0" applyFont="1" applyBorder="1" applyAlignment="1">
      <alignment horizontal="center" vertical="center" wrapText="1"/>
    </xf>
    <xf numFmtId="0" fontId="2" fillId="3" borderId="28" xfId="0" applyFont="1" applyFill="1" applyBorder="1" applyAlignment="1">
      <alignment horizontal="center" vertical="center" wrapText="1"/>
    </xf>
    <xf numFmtId="0" fontId="57" fillId="0" borderId="15" xfId="0" applyFont="1" applyBorder="1" applyAlignment="1">
      <alignment horizontal="center" vertical="center" wrapText="1"/>
    </xf>
    <xf numFmtId="0" fontId="57" fillId="0" borderId="28" xfId="0" applyFont="1" applyBorder="1" applyAlignment="1">
      <alignment horizontal="center" vertical="center" wrapText="1"/>
    </xf>
    <xf numFmtId="0" fontId="57" fillId="0" borderId="20" xfId="0" applyFont="1" applyBorder="1" applyAlignment="1">
      <alignment horizontal="center" vertical="center" wrapText="1"/>
    </xf>
    <xf numFmtId="0" fontId="25" fillId="0" borderId="2" xfId="1" applyBorder="1" applyAlignment="1">
      <alignment horizontal="center" vertical="center" wrapText="1"/>
    </xf>
    <xf numFmtId="0" fontId="30" fillId="0" borderId="2" xfId="0" applyFont="1" applyBorder="1" applyAlignment="1">
      <alignment horizontal="center" vertical="center" wrapText="1"/>
    </xf>
    <xf numFmtId="0" fontId="3" fillId="0" borderId="30" xfId="0" applyFont="1" applyBorder="1" applyAlignment="1">
      <alignment horizontal="left" vertical="top" wrapText="1"/>
    </xf>
    <xf numFmtId="1" fontId="3" fillId="3" borderId="15" xfId="0" applyNumberFormat="1" applyFont="1" applyFill="1" applyBorder="1" applyAlignment="1">
      <alignment horizontal="center" vertical="center" wrapText="1"/>
    </xf>
    <xf numFmtId="1" fontId="3" fillId="3" borderId="20" xfId="0" applyNumberFormat="1"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0" fillId="0" borderId="28" xfId="0" applyBorder="1" applyAlignment="1">
      <alignment horizontal="center" vertical="center" wrapText="1"/>
    </xf>
    <xf numFmtId="1" fontId="3" fillId="3" borderId="28" xfId="0" applyNumberFormat="1" applyFont="1" applyFill="1" applyBorder="1" applyAlignment="1">
      <alignment horizontal="center" vertical="center" wrapText="1"/>
    </xf>
    <xf numFmtId="164" fontId="2" fillId="3" borderId="15" xfId="0" applyNumberFormat="1" applyFont="1" applyFill="1" applyBorder="1" applyAlignment="1">
      <alignment horizontal="center" vertical="center" wrapText="1"/>
    </xf>
    <xf numFmtId="164" fontId="2" fillId="3" borderId="28" xfId="0" applyNumberFormat="1" applyFont="1" applyFill="1" applyBorder="1" applyAlignment="1">
      <alignment horizontal="center" vertical="center" wrapText="1"/>
    </xf>
    <xf numFmtId="164" fontId="2" fillId="3" borderId="20" xfId="0" applyNumberFormat="1" applyFont="1" applyFill="1" applyBorder="1" applyAlignment="1">
      <alignment horizontal="center" vertical="center" wrapText="1"/>
    </xf>
    <xf numFmtId="0" fontId="3" fillId="3" borderId="15" xfId="0" applyNumberFormat="1" applyFont="1" applyFill="1" applyBorder="1" applyAlignment="1">
      <alignment horizontal="center" vertical="center" wrapText="1"/>
    </xf>
    <xf numFmtId="0" fontId="3" fillId="3" borderId="28" xfId="0" applyNumberFormat="1" applyFont="1" applyFill="1" applyBorder="1" applyAlignment="1">
      <alignment horizontal="center" vertical="center" wrapText="1"/>
    </xf>
    <xf numFmtId="49" fontId="12" fillId="3" borderId="1" xfId="0" applyNumberFormat="1" applyFont="1" applyFill="1" applyBorder="1" applyAlignment="1">
      <alignment horizontal="center" vertical="center" wrapText="1"/>
    </xf>
    <xf numFmtId="49" fontId="12" fillId="3" borderId="4" xfId="0" applyNumberFormat="1" applyFont="1" applyFill="1" applyBorder="1" applyAlignment="1">
      <alignment horizontal="center" vertical="center" wrapText="1"/>
    </xf>
    <xf numFmtId="49" fontId="12" fillId="3" borderId="5" xfId="0" applyNumberFormat="1" applyFont="1" applyFill="1" applyBorder="1" applyAlignment="1">
      <alignment horizontal="center" vertical="center" wrapText="1"/>
    </xf>
  </cellXfs>
  <cellStyles count="14">
    <cellStyle name="Гиперссылка" xfId="1" builtinId="8"/>
    <cellStyle name="Обычный" xfId="0" builtinId="0"/>
    <cellStyle name="Обычный 2" xfId="2"/>
    <cellStyle name="Обычный 2 2" xfId="3"/>
    <cellStyle name="Обычный 2 3" xfId="4"/>
    <cellStyle name="Обычный 3" xfId="5"/>
    <cellStyle name="Обычный 4" xfId="6"/>
    <cellStyle name="Обычный 4 2" xfId="7"/>
    <cellStyle name="Обычный 4 3" xfId="8"/>
    <cellStyle name="Открывавшаяся гиперссылка" xfId="9" builtinId="9"/>
    <cellStyle name="Процентный" xfId="10" builtinId="5"/>
    <cellStyle name="Процентный 2" xfId="11"/>
    <cellStyle name="Процентный 2 2" xfId="12"/>
    <cellStyle name="Процентный 3" xfId="1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3" Type="http://schemas.openxmlformats.org/officeDocument/2006/relationships/customXml" Target="../customXml/item4.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v11-sp.nifi.ru/nd/centre_mezshbudjet/Shared%20Documents/02.%20&#1088;&#1077;&#1081;&#1090;&#1080;&#1085;&#1075;%20&#1089;&#1091;&#1073;&#1098;&#1077;&#1082;&#1090;&#1086;&#1074;%20&#1056;&#1060;/&#1056;&#1072;&#1073;&#1086;&#1090;&#1072;/2015/I%20&#1101;&#1090;&#1072;&#1087;/&#1054;&#1082;&#1086;&#1085;&#1095;&#1072;&#1090;&#1077;&#1083;&#1100;&#1085;&#1099;&#1081;%20&#1074;&#1072;&#1088;&#1080;&#1072;&#1085;&#1090;/&#1053;&#1072;%20&#1089;&#1072;&#1081;&#1090;/&#1056;&#1072;&#1079;&#1076;&#1077;&#1083;%201%202015%20-%20&#1076;&#1083;&#1103;%20&#1088;&#1072;&#1073;&#1086;&#1090;&#109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sp006/AppData/Local/Microsoft/Windows/Temporary%20Internet%20Files/Content.Outlook/RO0OXD4K/FORMA_dlya_zapoln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1/Admin/LOCALS~1/Temp/Rar$DI81.109/&#1056;&#1072;&#1079;&#1076;&#1077;&#1083;%201%202015%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57;&#1074;&#1077;&#1090;&#1072;%20&#1088;&#1072;&#1073;&#1086;&#1095;&#1080;&#1081;%20&#1092;&#1072;&#1081;&#108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54;&#1083;&#1100;&#1075;&#1072;%20&#1088;&#1072;&#1073;&#1086;&#1095;&#1080;&#1081;%20&#1092;&#1072;&#1081;&#108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дел 1"/>
      <sheetName val="Методика"/>
      <sheetName val="1.1"/>
      <sheetName val="1.2"/>
      <sheetName val="1.3"/>
      <sheetName val="1.4"/>
      <sheetName val="1.5"/>
      <sheetName val="1.6"/>
      <sheetName val="Параметры"/>
    </sheetNames>
    <sheetDataSet>
      <sheetData sheetId="0" refreshError="1"/>
      <sheetData sheetId="1" refreshError="1"/>
      <sheetData sheetId="2">
        <row r="5">
          <cell r="C5" t="str">
            <v>Да, опубликован в структурированном виде, с указанием полных или кратких наименований всех составляющих</v>
          </cell>
        </row>
        <row r="6">
          <cell r="C6" t="str">
            <v>Да, опубликован, но не в структурированном виде и (или) без указания полных или кратких наименований всех составляющих</v>
          </cell>
        </row>
        <row r="7">
          <cell r="C7" t="str">
            <v xml:space="preserve">Нет, не опубликован </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дел 1"/>
      <sheetName val="Методика"/>
      <sheetName val="1.1"/>
      <sheetName val="1.2"/>
      <sheetName val="1.3"/>
      <sheetName val="1.4"/>
      <sheetName val="1.5"/>
      <sheetName val="1.6"/>
      <sheetName val="Параметры"/>
    </sheetNames>
    <sheetDataSet>
      <sheetData sheetId="0" refreshError="1"/>
      <sheetData sheetId="1" refreshError="1"/>
      <sheetData sheetId="2">
        <row r="5">
          <cell r="C5" t="str">
            <v>Да, опубликован в структурированном виде, с указанием полных или кратких наименований всех составляющих</v>
          </cell>
        </row>
        <row r="6">
          <cell r="C6" t="str">
            <v>Да, опубликован, но не в структурированном виде и (или) без указания полных или кратких наименований всех составляющих</v>
          </cell>
        </row>
        <row r="7">
          <cell r="C7" t="str">
            <v xml:space="preserve">Нет, не опубликован </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дел 1"/>
      <sheetName val="Методика"/>
      <sheetName val="1.1"/>
      <sheetName val="1.2"/>
      <sheetName val="1.3"/>
      <sheetName val="1.4"/>
      <sheetName val="1.5"/>
      <sheetName val="1.6"/>
      <sheetName val="Лист1"/>
      <sheetName val="Параметры"/>
    </sheetNames>
    <sheetDataSet>
      <sheetData sheetId="0"/>
      <sheetData sheetId="1"/>
      <sheetData sheetId="2">
        <row r="5">
          <cell r="C5" t="str">
            <v>Да, опубликован в структурированном виде, с указанием полных или кратких наименований всех составляющих</v>
          </cell>
        </row>
        <row r="6">
          <cell r="C6" t="str">
            <v>Да, опубликован, но не в структурированном виде и (или) без указания полных или кратких наименований всех составляющих</v>
          </cell>
        </row>
        <row r="7">
          <cell r="C7" t="str">
            <v xml:space="preserve">Нет, не опубликован </v>
          </cell>
        </row>
        <row r="8">
          <cell r="C8">
            <v>0</v>
          </cell>
        </row>
      </sheetData>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йтинг"/>
      <sheetName val="Методика"/>
      <sheetName val="1.1"/>
      <sheetName val="1.2"/>
      <sheetName val="1.3"/>
      <sheetName val="2.1"/>
      <sheetName val="2.2"/>
      <sheetName val="2.3"/>
      <sheetName val="3.1"/>
      <sheetName val="4.1"/>
      <sheetName val="4.2"/>
      <sheetName val="4.3"/>
      <sheetName val="4.4"/>
      <sheetName val="4.5"/>
      <sheetName val="4.6"/>
      <sheetName val="5.1"/>
      <sheetName val="5.2"/>
      <sheetName val="6.1"/>
      <sheetName val="7.1"/>
      <sheetName val="7.2"/>
      <sheetName val="8.1"/>
      <sheetName val="8.2"/>
      <sheetName val="8.3"/>
      <sheetName val="8.4"/>
      <sheetName val="9.1"/>
      <sheetName val="9.2"/>
      <sheetName val="9.3"/>
      <sheetName val="9.4"/>
      <sheetName val="9.5"/>
      <sheetName val="9.6"/>
      <sheetName val="10.1"/>
      <sheetName val="10.2"/>
      <sheetName val="11.1"/>
      <sheetName val="11.2"/>
      <sheetName val="11.3"/>
      <sheetName val="11.4"/>
      <sheetName val="12.1"/>
      <sheetName val="13.1"/>
      <sheetName val="13.2"/>
      <sheetName val="13.3"/>
    </sheetNames>
    <sheetDataSet>
      <sheetData sheetId="0"/>
      <sheetData sheetId="1">
        <row r="50">
          <cell r="B50" t="str">
            <v>Да, проводились и в составе материалов к проекту Годового отчета об исполнении бюджета опубликован итоговый документ (протокол), принятый по результатам публичных слушаний, содержащий все указанные в показателе составляющие</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йтинг"/>
      <sheetName val="Методика"/>
      <sheetName val="1.1"/>
      <sheetName val="1.2"/>
      <sheetName val="1.3"/>
      <sheetName val="2.1"/>
      <sheetName val="2.2"/>
      <sheetName val="2.3"/>
      <sheetName val="3.1"/>
      <sheetName val="4.1"/>
      <sheetName val="4.2"/>
      <sheetName val="4.3"/>
      <sheetName val="4.4"/>
      <sheetName val="4.5"/>
      <sheetName val="4.6"/>
      <sheetName val="5.1"/>
      <sheetName val="5.2"/>
      <sheetName val="6.1"/>
      <sheetName val="7.1"/>
      <sheetName val="7.2"/>
      <sheetName val="8.1"/>
      <sheetName val="8.2"/>
      <sheetName val="8.3"/>
      <sheetName val="8.4"/>
      <sheetName val="9.1"/>
      <sheetName val="9.2"/>
      <sheetName val="9.3"/>
      <sheetName val="9.4"/>
      <sheetName val="9.5"/>
      <sheetName val="9.6"/>
      <sheetName val="10.1"/>
      <sheetName val="10.2"/>
      <sheetName val="11.1"/>
      <sheetName val="11.2"/>
      <sheetName val="11.3"/>
      <sheetName val="11.4"/>
      <sheetName val="12.1"/>
      <sheetName val="13.1"/>
      <sheetName val="13.2"/>
      <sheetName val="13.3"/>
    </sheetNames>
    <sheetDataSet>
      <sheetData sheetId="0"/>
      <sheetData sheetId="1">
        <row r="96">
          <cell r="B96" t="str">
            <v>Да, в опросе приняли участие более 150 человек</v>
          </cell>
        </row>
        <row r="97">
          <cell r="B97" t="str">
            <v>Да, в опросе приняли участие от 100 до 150 человек</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osnogorsk.org/adm/budget/execution/annual/" TargetMode="External"/><Relationship Id="rId13" Type="http://schemas.openxmlformats.org/officeDocument/2006/relationships/hyperlink" Target="http://www.mrk11.ru/page/bjudzhet_mr_knyazhpogostskiy.proekty_resheniy_soveta_mr_knyazhpogostskiy/" TargetMode="External"/><Relationship Id="rId18" Type="http://schemas.openxmlformats.org/officeDocument/2006/relationships/hyperlink" Target="http://finupr.adminta.ru/index.php/byudzhet-mogo-inta/godovoj-otchet-ob-ispolnenii-byudzheta" TargetMode="External"/><Relationship Id="rId3" Type="http://schemas.openxmlformats.org/officeDocument/2006/relationships/hyperlink" Target="http://&#1091;&#1089;&#1090;&#1100;-&#1082;&#1091;&#1083;&#1086;&#1084;.&#1088;&#1092;/city/byudzhet-rayona/otchet-ob-ispolnenii-byudzheta/proekt-otcheta-ob-ispolnenii-byudzheta-rayona/" TargetMode="External"/><Relationship Id="rId7" Type="http://schemas.openxmlformats.org/officeDocument/2006/relationships/hyperlink" Target="http://syktyvdin.ru/ru/page/residents.finance.Budget.reshenie_2019_god_1-1" TargetMode="External"/><Relationship Id="rId12" Type="http://schemas.openxmlformats.org/officeDocument/2006/relationships/hyperlink" Target="http://kojgorodok.ru/finansyi/proekt-otcheta-ob-ispolnenii-byudzheta/" TargetMode="External"/><Relationship Id="rId17" Type="http://schemas.openxmlformats.org/officeDocument/2006/relationships/hyperlink" Target="http://&#1072;&#1076;&#1084;&#1080;&#1085;&#1080;&#1089;&#1090;&#1088;&#1072;&#1094;&#1080;&#1103;-&#1091;&#1089;&#1080;&#1085;&#1089;&#1082;.&#1088;&#1092;/?p=22360" TargetMode="External"/><Relationship Id="rId2" Type="http://schemas.openxmlformats.org/officeDocument/2006/relationships/hyperlink" Target="http://fin.mrust-cilma.ru/godovoe/" TargetMode="External"/><Relationship Id="rId16" Type="http://schemas.openxmlformats.org/officeDocument/2006/relationships/hyperlink" Target="http://fin.mouhta.ru/byudzhet/otchet/proekt_2018/index.php" TargetMode="External"/><Relationship Id="rId20" Type="http://schemas.openxmlformats.org/officeDocument/2006/relationships/hyperlink" Target="http://&#1089;&#1099;&#1082;&#1090;&#1099;&#1074;&#1082;&#1072;&#1088;.&#1088;&#1092;/administration/departament-finansov/byudzhet/ispolnenie-byudzheta-arkhiv" TargetMode="External"/><Relationship Id="rId1" Type="http://schemas.openxmlformats.org/officeDocument/2006/relationships/hyperlink" Target="https://ustvymskij.ru/index.php/finansovoe-upravlenie/proekty-reshenij-o-byudzhete" TargetMode="External"/><Relationship Id="rId6" Type="http://schemas.openxmlformats.org/officeDocument/2006/relationships/hyperlink" Target="http://www.&#1089;&#1099;&#1089;&#1086;&#1083;&#1072;-&#1072;&#1076;&#1084;.&#1088;&#1092;/mun_finans.php" TargetMode="External"/><Relationship Id="rId11" Type="http://schemas.openxmlformats.org/officeDocument/2006/relationships/hyperlink" Target="http://kortfo.ucoz.org/index/2018/0-50" TargetMode="External"/><Relationship Id="rId5" Type="http://schemas.openxmlformats.org/officeDocument/2006/relationships/hyperlink" Target="http://www.trpk.ru/page/finuprav.bjudzhet.2018_god.otchety_ob_ispolnenii_bjudzheta_mr_2018/" TargetMode="External"/><Relationship Id="rId15" Type="http://schemas.openxmlformats.org/officeDocument/2006/relationships/hyperlink" Target="http://vuktyl.com/itembyudzhet/itemfin-13/10839-proekt-otcheta-ob-ispolnenii-byudzheta-mo-go-vuktyl-za-2018-god.html" TargetMode="External"/><Relationship Id="rId10" Type="http://schemas.openxmlformats.org/officeDocument/2006/relationships/hyperlink" Target="http://www.ufmrpechora.ru/page/levoe_menju.ispolneniya_mestnyh_bjudzhetov.ispolnenie_za_2018_god.godovoy_otchet_ob_ispolnenii_bjudzheta_mo_mr_pechora_za_2018_god/" TargetMode="External"/><Relationship Id="rId19" Type="http://schemas.openxmlformats.org/officeDocument/2006/relationships/hyperlink" Target="http://&#1074;&#1086;&#1088;&#1082;&#1091;&#1090;&#1072;.&#1088;&#1092;/about/budget-mo-th-vorkuta/otchyet-ob-ispolnenii-byudzheta/2018-god/" TargetMode="External"/><Relationship Id="rId4" Type="http://schemas.openxmlformats.org/officeDocument/2006/relationships/hyperlink" Target="http://www.udora.info/byudzhet/byudzhet-mr-udorskij" TargetMode="External"/><Relationship Id="rId9" Type="http://schemas.openxmlformats.org/officeDocument/2006/relationships/hyperlink" Target="http://www.priluzie.ru/administracija/otdely-komitety-upravlenija/mu-upravlenie-finansov-administracii-municipalnogo/otchety-ob-ispolnenii-bjudzheta-municipalnogo/" TargetMode="External"/><Relationship Id="rId14" Type="http://schemas.openxmlformats.org/officeDocument/2006/relationships/hyperlink" Target="http://fuizhma.ru/byudzhet-rayona-2/otchet-ob-ispolnenii-byudzheta"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kojgorodok.ru/finansyi/proekt-otcheta-ob-ispolnenii-byudzheta/" TargetMode="External"/><Relationship Id="rId21" Type="http://schemas.openxmlformats.org/officeDocument/2006/relationships/hyperlink" Target="http://www.mrk11.ru/page/bjudzhet_mr_knyazhpogostskiy.publichnye_slushaniya/" TargetMode="External"/><Relationship Id="rId34" Type="http://schemas.openxmlformats.org/officeDocument/2006/relationships/hyperlink" Target="http://www.ufmrpechora.ru/page/levoe_menju.ispolneniya_mestnyh_bjudzhetov.ispolnenie_za_2018_god.godovoy_otchet_ob_ispolnenii_bjudzheta_mo_mr_pechora_za_2018_god/" TargetMode="External"/><Relationship Id="rId42" Type="http://schemas.openxmlformats.org/officeDocument/2006/relationships/hyperlink" Target="http://&#1089;&#1099;&#1082;&#1090;&#1099;&#1074;&#1082;&#1072;&#1088;.&#1088;&#1092;/sfery-deyatelnosti/publichnye-slushaniya/publichnye-slushaniya-po-raznym-voprosam" TargetMode="External"/><Relationship Id="rId47" Type="http://schemas.openxmlformats.org/officeDocument/2006/relationships/hyperlink" Target="http://www.udora.info/byudzhet/byudzhet-mr-udorskij" TargetMode="External"/><Relationship Id="rId50" Type="http://schemas.openxmlformats.org/officeDocument/2006/relationships/hyperlink" Target="http://www.udora.info/byudzhet/byudzhet-mr-udorskij" TargetMode="External"/><Relationship Id="rId55" Type="http://schemas.openxmlformats.org/officeDocument/2006/relationships/hyperlink" Target="http://&#1091;&#1089;&#1090;&#1100;-&#1082;&#1091;&#1083;&#1086;&#1084;.&#1088;&#1092;/New%20Folder/%D0%BF%D1%80%D0%BE%D1%82%D0%BE%D0%BA%D0%BE%D0%BB%2023.05.2019%2015.pdf" TargetMode="External"/><Relationship Id="rId63" Type="http://schemas.openxmlformats.org/officeDocument/2006/relationships/hyperlink" Target="https://ustvymskij.ru/index.php/finansovoe-upravlenie/proekty-reshenij-o-byudzhete" TargetMode="External"/><Relationship Id="rId7" Type="http://schemas.openxmlformats.org/officeDocument/2006/relationships/hyperlink" Target="http://&#1072;&#1076;&#1084;&#1080;&#1085;&#1080;&#1089;&#1090;&#1088;&#1072;&#1094;&#1080;&#1103;-&#1091;&#1089;&#1080;&#1085;&#1089;&#1082;.&#1088;&#1092;/?p=22360" TargetMode="External"/><Relationship Id="rId2" Type="http://schemas.openxmlformats.org/officeDocument/2006/relationships/hyperlink" Target="http://finupr.adminta.ru/index.php/byudzhet-mogo-inta/godovoj-otchet-ob-ispolnenii-byudzheta" TargetMode="External"/><Relationship Id="rId16" Type="http://schemas.openxmlformats.org/officeDocument/2006/relationships/hyperlink" Target="http://vuktyl.com/itembyudzhet/itemfin-13/10839-proekt-otcheta-ob-ispolnenii-byudzheta-mo-go-vuktyl-za-2018-god.html" TargetMode="External"/><Relationship Id="rId29" Type="http://schemas.openxmlformats.org/officeDocument/2006/relationships/hyperlink" Target="http://kortfo.ucoz.org/6/reshenija_i_protokol_po_godovomu_otchetu_ob_ispoln.zip" TargetMode="External"/><Relationship Id="rId11" Type="http://schemas.openxmlformats.org/officeDocument/2006/relationships/hyperlink" Target="http://fin.mouhta.ru/byudzhet/otchet/doc_2018/index.php" TargetMode="External"/><Relationship Id="rId24" Type="http://schemas.openxmlformats.org/officeDocument/2006/relationships/hyperlink" Target="http://www.mrk11.ru/page/bjudzhet_mr_knyazhpogostskiy.publichnye_slushaniya/" TargetMode="External"/><Relationship Id="rId32" Type="http://schemas.openxmlformats.org/officeDocument/2006/relationships/hyperlink" Target="http://www.ufmrpechora.ru/page/levoe_menju.ispolneniya_mestnyh_bjudzhetov.ispolnenie_za_2018_god.godovoy_otchet_ob_ispolnenii_bjudzheta_mo_mr_pechora_za_2018_god/" TargetMode="External"/><Relationship Id="rId37" Type="http://schemas.openxmlformats.org/officeDocument/2006/relationships/hyperlink" Target="http://&#1074;&#1086;&#1088;&#1082;&#1091;&#1090;&#1072;.&#1088;&#1092;/about/budget-mo-th-vorkuta/otchyet-ob-ispolnenii-byudzheta/2018-god/" TargetMode="External"/><Relationship Id="rId40" Type="http://schemas.openxmlformats.org/officeDocument/2006/relationships/hyperlink" Target="http://&#1074;&#1086;&#1088;&#1082;&#1091;&#1090;&#1072;.&#1088;&#1092;/about/budget-mo-th-vorkuta/otchyet-ob-ispolnenii-byudzheta/2018-god/" TargetMode="External"/><Relationship Id="rId45" Type="http://schemas.openxmlformats.org/officeDocument/2006/relationships/hyperlink" Target="http://syktyvdin.ru/ru/page/residents.finance.Budget.reshenie_2019_god_1-1" TargetMode="External"/><Relationship Id="rId53" Type="http://schemas.openxmlformats.org/officeDocument/2006/relationships/hyperlink" Target="http://&#1091;&#1089;&#1090;&#1100;-&#1082;&#1091;&#1083;&#1086;&#1084;.&#1088;&#1092;/New%20Folder/%D0%BF%D1%80%D0%BE%D1%82%D0%BE%D0%BA%D0%BE%D0%BB%2023.05.2019%2015.pdf" TargetMode="External"/><Relationship Id="rId58" Type="http://schemas.openxmlformats.org/officeDocument/2006/relationships/hyperlink" Target="http://fin.mrust-cilma.ru/proektyi-resheniy/" TargetMode="External"/><Relationship Id="rId66" Type="http://schemas.openxmlformats.org/officeDocument/2006/relationships/hyperlink" Target="http://sosnogorsk.org/adm/budget/execution/annual/" TargetMode="External"/><Relationship Id="rId5" Type="http://schemas.openxmlformats.org/officeDocument/2006/relationships/hyperlink" Target="http://finupr.adminta.ru/index.php/byudzhet-mogo-inta/godovoj-otchet-ob-ispolnenii-byudzheta" TargetMode="External"/><Relationship Id="rId61" Type="http://schemas.openxmlformats.org/officeDocument/2006/relationships/hyperlink" Target="https://ustvymskij.ru/index.php/finansovoe-upravlenie/proekty-reshenij-o-byudzhete" TargetMode="External"/><Relationship Id="rId19" Type="http://schemas.openxmlformats.org/officeDocument/2006/relationships/hyperlink" Target="http://vuktyl.com/itembyudzhet/itemfin-13/10839-proekt-otcheta-ob-ispolnenii-byudzheta-mo-go-vuktyl-za-2018-god.html" TargetMode="External"/><Relationship Id="rId14" Type="http://schemas.openxmlformats.org/officeDocument/2006/relationships/hyperlink" Target="http://fin.mouhta.ru/byudzhet/otchet/doc_2018/index.php" TargetMode="External"/><Relationship Id="rId22" Type="http://schemas.openxmlformats.org/officeDocument/2006/relationships/hyperlink" Target="http://www.mrk11.ru/page/bjudzhet_mr_knyazhpogostskiy.publichnye_slushaniya/" TargetMode="External"/><Relationship Id="rId27" Type="http://schemas.openxmlformats.org/officeDocument/2006/relationships/hyperlink" Target="http://kortfo.ucoz.org/6/reshenija_i_protokol_po_godovomu_otchetu_ob_ispoln.zip" TargetMode="External"/><Relationship Id="rId30" Type="http://schemas.openxmlformats.org/officeDocument/2006/relationships/hyperlink" Target="http://kortfo.ucoz.org/6/reshenija_i_protokol_po_godovomu_otchetu_ob_ispoln.zip" TargetMode="External"/><Relationship Id="rId35" Type="http://schemas.openxmlformats.org/officeDocument/2006/relationships/hyperlink" Target="http://www.ufmrpechora.ru/page/levoe_menju.ispolneniya_mestnyh_bjudzhetov.ispolnenie_za_2018_god.godovoy_otchet_ob_ispolnenii_bjudzheta_mo_mr_pechora_za_2018_god/" TargetMode="External"/><Relationship Id="rId43" Type="http://schemas.openxmlformats.org/officeDocument/2006/relationships/hyperlink" Target="http://&#1089;&#1099;&#1082;&#1090;&#1099;&#1074;&#1082;&#1072;&#1088;.&#1088;&#1092;/sfery-deyatelnosti/publichnye-slushaniya/publichnye-slushaniya-po-raznym-voprosam" TargetMode="External"/><Relationship Id="rId48" Type="http://schemas.openxmlformats.org/officeDocument/2006/relationships/hyperlink" Target="http://www.udora.info/byudzhet/byudzhet-mr-udorskij" TargetMode="External"/><Relationship Id="rId56" Type="http://schemas.openxmlformats.org/officeDocument/2006/relationships/hyperlink" Target="http://&#1091;&#1089;&#1090;&#1100;-&#1082;&#1091;&#1083;&#1086;&#1084;.&#1088;&#1092;/New%20Folder/%D0%BF%D1%80%D0%BE%D1%82%D0%BE%D0%BA%D0%BE%D0%BB%2023.05.2019%2015.pdf" TargetMode="External"/><Relationship Id="rId64" Type="http://schemas.openxmlformats.org/officeDocument/2006/relationships/hyperlink" Target="https://ustvymskij.ru/index.php/finansovoe-upravlenie/proekty-reshenij-o-byudzhete" TargetMode="External"/><Relationship Id="rId8" Type="http://schemas.openxmlformats.org/officeDocument/2006/relationships/hyperlink" Target="http://&#1072;&#1076;&#1084;&#1080;&#1085;&#1080;&#1089;&#1090;&#1088;&#1072;&#1094;&#1080;&#1103;-&#1091;&#1089;&#1080;&#1085;&#1089;&#1082;.&#1088;&#1092;/?p=22360" TargetMode="External"/><Relationship Id="rId51" Type="http://schemas.openxmlformats.org/officeDocument/2006/relationships/hyperlink" Target="http://www.udora.info/byudzhet/byudzhet-mr-udorskij" TargetMode="External"/><Relationship Id="rId3" Type="http://schemas.openxmlformats.org/officeDocument/2006/relationships/hyperlink" Target="http://finupr.adminta.ru/index.php/byudzhet-mogo-inta/godovoj-otchet-ob-ispolnenii-byudzheta" TargetMode="External"/><Relationship Id="rId12" Type="http://schemas.openxmlformats.org/officeDocument/2006/relationships/hyperlink" Target="http://fin.mouhta.ru/byudzhet/otchet/doc_2018/index.php" TargetMode="External"/><Relationship Id="rId17" Type="http://schemas.openxmlformats.org/officeDocument/2006/relationships/hyperlink" Target="http://vuktyl.com/itembyudzhet/itemfin-13/10839-proekt-otcheta-ob-ispolnenii-byudzheta-mo-go-vuktyl-za-2018-god.html" TargetMode="External"/><Relationship Id="rId25" Type="http://schemas.openxmlformats.org/officeDocument/2006/relationships/hyperlink" Target="http://www.mrk11.ru/page/bjudzhet_mr_knyazhpogostskiy.publichnye_slushaniya/" TargetMode="External"/><Relationship Id="rId33" Type="http://schemas.openxmlformats.org/officeDocument/2006/relationships/hyperlink" Target="http://www.ufmrpechora.ru/page/levoe_menju.ispolneniya_mestnyh_bjudzhetov.ispolnenie_za_2018_god.godovoy_otchet_ob_ispolnenii_bjudzheta_mo_mr_pechora_za_2018_god/" TargetMode="External"/><Relationship Id="rId38" Type="http://schemas.openxmlformats.org/officeDocument/2006/relationships/hyperlink" Target="http://&#1074;&#1086;&#1088;&#1082;&#1091;&#1090;&#1072;.&#1088;&#1092;/about/budget-mo-th-vorkuta/otchyet-ob-ispolnenii-byudzheta/2018-god/" TargetMode="External"/><Relationship Id="rId46" Type="http://schemas.openxmlformats.org/officeDocument/2006/relationships/hyperlink" Target="http://www.&#1089;&#1099;&#1089;&#1086;&#1083;&#1072;-&#1072;&#1076;&#1084;.&#1088;&#1092;/mun_finans.php" TargetMode="External"/><Relationship Id="rId59" Type="http://schemas.openxmlformats.org/officeDocument/2006/relationships/hyperlink" Target="http://fin.mrust-cilma.ru/proektyi-resheniy/" TargetMode="External"/><Relationship Id="rId67" Type="http://schemas.openxmlformats.org/officeDocument/2006/relationships/printerSettings" Target="../printerSettings/printerSettings8.bin"/><Relationship Id="rId20" Type="http://schemas.openxmlformats.org/officeDocument/2006/relationships/hyperlink" Target="http://fuizhma.ru/publichnyie-slushaniya" TargetMode="External"/><Relationship Id="rId41" Type="http://schemas.openxmlformats.org/officeDocument/2006/relationships/hyperlink" Target="http://&#1074;&#1086;&#1088;&#1082;&#1091;&#1090;&#1072;.&#1088;&#1092;/about/budget-mo-th-vorkuta/otchyet-ob-ispolnenii-byudzheta/2018-god/" TargetMode="External"/><Relationship Id="rId54" Type="http://schemas.openxmlformats.org/officeDocument/2006/relationships/hyperlink" Target="http://&#1091;&#1089;&#1090;&#1100;-&#1082;&#1091;&#1083;&#1086;&#1084;.&#1088;&#1092;/New%20Folder/%D0%BF%D1%80%D0%BE%D1%82%D0%BE%D0%BA%D0%BE%D0%BB%2023.05.2019%2015.pdf" TargetMode="External"/><Relationship Id="rId62" Type="http://schemas.openxmlformats.org/officeDocument/2006/relationships/hyperlink" Target="https://ustvymskij.ru/index.php/finansovoe-upravlenie/proekty-reshenij-o-byudzhete" TargetMode="External"/><Relationship Id="rId1" Type="http://schemas.openxmlformats.org/officeDocument/2006/relationships/hyperlink" Target="http://finupr.adminta.ru/index.php/byudzhet-mogo-inta/godovoj-otchet-ob-ispolnenii-byudzheta" TargetMode="External"/><Relationship Id="rId6" Type="http://schemas.openxmlformats.org/officeDocument/2006/relationships/hyperlink" Target="http://&#1072;&#1076;&#1084;&#1080;&#1085;&#1080;&#1089;&#1090;&#1088;&#1072;&#1094;&#1080;&#1103;-&#1091;&#1089;&#1080;&#1085;&#1089;&#1082;.&#1088;&#1092;/?p=22360" TargetMode="External"/><Relationship Id="rId15" Type="http://schemas.openxmlformats.org/officeDocument/2006/relationships/hyperlink" Target="http://fin.mouhta.ru/byudzhet/otchet/doc_2018/index.php" TargetMode="External"/><Relationship Id="rId23" Type="http://schemas.openxmlformats.org/officeDocument/2006/relationships/hyperlink" Target="http://www.mrk11.ru/page/bjudzhet_mr_knyazhpogostskiy.publichnye_slushaniya/" TargetMode="External"/><Relationship Id="rId28" Type="http://schemas.openxmlformats.org/officeDocument/2006/relationships/hyperlink" Target="http://kortfo.ucoz.org/6/reshenija_i_protokol_po_godovomu_otchetu_ob_ispoln.zip" TargetMode="External"/><Relationship Id="rId36" Type="http://schemas.openxmlformats.org/officeDocument/2006/relationships/hyperlink" Target="http://www.priluzie.ru/bjudzhet-dlja-grazhdan/bjudzhet-municipalnogo-rajona-priluzskij-na-22225/otchet-ob-ispolnenii-bjudzheta-mr/" TargetMode="External"/><Relationship Id="rId49" Type="http://schemas.openxmlformats.org/officeDocument/2006/relationships/hyperlink" Target="http://www.udora.info/byudzhet/byudzhet-mr-udorskij" TargetMode="External"/><Relationship Id="rId57" Type="http://schemas.openxmlformats.org/officeDocument/2006/relationships/hyperlink" Target="http://fin.mrust-cilma.ru/proektyi-resheniy/" TargetMode="External"/><Relationship Id="rId10" Type="http://schemas.openxmlformats.org/officeDocument/2006/relationships/hyperlink" Target="http://&#1072;&#1076;&#1084;&#1080;&#1085;&#1080;&#1089;&#1090;&#1088;&#1072;&#1094;&#1080;&#1103;-&#1091;&#1089;&#1080;&#1085;&#1089;&#1082;.&#1088;&#1092;/?p=22360" TargetMode="External"/><Relationship Id="rId31" Type="http://schemas.openxmlformats.org/officeDocument/2006/relationships/hyperlink" Target="http://kortfo.ucoz.org/6/reshenija_i_protokol_po_godovomu_otchetu_ob_ispoln.zip" TargetMode="External"/><Relationship Id="rId44" Type="http://schemas.openxmlformats.org/officeDocument/2006/relationships/hyperlink" Target="http://sosnogorsk.org/adm/budget/execution/annual/" TargetMode="External"/><Relationship Id="rId52" Type="http://schemas.openxmlformats.org/officeDocument/2006/relationships/hyperlink" Target="http://fin.mrust-cilma.ru/proektyi-resheniy/" TargetMode="External"/><Relationship Id="rId60" Type="http://schemas.openxmlformats.org/officeDocument/2006/relationships/hyperlink" Target="http://fin.mrust-cilma.ru/proektyi-resheniy/" TargetMode="External"/><Relationship Id="rId65" Type="http://schemas.openxmlformats.org/officeDocument/2006/relationships/hyperlink" Target="https://ustvymskij.ru/index.php/finansovoe-upravlenie/proekty-reshenij-o-byudzhete" TargetMode="External"/><Relationship Id="rId4" Type="http://schemas.openxmlformats.org/officeDocument/2006/relationships/hyperlink" Target="http://finupr.adminta.ru/index.php/byudzhet-mogo-inta/godovoj-otchet-ob-ispolnenii-byudzheta" TargetMode="External"/><Relationship Id="rId9" Type="http://schemas.openxmlformats.org/officeDocument/2006/relationships/hyperlink" Target="http://&#1072;&#1076;&#1084;&#1080;&#1085;&#1080;&#1089;&#1090;&#1088;&#1072;&#1094;&#1080;&#1103;-&#1091;&#1089;&#1080;&#1085;&#1089;&#1082;.&#1088;&#1092;/?p=22360" TargetMode="External"/><Relationship Id="rId13" Type="http://schemas.openxmlformats.org/officeDocument/2006/relationships/hyperlink" Target="http://fin.mouhta.ru/byudzhet/otchet/doc_2018/index.php" TargetMode="External"/><Relationship Id="rId18" Type="http://schemas.openxmlformats.org/officeDocument/2006/relationships/hyperlink" Target="http://vuktyl.com/itembyudzhet/itemfin-13/10839-proekt-otcheta-ob-ispolnenii-byudzheta-mo-go-vuktyl-za-2018-god.html" TargetMode="External"/><Relationship Id="rId39" Type="http://schemas.openxmlformats.org/officeDocument/2006/relationships/hyperlink" Target="http://&#1074;&#1086;&#1088;&#1082;&#1091;&#1090;&#1072;.&#1088;&#1092;/about/budget-mo-th-vorkuta/otchyet-ob-ispolnenii-byudzheta/2018-god/" TargetMode="External"/></Relationships>
</file>

<file path=xl/worksheets/_rels/sheet12.xml.rels><?xml version="1.0" encoding="UTF-8" standalone="yes"?>
<Relationships xmlns="http://schemas.openxmlformats.org/package/2006/relationships"><Relationship Id="rId13" Type="http://schemas.openxmlformats.org/officeDocument/2006/relationships/hyperlink" Target="http://fuizhma.ru/proektyi-resheniy" TargetMode="External"/><Relationship Id="rId18" Type="http://schemas.openxmlformats.org/officeDocument/2006/relationships/hyperlink" Target="http://www.ufmrpechora.ru/page/levoe_menju.ispolneniya_mestnyh_bjudzhetov.ispolnenie_za_2018_god.godovoy_otchet_ob_ispolnenii_bjudzheta_mo_mr_pechora_za_2018_god/" TargetMode="External"/><Relationship Id="rId26" Type="http://schemas.openxmlformats.org/officeDocument/2006/relationships/hyperlink" Target="http://www.&#1089;&#1099;&#1089;&#1086;&#1083;&#1072;-&#1072;&#1076;&#1084;.&#1088;&#1092;/mun_finans.php" TargetMode="External"/><Relationship Id="rId39" Type="http://schemas.openxmlformats.org/officeDocument/2006/relationships/hyperlink" Target="http://fin.mrust-cilma.ru/proektyi-resheniy/" TargetMode="External"/><Relationship Id="rId21" Type="http://schemas.openxmlformats.org/officeDocument/2006/relationships/hyperlink" Target="http://www.priluzie.ru/administracija/otdely-komitety-upravlenija/mu-upravlenie-finansov-administracii-municipalnogo/otchety-ob-ispolnenii-bjudzheta-municipalnogo/proekt-godovogo-otcheta/" TargetMode="External"/><Relationship Id="rId34" Type="http://schemas.openxmlformats.org/officeDocument/2006/relationships/hyperlink" Target="https://cloud.mail.ru/public/KBph/jLpWAmCjq/%D0%9F%D1%80%D0%BE%D0%B5%D0%BA%D1%82%20%D1%80%D0%B5%D1%88%D0%B5%D0%BD%D0%B8%D1%8F%20%D0%BE%D0%B1%20%D1%83%D1%82%D0%B2%D0%B5%D1%80%D0%B6%D0%B4%D0%B5%D0%BD%D0%B8%D0%B8%20%D0%BE%D1%82%D1%87%D0%B5%D1%82%D0%B0%20%D0%BE%D0%B1%20%D0%B8%D1%81%D0%BF%D0%BE%D0%BB%D0%BD%D0%B5%D0%BD%D0%B8%D0%B8%20%D0%B1%D1%8E%D0%B4%D0%B6%D0%B5%D1%82%D0%B0%20%D0%B7%D0%B0%202018%20%D0%B3%D0%BE%D0%B4/%D0%94%D0%BE%D0%BF%D0%BE%D0%BB%D0%BD%D0%B8%D1%82%D0%B5%D0%BB%D1%8C%D0%BD%D1%8B%D0%B5%20%D0%BC%D0%B0%D1%82%D0%B5%D1%80%D0%B8%D0%B0%D0%BB%D1%8B%20%D0%BA%20%D1%80%D0%B5%D1%88%D0%B5%D0%BD%D0%B8%D1%8E%20%D0%BE%D0%B1%20%D1%83%D1%82%D0%B2%D0%B5%D1%80%D0%B6%D0%B4%D0%B5%D0%BD%D0%B8%D0%B8%20%D0%BE%D1%82%D1%87%D0%B5%D1%82%D0%B0%20%D0%BE%D0%B1%20%D0%B8%D1%81%D0%BF%D0%BE%D0%BB%D0%BD%D0%B5%D0%BD%D0%B8%D0%B8%20%D0%B1%D1%8E%D0%B4%D0%B6%D0%B5%D1%82%D0%B0%20%D0%B7%D0%B0%202018%20%D0%B3%D0%BE%D0%B4/" TargetMode="External"/><Relationship Id="rId42" Type="http://schemas.openxmlformats.org/officeDocument/2006/relationships/hyperlink" Target="http://fin.mrust-cilma.ru/proektyi-resheniy/" TargetMode="External"/><Relationship Id="rId7" Type="http://schemas.openxmlformats.org/officeDocument/2006/relationships/hyperlink" Target="http://&#1072;&#1076;&#1084;&#1080;&#1085;&#1080;&#1089;&#1090;&#1088;&#1072;&#1094;&#1080;&#1103;-&#1091;&#1089;&#1080;&#1085;&#1089;&#1082;.&#1088;&#1092;/?p=22360" TargetMode="External"/><Relationship Id="rId2" Type="http://schemas.openxmlformats.org/officeDocument/2006/relationships/hyperlink" Target="http://kojgorodok.ru/finansyi/proekt-otcheta-ob-ispolnenii-byudzheta/" TargetMode="External"/><Relationship Id="rId16" Type="http://schemas.openxmlformats.org/officeDocument/2006/relationships/hyperlink" Target="http://fuizhma.ru/proektyi-resheniy" TargetMode="External"/><Relationship Id="rId20" Type="http://schemas.openxmlformats.org/officeDocument/2006/relationships/hyperlink" Target="http://www.ufmrpechora.ru/page/levoe_menju.ispolneniya_mestnyh_bjudzhetov.ispolnenie_za_2018_god.godovoy_otchet_ob_ispolnenii_bjudzheta_mo_mr_pechora_za_2018_god/" TargetMode="External"/><Relationship Id="rId29" Type="http://schemas.openxmlformats.org/officeDocument/2006/relationships/hyperlink" Target="http://www.trpk.ru/page/finuprav.bjudzhet.2018_god.otchety_ob_ispolnenii_bjudzheta_mr_2018/" TargetMode="External"/><Relationship Id="rId41" Type="http://schemas.openxmlformats.org/officeDocument/2006/relationships/hyperlink" Target="http://fin.mrust-cilma.ru/proektyi-resheniy/" TargetMode="External"/><Relationship Id="rId1" Type="http://schemas.openxmlformats.org/officeDocument/2006/relationships/hyperlink" Target="http://syktyvdin.ru/ru/page/residents.finance.Budget.project_2017/" TargetMode="External"/><Relationship Id="rId6" Type="http://schemas.openxmlformats.org/officeDocument/2006/relationships/hyperlink" Target="http://&#1074;&#1086;&#1088;&#1082;&#1091;&#1090;&#1072;.&#1088;&#1092;/about/budget-mo-th-vorkuta/otchyet-ob-ispolnenii-byudzheta/2018-god/" TargetMode="External"/><Relationship Id="rId11" Type="http://schemas.openxmlformats.org/officeDocument/2006/relationships/hyperlink" Target="http://kortfo.ucoz.org/index/2018/0-50" TargetMode="External"/><Relationship Id="rId24" Type="http://schemas.openxmlformats.org/officeDocument/2006/relationships/hyperlink" Target="http://www.priluzie.ru/administracija/otdely-komitety-upravlenija/mu-upravlenie-finansov-administracii-municipalnogo/otchety-ob-ispolnenii-bjudzheta-municipalnogo/proekt-godovogo-otcheta/" TargetMode="External"/><Relationship Id="rId32" Type="http://schemas.openxmlformats.org/officeDocument/2006/relationships/hyperlink" Target="https://cloud.mail.ru/public/KBph/jLpWAmCjq/%D0%9F%D1%80%D0%BE%D0%B5%D0%BA%D1%82%20%D1%80%D0%B5%D1%88%D0%B5%D0%BD%D0%B8%D1%8F%20%D0%BE%D0%B1%20%D1%83%D1%82%D0%B2%D0%B5%D1%80%D0%B6%D0%B4%D0%B5%D0%BD%D0%B8%D0%B8%20%D0%BE%D1%82%D1%87%D0%B5%D1%82%D0%B0%20%D0%BE%D0%B1%20%D0%B8%D1%81%D0%BF%D0%BE%D0%BB%D0%BD%D0%B5%D0%BD%D0%B8%D0%B8%20%D0%B1%D1%8E%D0%B4%D0%B6%D0%B5%D1%82%D0%B0%20%D0%B7%D0%B0%202018%20%D0%B3%D0%BE%D0%B4/%D0%94%D0%BE%D0%BF%D0%BE%D0%BB%D0%BD%D0%B8%D1%82%D0%B5%D0%BB%D1%8C%D0%BD%D1%8B%D0%B5%20%D0%BC%D0%B0%D1%82%D0%B5%D1%80%D0%B8%D0%B0%D0%BB%D1%8B%20%D0%BA%20%D1%80%D0%B5%D1%88%D0%B5%D0%BD%D0%B8%D1%8E%20%D0%BE%D0%B1%20%D1%83%D1%82%D0%B2%D0%B5%D1%80%D0%B6%D0%B4%D0%B5%D0%BD%D0%B8%D0%B8%20%D0%BE%D1%82%D1%87%D0%B5%D1%82%D0%B0%20%D0%BE%D0%B1%20%D0%B8%D1%81%D0%BF%D0%BE%D0%BB%D0%BD%D0%B5%D0%BD%D0%B8%D0%B8%20%D0%B1%D1%8E%D0%B4%D0%B6%D0%B5%D1%82%D0%B0%20%D0%B7%D0%B0%202018%20%D0%B3%D0%BE%D0%B4/" TargetMode="External"/><Relationship Id="rId37" Type="http://schemas.openxmlformats.org/officeDocument/2006/relationships/hyperlink" Target="https://ustvymskij.ru/index.php/finansovoe-upravlenie/proekty-reshenij-o-byudzhete" TargetMode="External"/><Relationship Id="rId40" Type="http://schemas.openxmlformats.org/officeDocument/2006/relationships/hyperlink" Target="http://fin.mrust-cilma.ru/proektyi-resheniy/" TargetMode="External"/><Relationship Id="rId5" Type="http://schemas.openxmlformats.org/officeDocument/2006/relationships/hyperlink" Target="http://syktyvdin.ru/ru/page/residents.finance.Budget.project_2017/" TargetMode="External"/><Relationship Id="rId15" Type="http://schemas.openxmlformats.org/officeDocument/2006/relationships/hyperlink" Target="http://fuizhma.ru/proektyi-resheniy" TargetMode="External"/><Relationship Id="rId23" Type="http://schemas.openxmlformats.org/officeDocument/2006/relationships/hyperlink" Target="http://www.priluzie.ru/administracija/otdely-komitety-upravlenija/mu-upravlenie-finansov-administracii-municipalnogo/otchety-ob-ispolnenii-bjudzheta-municipalnogo/proekt-godovogo-otcheta/" TargetMode="External"/><Relationship Id="rId28" Type="http://schemas.openxmlformats.org/officeDocument/2006/relationships/hyperlink" Target="http://www.trpk.ru/page/finuprav.bjudzhet.2018_god.otchety_ob_ispolnenii_bjudzheta_mr_2018/" TargetMode="External"/><Relationship Id="rId36" Type="http://schemas.openxmlformats.org/officeDocument/2006/relationships/hyperlink" Target="https://ustvymskij.ru/index.php/finansovoe-upravlenie/proekty-reshenij-o-byudzhete" TargetMode="External"/><Relationship Id="rId10" Type="http://schemas.openxmlformats.org/officeDocument/2006/relationships/hyperlink" Target="http://kortfo.ucoz.org/index/2018/0-50" TargetMode="External"/><Relationship Id="rId19" Type="http://schemas.openxmlformats.org/officeDocument/2006/relationships/hyperlink" Target="http://www.ufmrpechora.ru/page/levoe_menju.ispolneniya_mestnyh_bjudzhetov.ispolnenie_za_2018_god.godovoy_otchet_ob_ispolnenii_bjudzheta_mo_mr_pechora_za_2018_god/" TargetMode="External"/><Relationship Id="rId31" Type="http://schemas.openxmlformats.org/officeDocument/2006/relationships/hyperlink" Target="https://cloud.mail.ru/public/KBph/jLpWAmCjq/%D0%9F%D1%80%D0%BE%D0%B5%D0%BA%D1%82%20%D1%80%D0%B5%D1%88%D0%B5%D0%BD%D0%B8%D1%8F%20%D0%BE%D0%B1%20%D1%83%D1%82%D0%B2%D0%B5%D1%80%D0%B6%D0%B4%D0%B5%D0%BD%D0%B8%D0%B8%20%D0%BE%D1%82%D1%87%D0%B5%D1%82%D0%B0%20%D0%BE%D0%B1%20%D0%B8%D1%81%D0%BF%D0%BE%D0%BB%D0%BD%D0%B5%D0%BD%D0%B8%D0%B8%20%D0%B1%D1%8E%D0%B4%D0%B6%D0%B5%D1%82%D0%B0%20%D0%B7%D0%B0%202018%20%D0%B3%D0%BE%D0%B4/%D0%94%D0%BE%D0%BF%D0%BE%D0%BB%D0%BD%D0%B8%D1%82%D0%B5%D0%BB%D1%8C%D0%BD%D1%8B%D0%B5%20%D0%BC%D0%B0%D1%82%D0%B5%D1%80%D0%B8%D0%B0%D0%BB%D1%8B%20%D0%BA%20%D1%80%D0%B5%D1%88%D0%B5%D0%BD%D0%B8%D1%8E%20%D0%BE%D0%B1%20%D1%83%D1%82%D0%B2%D0%B5%D1%80%D0%B6%D0%B4%D0%B5%D0%BD%D0%B8%D0%B8%20%D0%BE%D1%82%D1%87%D0%B5%D1%82%D0%B0%20%D0%BE%D0%B1%20%D0%B8%D1%81%D0%BF%D0%BE%D0%BB%D0%BD%D0%B5%D0%BD%D0%B8%D0%B8%20%D0%B1%D1%8E%D0%B4%D0%B6%D0%B5%D1%82%D0%B0%20%D0%B7%D0%B0%202018%20%D0%B3%D0%BE%D0%B4/" TargetMode="External"/><Relationship Id="rId4" Type="http://schemas.openxmlformats.org/officeDocument/2006/relationships/hyperlink" Target="http://syktyvdin.ru/ru/page/residents.finance.Budget.project_2017/" TargetMode="External"/><Relationship Id="rId9" Type="http://schemas.openxmlformats.org/officeDocument/2006/relationships/hyperlink" Target="http://kortfo.ucoz.org/index/2018/0-50" TargetMode="External"/><Relationship Id="rId14" Type="http://schemas.openxmlformats.org/officeDocument/2006/relationships/hyperlink" Target="http://fuizhma.ru/proektyi-resheniy" TargetMode="External"/><Relationship Id="rId22" Type="http://schemas.openxmlformats.org/officeDocument/2006/relationships/hyperlink" Target="http://www.priluzie.ru/administracija/otdely-komitety-upravlenija/mu-upravlenie-finansov-administracii-municipalnogo/otchety-ob-ispolnenii-bjudzheta-municipalnogo/proekt-godovogo-otcheta/" TargetMode="External"/><Relationship Id="rId27" Type="http://schemas.openxmlformats.org/officeDocument/2006/relationships/hyperlink" Target="http://www.trpk.ru/page/finuprav.bjudzhet.2018_god.otchety_ob_ispolnenii_bjudzheta_mr_2018/" TargetMode="External"/><Relationship Id="rId30" Type="http://schemas.openxmlformats.org/officeDocument/2006/relationships/hyperlink" Target="http://www.trpk.ru/page/finuprav.bjudzhet.2018_god.otchety_ob_ispolnenii_bjudzheta_mr_2018/" TargetMode="External"/><Relationship Id="rId35" Type="http://schemas.openxmlformats.org/officeDocument/2006/relationships/hyperlink" Target="https://ustvymskij.ru/index.php/finansovoe-upravlenie/proekty-reshenij-o-byudzhete" TargetMode="External"/><Relationship Id="rId43" Type="http://schemas.openxmlformats.org/officeDocument/2006/relationships/printerSettings" Target="../printerSettings/printerSettings9.bin"/><Relationship Id="rId8" Type="http://schemas.openxmlformats.org/officeDocument/2006/relationships/hyperlink" Target="http://kojgorodok.ru/finansyi/proekt-otcheta-ob-ispolnenii-byudzheta/" TargetMode="External"/><Relationship Id="rId3" Type="http://schemas.openxmlformats.org/officeDocument/2006/relationships/hyperlink" Target="http://syktyvdin.ru/ru/page/residents.finance.Budget.project_2017/" TargetMode="External"/><Relationship Id="rId12" Type="http://schemas.openxmlformats.org/officeDocument/2006/relationships/hyperlink" Target="http://kortfo.ucoz.org/index/2018/0-50" TargetMode="External"/><Relationship Id="rId17" Type="http://schemas.openxmlformats.org/officeDocument/2006/relationships/hyperlink" Target="http://www.ufmrpechora.ru/page/levoe_menju.ispolneniya_mestnyh_bjudzhetov.ispolnenie_za_2018_god.godovoy_otchet_ob_ispolnenii_bjudzheta_mo_mr_pechora_za_2018_god/" TargetMode="External"/><Relationship Id="rId25" Type="http://schemas.openxmlformats.org/officeDocument/2006/relationships/hyperlink" Target="http://sosnogorsk.org/adm/budget/execution/annual/" TargetMode="External"/><Relationship Id="rId33" Type="http://schemas.openxmlformats.org/officeDocument/2006/relationships/hyperlink" Target="https://cloud.mail.ru/public/KBph/jLpWAmCjq/%D0%9F%D1%80%D0%BE%D0%B5%D0%BA%D1%82%20%D1%80%D0%B5%D1%88%D0%B5%D0%BD%D0%B8%D1%8F%20%D0%BE%D0%B1%20%D1%83%D1%82%D0%B2%D0%B5%D1%80%D0%B6%D0%B4%D0%B5%D0%BD%D0%B8%D0%B8%20%D0%BE%D1%82%D1%87%D0%B5%D1%82%D0%B0%20%D0%BE%D0%B1%20%D0%B8%D1%81%D0%BF%D0%BE%D0%BB%D0%BD%D0%B5%D0%BD%D0%B8%D0%B8%20%D0%B1%D1%8E%D0%B4%D0%B6%D0%B5%D1%82%D0%B0%20%D0%B7%D0%B0%202018%20%D0%B3%D0%BE%D0%B4/%D0%94%D0%BE%D0%BF%D0%BE%D0%BB%D0%BD%D0%B8%D1%82%D0%B5%D0%BB%D1%8C%D0%BD%D1%8B%D0%B5%20%D0%BC%D0%B0%D1%82%D0%B5%D1%80%D0%B8%D0%B0%D0%BB%D1%8B%20%D0%BA%20%D1%80%D0%B5%D1%88%D0%B5%D0%BD%D0%B8%D1%8E%20%D0%BE%D0%B1%20%D1%83%D1%82%D0%B2%D0%B5%D1%80%D0%B6%D0%B4%D0%B5%D0%BD%D0%B8%D0%B8%20%D0%BE%D1%82%D1%87%D0%B5%D1%82%D0%B0%20%D0%BE%D0%B1%20%D0%B8%D1%81%D0%BF%D0%BE%D0%BB%D0%BD%D0%B5%D0%BD%D0%B8%D0%B8%20%D0%B1%D1%8E%D0%B4%D0%B6%D0%B5%D1%82%D0%B0%20%D0%B7%D0%B0%202018%20%D0%B3%D0%BE%D0%B4/" TargetMode="External"/><Relationship Id="rId38" Type="http://schemas.openxmlformats.org/officeDocument/2006/relationships/hyperlink" Target="https://ustvymskij.ru/index.php/finansovoe-upravlenie/proekty-reshenij-o-byudzhete" TargetMode="External"/></Relationships>
</file>

<file path=xl/worksheets/_rels/sheet13.xml.rels><?xml version="1.0" encoding="UTF-8" standalone="yes"?>
<Relationships xmlns="http://schemas.openxmlformats.org/package/2006/relationships"><Relationship Id="rId13" Type="http://schemas.openxmlformats.org/officeDocument/2006/relationships/hyperlink" Target="http://www.ufmrpechora.ru/page/levoe_menju.ispolneniya_mestnyh_bjudzhetov.ispolnenie_za_2018_god.godovoy_otchet_ob_ispolnenii_bjudzheta_mo_mr_pechora_za_2018_god/" TargetMode="External"/><Relationship Id="rId18" Type="http://schemas.openxmlformats.org/officeDocument/2006/relationships/hyperlink" Target="http://syktyvdin.ru/ru/page/residents.finance.Budget.reshenie_2019_god_1-1" TargetMode="External"/><Relationship Id="rId26" Type="http://schemas.openxmlformats.org/officeDocument/2006/relationships/hyperlink" Target="https://cloud.mail.ru/public/KBph/jLpWAmCjq/%D0%9F%D1%80%D0%BE%D0%B5%D0%BA%D1%82%20%D1%80%D0%B5%D1%88%D0%B5%D0%BD%D0%B8%D1%8F%20%D0%BE%D0%B1%20%D1%83%D1%82%D0%B2%D0%B5%D1%80%D0%B6%D0%B4%D0%B5%D0%BD%D0%B8%D0%B8%20%D0%BE%D1%82%D1%87%D0%B5%D1%82%D0%B0%20%D0%BE%D0%B1%20%D0%B8%D1%81%D0%BF%D0%BE%D0%BB%D0%BD%D0%B5%D0%BD%D0%B8%D0%B8%20%D0%B1%D1%8E%D0%B4%D0%B6%D0%B5%D1%82%D0%B0%20%D0%B7%D0%B0%202018%20%D0%B3%D0%BE%D0%B4/%D0%94%D0%BE%D0%BF%D0%BE%D0%BB%D0%BD%D0%B8%D1%82%D0%B5%D0%BB%D1%8C%D0%BD%D1%8B%D0%B5%20%D0%BC%D0%B0%D1%82%D0%B5%D1%80%D0%B8%D0%B0%D0%BB%D1%8B%20%D0%BA%20%D1%80%D0%B5%D1%88%D0%B5%D0%BD%D0%B8%D1%8E%20%D0%BE%D0%B1%20%D1%83%D1%82%D0%B2%D0%B5%D1%80%D0%B6%D0%B4%D0%B5%D0%BD%D0%B8%D0%B8%20%D0%BE%D1%82%D1%87%D0%B5%D1%82%D0%B0%20%D0%BE%D0%B1%20%D0%B8%D1%81%D0%BF%D0%BE%D0%BB%D0%BD%D0%B5%D0%BD%D0%B8%D0%B8%20%D0%B1%D1%8E%D0%B4%D0%B6%D0%B5%D1%82%D0%B0%20%D0%B7%D0%B0%202018%20%D0%B3%D0%BE%D0%B4/" TargetMode="External"/><Relationship Id="rId3" Type="http://schemas.openxmlformats.org/officeDocument/2006/relationships/hyperlink" Target="http://kortfo.ucoz.org/index/2018/0-50" TargetMode="External"/><Relationship Id="rId21" Type="http://schemas.openxmlformats.org/officeDocument/2006/relationships/hyperlink" Target="http://www.trpk.ru/page/finuprav.bjudzhet.2018_god.otchety_ob_ispolnenii_bjudzheta_mr_2018/" TargetMode="External"/><Relationship Id="rId34" Type="http://schemas.openxmlformats.org/officeDocument/2006/relationships/hyperlink" Target="http://fin.mrust-cilma.ru/proektyi-resheniy/" TargetMode="External"/><Relationship Id="rId7" Type="http://schemas.openxmlformats.org/officeDocument/2006/relationships/hyperlink" Target="http://fuizhma.ru/proektyi-resheniy" TargetMode="External"/><Relationship Id="rId12" Type="http://schemas.openxmlformats.org/officeDocument/2006/relationships/hyperlink" Target="http://www.ufmrpechora.ru/page/levoe_menju.ispolneniya_mestnyh_bjudzhetov.ispolnenie_za_2018_god.godovoy_otchet_ob_ispolnenii_bjudzheta_mo_mr_pechora_za_2018_god/" TargetMode="External"/><Relationship Id="rId17" Type="http://schemas.openxmlformats.org/officeDocument/2006/relationships/hyperlink" Target="http://www.priluzie.ru/administracija/otdely-komitety-upravlenija/mu-upravlenie-finansov-administracii-municipalnogo/otchety-ob-ispolnenii-bjudzheta-municipalnogo/proekt-godovogo-otcheta/" TargetMode="External"/><Relationship Id="rId25" Type="http://schemas.openxmlformats.org/officeDocument/2006/relationships/hyperlink" Target="https://cloud.mail.ru/public/KBph/jLpWAmCjq/%D0%9F%D1%80%D0%BE%D0%B5%D0%BA%D1%82%20%D1%80%D0%B5%D1%88%D0%B5%D0%BD%D0%B8%D1%8F%20%D0%BE%D0%B1%20%D1%83%D1%82%D0%B2%D0%B5%D1%80%D0%B6%D0%B4%D0%B5%D0%BD%D0%B8%D0%B8%20%D0%BE%D1%82%D1%87%D0%B5%D1%82%D0%B0%20%D0%BE%D0%B1%20%D0%B8%D1%81%D0%BF%D0%BE%D0%BB%D0%BD%D0%B5%D0%BD%D0%B8%D0%B8%20%D0%B1%D1%8E%D0%B4%D0%B6%D0%B5%D1%82%D0%B0%20%D0%B7%D0%B0%202018%20%D0%B3%D0%BE%D0%B4/%D0%94%D0%BE%D0%BF%D0%BE%D0%BB%D0%BD%D0%B8%D1%82%D0%B5%D0%BB%D1%8C%D0%BD%D1%8B%D0%B5%20%D0%BC%D0%B0%D1%82%D0%B5%D1%80%D0%B8%D0%B0%D0%BB%D1%8B%20%D0%BA%20%D1%80%D0%B5%D1%88%D0%B5%D0%BD%D0%B8%D1%8E%20%D0%BE%D0%B1%20%D1%83%D1%82%D0%B2%D0%B5%D1%80%D0%B6%D0%B4%D0%B5%D0%BD%D0%B8%D0%B8%20%D0%BE%D1%82%D1%87%D0%B5%D1%82%D0%B0%20%D0%BE%D0%B1%20%D0%B8%D1%81%D0%BF%D0%BE%D0%BB%D0%BD%D0%B5%D0%BD%D0%B8%D0%B8%20%D0%B1%D1%8E%D0%B4%D0%B6%D0%B5%D1%82%D0%B0%20%D0%B7%D0%B0%202018%20%D0%B3%D0%BE%D0%B4/" TargetMode="External"/><Relationship Id="rId33" Type="http://schemas.openxmlformats.org/officeDocument/2006/relationships/hyperlink" Target="http://fin.mrust-cilma.ru/proektyi-resheniy/" TargetMode="External"/><Relationship Id="rId2" Type="http://schemas.openxmlformats.org/officeDocument/2006/relationships/hyperlink" Target="http://kortfo.ucoz.org/index/2018/0-50" TargetMode="External"/><Relationship Id="rId16" Type="http://schemas.openxmlformats.org/officeDocument/2006/relationships/hyperlink" Target="http://www.priluzie.ru/administracija/otdely-komitety-upravlenija/mu-upravlenie-finansov-administracii-municipalnogo/otchety-ob-ispolnenii-bjudzheta-municipalnogo/proekt-godovogo-otcheta/" TargetMode="External"/><Relationship Id="rId20" Type="http://schemas.openxmlformats.org/officeDocument/2006/relationships/hyperlink" Target="http://www.trpk.ru/page/finuprav.bjudzhet.2018_god.otchety_ob_ispolnenii_bjudzheta_mr_2018/" TargetMode="External"/><Relationship Id="rId29" Type="http://schemas.openxmlformats.org/officeDocument/2006/relationships/hyperlink" Target="https://ustvymskij.ru/index.php/finansovoe-upravlenie/proekty-reshenij-o-byudzhete" TargetMode="External"/><Relationship Id="rId1" Type="http://schemas.openxmlformats.org/officeDocument/2006/relationships/hyperlink" Target="http://&#1089;&#1099;&#1082;&#1090;&#1099;&#1074;&#1082;&#1072;&#1088;.&#1088;&#1092;/administration/departament-finansov/byudzhet/ispolnenie-byudzheta-arkhiv" TargetMode="External"/><Relationship Id="rId6" Type="http://schemas.openxmlformats.org/officeDocument/2006/relationships/hyperlink" Target="http://fuizhma.ru/proektyi-resheniy" TargetMode="External"/><Relationship Id="rId11" Type="http://schemas.openxmlformats.org/officeDocument/2006/relationships/hyperlink" Target="http://www.ufmrpechora.ru/page/levoe_menju.ispolneniya_mestnyh_bjudzhetov.ispolnenie_za_2018_god.godovoy_otchet_ob_ispolnenii_bjudzheta_mo_mr_pechora_za_2018_god/" TargetMode="External"/><Relationship Id="rId24" Type="http://schemas.openxmlformats.org/officeDocument/2006/relationships/hyperlink" Target="https://cloud.mail.ru/public/KBph/jLpWAmCjq/%D0%9F%D1%80%D0%BE%D0%B5%D0%BA%D1%82%20%D1%80%D0%B5%D1%88%D0%B5%D0%BD%D0%B8%D1%8F%20%D0%BE%D0%B1%20%D1%83%D1%82%D0%B2%D0%B5%D1%80%D0%B6%D0%B4%D0%B5%D0%BD%D0%B8%D0%B8%20%D0%BE%D1%82%D1%87%D0%B5%D1%82%D0%B0%20%D0%BE%D0%B1%20%D0%B8%D1%81%D0%BF%D0%BE%D0%BB%D0%BD%D0%B5%D0%BD%D0%B8%D0%B8%20%D0%B1%D1%8E%D0%B4%D0%B6%D0%B5%D1%82%D0%B0%20%D0%B7%D0%B0%202018%20%D0%B3%D0%BE%D0%B4/%D0%94%D0%BE%D0%BF%D0%BE%D0%BB%D0%BD%D0%B8%D1%82%D0%B5%D0%BB%D1%8C%D0%BD%D1%8B%D0%B5%20%D0%BC%D0%B0%D1%82%D0%B5%D1%80%D0%B8%D0%B0%D0%BB%D1%8B%20%D0%BA%20%D1%80%D0%B5%D1%88%D0%B5%D0%BD%D0%B8%D1%8E%20%D0%BE%D0%B1%20%D1%83%D1%82%D0%B2%D0%B5%D1%80%D0%B6%D0%B4%D0%B5%D0%BD%D0%B8%D0%B8%20%D0%BE%D1%82%D1%87%D0%B5%D1%82%D0%B0%20%D0%BE%D0%B1%20%D0%B8%D1%81%D0%BF%D0%BE%D0%BB%D0%BD%D0%B5%D0%BD%D0%B8%D0%B8%20%D0%B1%D1%8E%D0%B4%D0%B6%D0%B5%D1%82%D0%B0%20%D0%B7%D0%B0%202018%20%D0%B3%D0%BE%D0%B4/" TargetMode="External"/><Relationship Id="rId32" Type="http://schemas.openxmlformats.org/officeDocument/2006/relationships/hyperlink" Target="http://fin.mrust-cilma.ru/proektyi-resheniy/" TargetMode="External"/><Relationship Id="rId5" Type="http://schemas.openxmlformats.org/officeDocument/2006/relationships/hyperlink" Target="http://kortfo.ucoz.org/index/2018/0-50" TargetMode="External"/><Relationship Id="rId15" Type="http://schemas.openxmlformats.org/officeDocument/2006/relationships/hyperlink" Target="http://www.priluzie.ru/administracija/otdely-komitety-upravlenija/mu-upravlenie-finansov-administracii-municipalnogo/otchety-ob-ispolnenii-bjudzheta-municipalnogo/proekt-godovogo-otcheta/" TargetMode="External"/><Relationship Id="rId23" Type="http://schemas.openxmlformats.org/officeDocument/2006/relationships/hyperlink" Target="https://cloud.mail.ru/public/KBph/jLpWAmCjq/%D0%9F%D1%80%D0%BE%D0%B5%D0%BA%D1%82%20%D1%80%D0%B5%D1%88%D0%B5%D0%BD%D0%B8%D1%8F%20%D0%BE%D0%B1%20%D1%83%D1%82%D0%B2%D0%B5%D1%80%D0%B6%D0%B4%D0%B5%D0%BD%D0%B8%D0%B8%20%D0%BE%D1%82%D1%87%D0%B5%D1%82%D0%B0%20%D0%BE%D0%B1%20%D0%B8%D1%81%D0%BF%D0%BE%D0%BB%D0%BD%D0%B5%D0%BD%D0%B8%D0%B8%20%D0%B1%D1%8E%D0%B4%D0%B6%D0%B5%D1%82%D0%B0%20%D0%B7%D0%B0%202018%20%D0%B3%D0%BE%D0%B4/%D0%94%D0%BE%D0%BF%D0%BE%D0%BB%D0%BD%D0%B8%D1%82%D0%B5%D0%BB%D1%8C%D0%BD%D1%8B%D0%B5%20%D0%BC%D0%B0%D1%82%D0%B5%D1%80%D0%B8%D0%B0%D0%BB%D1%8B%20%D0%BA%20%D1%80%D0%B5%D1%88%D0%B5%D0%BD%D0%B8%D1%8E%20%D0%BE%D0%B1%20%D1%83%D1%82%D0%B2%D0%B5%D1%80%D0%B6%D0%B4%D0%B5%D0%BD%D0%B8%D0%B8%20%D0%BE%D1%82%D1%87%D0%B5%D1%82%D0%B0%20%D0%BE%D0%B1%20%D0%B8%D1%81%D0%BF%D0%BE%D0%BB%D0%BD%D0%B5%D0%BD%D0%B8%D0%B8%20%D0%B1%D1%8E%D0%B4%D0%B6%D0%B5%D1%82%D0%B0%20%D0%B7%D0%B0%202018%20%D0%B3%D0%BE%D0%B4/" TargetMode="External"/><Relationship Id="rId28" Type="http://schemas.openxmlformats.org/officeDocument/2006/relationships/hyperlink" Target="https://ustvymskij.ru/index.php/finansovoe-upravlenie/proekty-reshenij-o-byudzhete" TargetMode="External"/><Relationship Id="rId10" Type="http://schemas.openxmlformats.org/officeDocument/2006/relationships/hyperlink" Target="http://www.ufmrpechora.ru/page/levoe_menju.ispolneniya_mestnyh_bjudzhetov.ispolnenie_za_2018_god.godovoy_otchet_ob_ispolnenii_bjudzheta_mo_mr_pechora_za_2018_god/" TargetMode="External"/><Relationship Id="rId19" Type="http://schemas.openxmlformats.org/officeDocument/2006/relationships/hyperlink" Target="http://www.trpk.ru/page/finuprav.bjudzhet.2018_god.otchety_ob_ispolnenii_bjudzheta_mr_2018/" TargetMode="External"/><Relationship Id="rId31" Type="http://schemas.openxmlformats.org/officeDocument/2006/relationships/hyperlink" Target="http://fin.mrust-cilma.ru/proektyi-resheniy/" TargetMode="External"/><Relationship Id="rId4" Type="http://schemas.openxmlformats.org/officeDocument/2006/relationships/hyperlink" Target="http://kortfo.ucoz.org/index/2018/0-50" TargetMode="External"/><Relationship Id="rId9" Type="http://schemas.openxmlformats.org/officeDocument/2006/relationships/hyperlink" Target="http://fuizhma.ru/proektyi-resheniy" TargetMode="External"/><Relationship Id="rId14" Type="http://schemas.openxmlformats.org/officeDocument/2006/relationships/hyperlink" Target="http://www.priluzie.ru/administracija/otdely-komitety-upravlenija/mu-upravlenie-finansov-administracii-municipalnogo/otchety-ob-ispolnenii-bjudzheta-municipalnogo/proekt-godovogo-otcheta/" TargetMode="External"/><Relationship Id="rId22" Type="http://schemas.openxmlformats.org/officeDocument/2006/relationships/hyperlink" Target="http://www.trpk.ru/page/finuprav.bjudzhet.2018_god.otchety_ob_ispolnenii_bjudzheta_mr_2018/" TargetMode="External"/><Relationship Id="rId27" Type="http://schemas.openxmlformats.org/officeDocument/2006/relationships/hyperlink" Target="https://ustvymskij.ru/index.php/finansovoe-upravlenie/proekty-reshenij-o-byudzhete" TargetMode="External"/><Relationship Id="rId30" Type="http://schemas.openxmlformats.org/officeDocument/2006/relationships/hyperlink" Target="https://ustvymskij.ru/index.php/finansovoe-upravlenie/proekty-reshenij-o-byudzhete" TargetMode="External"/><Relationship Id="rId35" Type="http://schemas.openxmlformats.org/officeDocument/2006/relationships/hyperlink" Target="http://&#1074;&#1086;&#1088;&#1082;&#1091;&#1090;&#1072;.&#1088;&#1092;/about/budget-mo-th-vorkuta/otchyet-ob-ispolnenii-byudzheta/2018-god/" TargetMode="External"/><Relationship Id="rId8" Type="http://schemas.openxmlformats.org/officeDocument/2006/relationships/hyperlink" Target="http://fuizhma.ru/proektyi-resheniy"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ustvymskij.ru/index.php/finansovoe-upravlenie/proekty-reshenij-o-byudzhete" TargetMode="External"/><Relationship Id="rId13" Type="http://schemas.openxmlformats.org/officeDocument/2006/relationships/hyperlink" Target="http://www.mrk11.ru/page/bjudzhet_mr_knyazhpogostskiy.proekty_resheniy_soveta_mr_knyazhpogostskiy/" TargetMode="External"/><Relationship Id="rId3" Type="http://schemas.openxmlformats.org/officeDocument/2006/relationships/hyperlink" Target="http://www.ufmrpechora.ru/page/levoe_menju.ispolneniya_mestnyh_bjudzhetov.ispolnenie_za_2018_god.godovoy_otchet_ob_ispolnenii_bjudzheta_mo_mr_pechora_za_2018_god/" TargetMode="External"/><Relationship Id="rId7" Type="http://schemas.openxmlformats.org/officeDocument/2006/relationships/hyperlink" Target="https://cloud.mail.ru/public/KBph/jLpWAmCjq/%D0%9F%D1%80%D0%BE%D0%B5%D0%BA%D1%82%20%D1%80%D0%B5%D1%88%D0%B5%D0%BD%D0%B8%D1%8F%20%D0%BE%D0%B1%20%D1%83%D1%82%D0%B2%D0%B5%D1%80%D0%B6%D0%B4%D0%B5%D0%BD%D0%B8%D0%B8%20%D0%BE%D1%82%D1%87%D0%B5%D1%82%D0%B0%20%D0%BE%D0%B1%20%D0%B8%D1%81%D0%BF%D0%BE%D0%BB%D0%BD%D0%B5%D0%BD%D0%B8%D0%B8%20%D0%B1%D1%8E%D0%B4%D0%B6%D0%B5%D1%82%D0%B0%20%D0%B7%D0%B0%202018%20%D0%B3%D0%BE%D0%B4/%D0%94%D0%BE%D0%BF%D0%BE%D0%BB%D0%BD%D0%B8%D1%82%D0%B5%D0%BB%D1%8C%D0%BD%D1%8B%D0%B5%20%D0%BC%D0%B0%D1%82%D0%B5%D1%80%D0%B8%D0%B0%D0%BB%D1%8B%20%D0%BA%20%D1%80%D0%B5%D1%88%D0%B5%D0%BD%D0%B8%D1%8E%20%D0%BE%D0%B1%20%D1%83%D1%82%D0%B2%D0%B5%D1%80%D0%B6%D0%B4%D0%B5%D0%BD%D0%B8%D0%B8%20%D0%BE%D1%82%D1%87%D0%B5%D1%82%D0%B0%20%D0%BE%D0%B1%20%D0%B8%D1%81%D0%BF%D0%BE%D0%BB%D0%BD%D0%B5%D0%BD%D0%B8%D0%B8%20%D0%B1%D1%8E%D0%B4%D0%B6%D0%B5%D1%82%D0%B0%20%D0%B7%D0%B0%202018%20%D0%B3%D0%BE%D0%B4/" TargetMode="External"/><Relationship Id="rId12" Type="http://schemas.openxmlformats.org/officeDocument/2006/relationships/hyperlink" Target="http://fin.mouhta.ru/byudzhet/otchet/doc_2018/index.php" TargetMode="External"/><Relationship Id="rId2" Type="http://schemas.openxmlformats.org/officeDocument/2006/relationships/hyperlink" Target="http://fuizhma.ru/proektyi-resheniy" TargetMode="External"/><Relationship Id="rId1" Type="http://schemas.openxmlformats.org/officeDocument/2006/relationships/hyperlink" Target="http://kortfo.ucoz.org/index/2018/0-50" TargetMode="External"/><Relationship Id="rId6" Type="http://schemas.openxmlformats.org/officeDocument/2006/relationships/hyperlink" Target="http://www.trpk.ru/page/finuprav.bjudzhet.2018_god.otchety_ob_ispolnenii_bjudzheta_mr_2018/" TargetMode="External"/><Relationship Id="rId11" Type="http://schemas.openxmlformats.org/officeDocument/2006/relationships/hyperlink" Target="http://vuktyl.com/itembyudzhet/itemfin-13/10839-proekt-otcheta-ob-ispolnenii-byudzheta-mo-go-vuktyl-za-2018-god.html" TargetMode="External"/><Relationship Id="rId5" Type="http://schemas.openxmlformats.org/officeDocument/2006/relationships/hyperlink" Target="http://www.&#1089;&#1099;&#1089;&#1086;&#1083;&#1072;-&#1072;&#1076;&#1084;.&#1088;&#1092;/mun_finans.php" TargetMode="External"/><Relationship Id="rId15" Type="http://schemas.openxmlformats.org/officeDocument/2006/relationships/printerSettings" Target="../printerSettings/printerSettings10.bin"/><Relationship Id="rId10" Type="http://schemas.openxmlformats.org/officeDocument/2006/relationships/hyperlink" Target="http://kojgorodok.ru/finansyi/proekt-otcheta-ob-ispolnenii-byudzheta/" TargetMode="External"/><Relationship Id="rId4" Type="http://schemas.openxmlformats.org/officeDocument/2006/relationships/hyperlink" Target="http://www.priluzie.ru/administracija/otdely-komitety-upravlenija/mu-upravlenie-finansov-administracii-municipalnogo/otchety-ob-ispolnenii-bjudzheta-municipalnogo/proekt-godovogo-otcheta/" TargetMode="External"/><Relationship Id="rId9" Type="http://schemas.openxmlformats.org/officeDocument/2006/relationships/hyperlink" Target="http://fin.mrust-cilma.ru/proektyi-resheniy/" TargetMode="External"/><Relationship Id="rId14" Type="http://schemas.openxmlformats.org/officeDocument/2006/relationships/hyperlink" Target="http://&#1074;&#1086;&#1088;&#1082;&#1091;&#1090;&#1072;.&#1088;&#1092;/about/budget-mo-th-vorkuta/otchyet-ob-ispolnenii-byudzheta/2018-god/"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www.priluzie.ru/administracija/otdely-komitety-upravlenija/mu-upravlenie-finansov-administracii-municipalnogo/otchety-ob-ispolnenii-bjudzheta-municipalnogo/proekt-godovogo-otcheta/" TargetMode="External"/><Relationship Id="rId13" Type="http://schemas.openxmlformats.org/officeDocument/2006/relationships/hyperlink" Target="http://www.&#1089;&#1099;&#1089;&#1086;&#1083;&#1072;-&#1072;&#1076;&#1084;.&#1088;&#1092;/mun_finans.php" TargetMode="External"/><Relationship Id="rId18" Type="http://schemas.openxmlformats.org/officeDocument/2006/relationships/hyperlink" Target="https://cloud.mail.ru/public/KBph/jLpWAmCjq/%D0%9F%D1%80%D0%BE%D0%B5%D0%BA%D1%82%20%D1%80%D0%B5%D1%88%D0%B5%D0%BD%D0%B8%D1%8F%20%D0%BE%D0%B1%20%D1%83%D1%82%D0%B2%D0%B5%D1%80%D0%B6%D0%B4%D0%B5%D0%BD%D0%B8%D0%B8%20%D0%BE%D1%82%D1%87%D0%B5%D1%82%D0%B0%20%D0%BE%D0%B1%20%D0%B8%D1%81%D0%BF%D0%BE%D0%BB%D0%BD%D0%B5%D0%BD%D0%B8%D0%B8%20%D0%B1%D1%8E%D0%B4%D0%B6%D0%B5%D1%82%D0%B0%20%D0%B7%D0%B0%202018%20%D0%B3%D0%BE%D0%B4/%D0%94%D0%BE%D0%BF%D0%BE%D0%BB%D0%BD%D0%B8%D1%82%D0%B5%D0%BB%D1%8C%D0%BD%D1%8B%D0%B5%20%D0%BC%D0%B0%D1%82%D0%B5%D1%80%D0%B8%D0%B0%D0%BB%D1%8B%20%D0%BA%20%D1%80%D0%B5%D1%88%D0%B5%D0%BD%D0%B8%D1%8E%20%D0%BE%D0%B1%20%D1%83%D1%82%D0%B2%D0%B5%D1%80%D0%B6%D0%B4%D0%B5%D0%BD%D0%B8%D0%B8%20%D0%BE%D1%82%D1%87%D0%B5%D1%82%D0%B0%20%D0%BE%D0%B1%20%D0%B8%D1%81%D0%BF%D0%BE%D0%BB%D0%BD%D0%B5%D0%BD%D0%B8%D0%B8%20%D0%B1%D1%8E%D0%B4%D0%B6%D0%B5%D1%82%D0%B0%20%D0%B7%D0%B0%202018%20%D0%B3%D0%BE%D0%B4/" TargetMode="External"/><Relationship Id="rId26" Type="http://schemas.openxmlformats.org/officeDocument/2006/relationships/hyperlink" Target="http://&#1089;&#1099;&#1082;&#1090;&#1099;&#1074;&#1082;&#1072;&#1088;.&#1088;&#1092;/administration/departament-finansov/byudzhet/ispolnenie-byudzheta-arkhiv" TargetMode="External"/><Relationship Id="rId3" Type="http://schemas.openxmlformats.org/officeDocument/2006/relationships/hyperlink" Target="http://fuizhma.ru/proektyi-resheniy" TargetMode="External"/><Relationship Id="rId21" Type="http://schemas.openxmlformats.org/officeDocument/2006/relationships/hyperlink" Target="https://ustvymskij.ru/index.php/finansovoe-upravlenie/proekty-reshenij-o-byudzhete" TargetMode="External"/><Relationship Id="rId7" Type="http://schemas.openxmlformats.org/officeDocument/2006/relationships/hyperlink" Target="http://www.ufmrpechora.ru/page/levoe_menju.ispolneniya_mestnyh_bjudzhetov.ispolnenie_za_2018_god.godovoy_otchet_ob_ispolnenii_bjudzheta_mo_mr_pechora_za_2018_god/" TargetMode="External"/><Relationship Id="rId12" Type="http://schemas.openxmlformats.org/officeDocument/2006/relationships/hyperlink" Target="http://www.&#1089;&#1099;&#1089;&#1086;&#1083;&#1072;-&#1072;&#1076;&#1084;.&#1088;&#1092;/mun_finans.php" TargetMode="External"/><Relationship Id="rId17" Type="http://schemas.openxmlformats.org/officeDocument/2006/relationships/hyperlink" Target="http://www.trpk.ru/page/finuprav.bjudzhet.2018_god.otchety_ob_ispolnenii_bjudzheta_mr_2018/" TargetMode="External"/><Relationship Id="rId25" Type="http://schemas.openxmlformats.org/officeDocument/2006/relationships/hyperlink" Target="http://fin.mrust-cilma.ru/proektyi-resheniy/" TargetMode="External"/><Relationship Id="rId2" Type="http://schemas.openxmlformats.org/officeDocument/2006/relationships/hyperlink" Target="http://fuizhma.ru/proektyi-resheniy" TargetMode="External"/><Relationship Id="rId16" Type="http://schemas.openxmlformats.org/officeDocument/2006/relationships/hyperlink" Target="http://www.trpk.ru/page/finuprav.bjudzhet.2018_god.otchety_ob_ispolnenii_bjudzheta_mr_2018/" TargetMode="External"/><Relationship Id="rId20" Type="http://schemas.openxmlformats.org/officeDocument/2006/relationships/hyperlink" Target="https://ustvymskij.ru/index.php/finansovoe-upravlenie/proekty-reshenij-o-byudzhete" TargetMode="External"/><Relationship Id="rId29" Type="http://schemas.openxmlformats.org/officeDocument/2006/relationships/printerSettings" Target="../printerSettings/printerSettings11.bin"/><Relationship Id="rId1" Type="http://schemas.openxmlformats.org/officeDocument/2006/relationships/hyperlink" Target="http://&#1072;&#1076;&#1084;&#1080;&#1085;&#1080;&#1089;&#1090;&#1088;&#1072;&#1094;&#1080;&#1103;-&#1091;&#1089;&#1080;&#1085;&#1089;&#1082;.&#1088;&#1092;/?p=22360" TargetMode="External"/><Relationship Id="rId6" Type="http://schemas.openxmlformats.org/officeDocument/2006/relationships/hyperlink" Target="http://www.ufmrpechora.ru/page/levoe_menju.ispolneniya_mestnyh_bjudzhetov.ispolnenie_za_2018_god.godovoy_otchet_ob_ispolnenii_bjudzheta_mo_mr_pechora_za_2018_god/" TargetMode="External"/><Relationship Id="rId11" Type="http://schemas.openxmlformats.org/officeDocument/2006/relationships/hyperlink" Target="http://sosnogorsk.org/adm/budget/execution/annual/" TargetMode="External"/><Relationship Id="rId24" Type="http://schemas.openxmlformats.org/officeDocument/2006/relationships/hyperlink" Target="http://fin.mrust-cilma.ru/proektyi-resheniy/" TargetMode="External"/><Relationship Id="rId5" Type="http://schemas.openxmlformats.org/officeDocument/2006/relationships/hyperlink" Target="http://www.ufmrpechora.ru/page/levoe_menju.ispolneniya_mestnyh_bjudzhetov.ispolnenie_za_2018_god.godovoy_otchet_ob_ispolnenii_bjudzheta_mo_mr_pechora_za_2018_god/" TargetMode="External"/><Relationship Id="rId15" Type="http://schemas.openxmlformats.org/officeDocument/2006/relationships/hyperlink" Target="http://www.trpk.ru/page/finuprav.bjudzhet.2018_god.otchety_ob_ispolnenii_bjudzheta_mr_2018/" TargetMode="External"/><Relationship Id="rId23" Type="http://schemas.openxmlformats.org/officeDocument/2006/relationships/hyperlink" Target="http://fin.mrust-cilma.ru/proektyi-resheniy/" TargetMode="External"/><Relationship Id="rId28" Type="http://schemas.openxmlformats.org/officeDocument/2006/relationships/hyperlink" Target="http://syktyvdin.ru/ru/page/residents.finance.Budget.reshenie_2019_god_1-1" TargetMode="External"/><Relationship Id="rId10" Type="http://schemas.openxmlformats.org/officeDocument/2006/relationships/hyperlink" Target="http://www.priluzie.ru/administracija/otdely-komitety-upravlenija/mu-upravlenie-finansov-administracii-municipalnogo/otchety-ob-ispolnenii-bjudzheta-municipalnogo/proekt-godovogo-otcheta/" TargetMode="External"/><Relationship Id="rId19" Type="http://schemas.openxmlformats.org/officeDocument/2006/relationships/hyperlink" Target="https://cloud.mail.ru/public/KBph/jLpWAmCjq/%D0%9F%D1%80%D0%BE%D0%B5%D0%BA%D1%82%20%D1%80%D0%B5%D1%88%D0%B5%D0%BD%D0%B8%D1%8F%20%D0%BE%D0%B1%20%D1%83%D1%82%D0%B2%D0%B5%D1%80%D0%B6%D0%B4%D0%B5%D0%BD%D0%B8%D0%B8%20%D0%BE%D1%82%D1%87%D0%B5%D1%82%D0%B0%20%D0%BE%D0%B1%20%D0%B8%D1%81%D0%BF%D0%BE%D0%BB%D0%BD%D0%B5%D0%BD%D0%B8%D0%B8%20%D0%B1%D1%8E%D0%B4%D0%B6%D0%B5%D1%82%D0%B0%20%D0%B7%D0%B0%202018%20%D0%B3%D0%BE%D0%B4/%D0%94%D0%BE%D0%BF%D0%BE%D0%BB%D0%BD%D0%B8%D1%82%D0%B5%D0%BB%D1%8C%D0%BD%D1%8B%D0%B5%20%D0%BC%D0%B0%D1%82%D0%B5%D1%80%D0%B8%D0%B0%D0%BB%D1%8B%20%D0%BA%20%D1%80%D0%B5%D1%88%D0%B5%D0%BD%D0%B8%D1%8E%20%D0%BE%D0%B1%20%D1%83%D1%82%D0%B2%D0%B5%D1%80%D0%B6%D0%B4%D0%B5%D0%BD%D0%B8%D0%B8%20%D0%BE%D1%82%D1%87%D0%B5%D1%82%D0%B0%20%D0%BE%D0%B1%20%D0%B8%D1%81%D0%BF%D0%BE%D0%BB%D0%BD%D0%B5%D0%BD%D0%B8%D0%B8%20%D0%B1%D1%8E%D0%B4%D0%B6%D0%B5%D1%82%D0%B0%20%D0%B7%D0%B0%202018%20%D0%B3%D0%BE%D0%B4/" TargetMode="External"/><Relationship Id="rId4" Type="http://schemas.openxmlformats.org/officeDocument/2006/relationships/hyperlink" Target="http://fuizhma.ru/proektyi-resheniy" TargetMode="External"/><Relationship Id="rId9" Type="http://schemas.openxmlformats.org/officeDocument/2006/relationships/hyperlink" Target="http://www.priluzie.ru/administracija/otdely-komitety-upravlenija/mu-upravlenie-finansov-administracii-municipalnogo/otchety-ob-ispolnenii-bjudzheta-municipalnogo/proekt-godovogo-otcheta/" TargetMode="External"/><Relationship Id="rId14" Type="http://schemas.openxmlformats.org/officeDocument/2006/relationships/hyperlink" Target="http://www.&#1089;&#1099;&#1089;&#1086;&#1083;&#1072;-&#1072;&#1076;&#1084;.&#1088;&#1092;/mun_finans.php" TargetMode="External"/><Relationship Id="rId22" Type="http://schemas.openxmlformats.org/officeDocument/2006/relationships/hyperlink" Target="https://ustvymskij.ru/index.php/finansovoe-upravlenie/proekty-reshenij-o-byudzhete" TargetMode="External"/><Relationship Id="rId27" Type="http://schemas.openxmlformats.org/officeDocument/2006/relationships/hyperlink" Target="http://&#1074;&#1086;&#1088;&#1082;&#1091;&#1090;&#1072;.&#1088;&#1092;/about/budget-mo-th-vorkuta/otchyet-ob-ispolnenii-byudzheta/2018-god/"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8" Type="http://schemas.openxmlformats.org/officeDocument/2006/relationships/hyperlink" Target="http://www.mrk11.ru/content/menu/519/Byudghet-dlya-graghdan-ispolnenie-byudgheta-za-2018-god.pptx" TargetMode="External"/><Relationship Id="rId13" Type="http://schemas.openxmlformats.org/officeDocument/2006/relationships/hyperlink" Target="https://ustvymskij.ru/index.php/finansovoe-upravlenie/byudzhet-dlya-grazhdan" TargetMode="External"/><Relationship Id="rId3" Type="http://schemas.openxmlformats.org/officeDocument/2006/relationships/hyperlink" Target="http://fin.mouhta.ru/byudzhet/grazhdan/2018/" TargetMode="External"/><Relationship Id="rId7" Type="http://schemas.openxmlformats.org/officeDocument/2006/relationships/hyperlink" Target="http://fuizhma.ru/byudzhet-dlya-grazhdan" TargetMode="External"/><Relationship Id="rId12" Type="http://schemas.openxmlformats.org/officeDocument/2006/relationships/hyperlink" Target="https://ustvymskij.ru/index.php/finansovoe-upravlenie/byudzhet-dlya-grazhdan" TargetMode="External"/><Relationship Id="rId2" Type="http://schemas.openxmlformats.org/officeDocument/2006/relationships/hyperlink" Target="http://fin.mouhta.ru/byudzhet/grazhdan/2018/" TargetMode="External"/><Relationship Id="rId1" Type="http://schemas.openxmlformats.org/officeDocument/2006/relationships/hyperlink" Target="http://&#1074;&#1086;&#1088;&#1082;&#1091;&#1090;&#1072;.&#1088;&#1092;/city/socs/the-budget-for-citizens/files/%D0%98%D0%A1%D0%9F%D0%9E%D0%9B%D0%9D%D0%95%D0%9D%D0%98%D0%95%20%D0%91%D0%AE%D0%94%D0%96%D0%95%D0%A2%D0%90_2018%20%D0%B3%D0%BE%D0%B4.pdf" TargetMode="External"/><Relationship Id="rId6" Type="http://schemas.openxmlformats.org/officeDocument/2006/relationships/hyperlink" Target="http://kortfo.ucoz.org/_budg/utverzhdennyj_otchetispolnenie_bjudzheta_rajon_201.pptm" TargetMode="External"/><Relationship Id="rId11" Type="http://schemas.openxmlformats.org/officeDocument/2006/relationships/hyperlink" Target="http://syktyvdin.ru/ru/page/residents.finance.Budget_dla_gragdan/" TargetMode="External"/><Relationship Id="rId5" Type="http://schemas.openxmlformats.org/officeDocument/2006/relationships/hyperlink" Target="http://sosnogorsk.org/adm/budget/execution/annual/" TargetMode="External"/><Relationship Id="rId10" Type="http://schemas.openxmlformats.org/officeDocument/2006/relationships/hyperlink" Target="http://sosnogorsk.org/adm/budget/execution/annual/" TargetMode="External"/><Relationship Id="rId4" Type="http://schemas.openxmlformats.org/officeDocument/2006/relationships/hyperlink" Target="http://kojgorodok.ru/finansyi/byudzhet-dlya-grazhdan/" TargetMode="External"/><Relationship Id="rId9" Type="http://schemas.openxmlformats.org/officeDocument/2006/relationships/hyperlink" Target="http://kortfo.ucoz.org/_budg/utverzhdennyj_otchetispolnenie_bjudzheta_rajon_201.pptm" TargetMode="External"/><Relationship Id="rId14"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8" Type="http://schemas.openxmlformats.org/officeDocument/2006/relationships/hyperlink" Target="http://fin.mrust-cilma.ru/page_polls/" TargetMode="External"/><Relationship Id="rId13" Type="http://schemas.openxmlformats.org/officeDocument/2006/relationships/hyperlink" Target="https://ustvymskij.ru/index.php/finansovoe-upravlenie/oprosy-obshchestvennogo-mneniya" TargetMode="External"/><Relationship Id="rId3" Type="http://schemas.openxmlformats.org/officeDocument/2006/relationships/hyperlink" Target="http://ufmrpechora.ru/page/levoe_menju.opros_obschestvennogo_mneniya_po_bjudzhetnoy_tematike/" TargetMode="External"/><Relationship Id="rId7" Type="http://schemas.openxmlformats.org/officeDocument/2006/relationships/hyperlink" Target="http://&#1091;&#1089;&#1090;&#1100;-&#1082;&#1091;&#1083;&#1086;&#1084;.&#1088;&#1092;/city/byudzhet-rayona/sotsialnyy-opros/" TargetMode="External"/><Relationship Id="rId12" Type="http://schemas.openxmlformats.org/officeDocument/2006/relationships/hyperlink" Target="http://fuizhma.ru/opros-obshhestvennogo-mneniya-po-byudzhetnoy-tematike" TargetMode="External"/><Relationship Id="rId2" Type="http://schemas.openxmlformats.org/officeDocument/2006/relationships/hyperlink" Target="http://finupr.adminta.ru/index.php/finansovaya-gramotnost/opros-obshchestvennogo-mneniya" TargetMode="External"/><Relationship Id="rId1" Type="http://schemas.openxmlformats.org/officeDocument/2006/relationships/hyperlink" Target="http://&#1074;&#1086;&#1088;&#1082;&#1091;&#1090;&#1072;.&#1088;&#1092;/vote/vote_list.php" TargetMode="External"/><Relationship Id="rId6" Type="http://schemas.openxmlformats.org/officeDocument/2006/relationships/hyperlink" Target="http://syktyvdin.ru/ru/page/oprosy/" TargetMode="External"/><Relationship Id="rId11" Type="http://schemas.openxmlformats.org/officeDocument/2006/relationships/hyperlink" Target="http://&#1089;&#1099;&#1082;&#1090;&#1099;&#1074;&#1082;&#1072;&#1088;.&#1088;&#1092;/attachments/article/32979/1.pdf" TargetMode="External"/><Relationship Id="rId5" Type="http://schemas.openxmlformats.org/officeDocument/2006/relationships/hyperlink" Target="http://sosnogorsk.org/strukturnye/finupr/results-opros/" TargetMode="External"/><Relationship Id="rId10" Type="http://schemas.openxmlformats.org/officeDocument/2006/relationships/hyperlink" Target="http://www.mrk11.ru/page/bjudzhet_mr_knyazhpogostskiy.oprosnik/" TargetMode="External"/><Relationship Id="rId4" Type="http://schemas.openxmlformats.org/officeDocument/2006/relationships/hyperlink" Target="http://www.priluzie.ru/podvedeny-itogi-oprosa-naselenija-po?offset=420" TargetMode="External"/><Relationship Id="rId9" Type="http://schemas.openxmlformats.org/officeDocument/2006/relationships/hyperlink" Target="http://fin.mouhta.ru/opros/rez_1_2019.php" TargetMode="External"/><Relationship Id="rId1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hyperlink" Target="http://&#1091;&#1089;&#1090;&#1100;-&#1082;&#1091;&#1083;&#1086;&#1084;.&#1088;&#1092;/city/byudzhet-rayona/byudzhet-na-2019-god/" TargetMode="External"/><Relationship Id="rId13" Type="http://schemas.openxmlformats.org/officeDocument/2006/relationships/hyperlink" Target="http://www.priluzie.ru/bjudzhet-dlja-grazhdan/bjudzhet-municipalnogo-rajona-priluzskij-na-22225/obschestvennyj-sovet-po-otchetu-ob/" TargetMode="External"/><Relationship Id="rId3" Type="http://schemas.openxmlformats.org/officeDocument/2006/relationships/hyperlink" Target="http://&#1074;&#1086;&#1088;&#1082;&#1091;&#1090;&#1072;.&#1088;&#1092;/public-owl/protokoly-zasedaniy-obshchestvennogo-soveta/2019-god/" TargetMode="External"/><Relationship Id="rId7" Type="http://schemas.openxmlformats.org/officeDocument/2006/relationships/hyperlink" Target="http://syktyvdin.ru/ru/page/o_rayone.social_agency/" TargetMode="External"/><Relationship Id="rId12" Type="http://schemas.openxmlformats.org/officeDocument/2006/relationships/hyperlink" Target="https://yadi.sk/d/ejknAD8YChXsCQ" TargetMode="External"/><Relationship Id="rId17" Type="http://schemas.openxmlformats.org/officeDocument/2006/relationships/printerSettings" Target="../printerSettings/printerSettings15.bin"/><Relationship Id="rId2" Type="http://schemas.openxmlformats.org/officeDocument/2006/relationships/hyperlink" Target="http://www.admizhma.ru/ru/page/content_b.obschestvennyy_sovet_mo_mr_izhemskiy.informatsiya_o_deyatelnosti/" TargetMode="External"/><Relationship Id="rId16" Type="http://schemas.openxmlformats.org/officeDocument/2006/relationships/hyperlink" Target="http://www.&#1089;&#1099;&#1089;&#1086;&#1083;&#1072;-&#1072;&#1076;&#1084;.&#1088;&#1092;/sovob.php" TargetMode="External"/><Relationship Id="rId1" Type="http://schemas.openxmlformats.org/officeDocument/2006/relationships/hyperlink" Target="http://vuktyl.com/itemobchsovet-0/deyatelnost-obshchestvennogo-soveta-pri-administratsii-go-vuktyl-2019-2021/protokoly-zasedanij.html" TargetMode="External"/><Relationship Id="rId6" Type="http://schemas.openxmlformats.org/officeDocument/2006/relationships/hyperlink" Target="http://sosnogorsk.org/upr/ossr/protocol/2019/" TargetMode="External"/><Relationship Id="rId11" Type="http://schemas.openxmlformats.org/officeDocument/2006/relationships/hyperlink" Target="http://&#1089;&#1099;&#1082;&#1090;&#1099;&#1074;&#1082;&#1072;&#1088;.&#1088;&#1092;/component/attachments/download/23767" TargetMode="External"/><Relationship Id="rId5" Type="http://schemas.openxmlformats.org/officeDocument/2006/relationships/hyperlink" Target="http://kortfo.ucoz.org/index/protocola_2019/0-61" TargetMode="External"/><Relationship Id="rId15" Type="http://schemas.openxmlformats.org/officeDocument/2006/relationships/hyperlink" Target="http://ufmrpechora.ru/page/levoe_menju.otkrytyi_bydget.sovet_obschestvennosti_mr_pechora/" TargetMode="External"/><Relationship Id="rId10" Type="http://schemas.openxmlformats.org/officeDocument/2006/relationships/hyperlink" Target="http://www.mrk11.ru/page/obschestvennyy_sovet_munitsipalnogo_rayona_knyazhpogostskiy/" TargetMode="External"/><Relationship Id="rId4" Type="http://schemas.openxmlformats.org/officeDocument/2006/relationships/hyperlink" Target="http://finupr.adminta.ru/index.php/byudzhet-mogo-inta/godovoj-otchet-ob-ispolnenii-byudzheta" TargetMode="External"/><Relationship Id="rId9" Type="http://schemas.openxmlformats.org/officeDocument/2006/relationships/hyperlink" Target="https://mouhta.ru/adm/osovet/osovet_3sozyv/" TargetMode="External"/><Relationship Id="rId14" Type="http://schemas.openxmlformats.org/officeDocument/2006/relationships/hyperlink" Target="http://mrust-cilma.ru/index.php/obshchestvennyj-sovet/3930-protokoly-zasedanij-obshchestvennogo-soveta-2019-god"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kojgorodok.ru/finansyi/proekt-byudzheta/proektyi-vneseniya-izmenenij/" TargetMode="External"/><Relationship Id="rId13" Type="http://schemas.openxmlformats.org/officeDocument/2006/relationships/hyperlink" Target="http://syktyvdin.ru/ru/page/residents.finance.Budget/" TargetMode="External"/><Relationship Id="rId18" Type="http://schemas.openxmlformats.org/officeDocument/2006/relationships/hyperlink" Target="http://&#1091;&#1089;&#1090;&#1100;-&#1082;&#1091;&#1083;&#1086;&#1084;.&#1088;&#1092;/city/byudzhet-rayona/byudzhet-na-2019-god/" TargetMode="External"/><Relationship Id="rId3" Type="http://schemas.openxmlformats.org/officeDocument/2006/relationships/hyperlink" Target="http://&#1074;&#1086;&#1088;&#1082;&#1091;&#1090;&#1072;.&#1088;&#1092;/about/budget-mo-th-vorkuta/byudzhet/proekty-resheniy/2019-god/" TargetMode="External"/><Relationship Id="rId7" Type="http://schemas.openxmlformats.org/officeDocument/2006/relationships/hyperlink" Target="http://www.mrk11.ru/page/bjudzhet_mr_knyazhpogostskiy.proekty_resheniy_soveta_mr_knyazhpogostskiy/" TargetMode="External"/><Relationship Id="rId12" Type="http://schemas.openxmlformats.org/officeDocument/2006/relationships/hyperlink" Target="http://sosnogorsk.org/adm/budget/budget/2019/projects-budget/" TargetMode="External"/><Relationship Id="rId17" Type="http://schemas.openxmlformats.org/officeDocument/2006/relationships/hyperlink" Target="https://ustvymskij.ru/index.php/finansovoe-upravlenie/proekty-reshenij-o-byudzhete" TargetMode="External"/><Relationship Id="rId2" Type="http://schemas.openxmlformats.org/officeDocument/2006/relationships/hyperlink" Target="http://&#1089;&#1099;&#1082;&#1090;&#1099;&#1074;&#1082;&#1072;&#1088;.&#1088;&#1092;/administration/departament-finansov/byudzhet/proekty-byudzhetov" TargetMode="External"/><Relationship Id="rId16" Type="http://schemas.openxmlformats.org/officeDocument/2006/relationships/hyperlink" Target="http://udora.info/byudzhet" TargetMode="External"/><Relationship Id="rId20" Type="http://schemas.openxmlformats.org/officeDocument/2006/relationships/printerSettings" Target="../printerSettings/printerSettings16.bin"/><Relationship Id="rId1" Type="http://schemas.openxmlformats.org/officeDocument/2006/relationships/hyperlink" Target="http://beldepfin.ru/?page_id=4202" TargetMode="External"/><Relationship Id="rId6" Type="http://schemas.openxmlformats.org/officeDocument/2006/relationships/hyperlink" Target="http://vuktyl.com/itembyudzhet/itemfin-14.html" TargetMode="External"/><Relationship Id="rId11" Type="http://schemas.openxmlformats.org/officeDocument/2006/relationships/hyperlink" Target="http://www.priluzie.ru/administracija/otdely-komitety-upravlenija/mu-upravlenie-finansov-administracii-municipalnogo/bjudzhet-municipalnogo-rajona-priluzskij/bjudzhet-municipalnogo-rajona-priluzskij-na-22398/proekty-vnesenija-izmenenij-v-bjudzhet/" TargetMode="External"/><Relationship Id="rId5" Type="http://schemas.openxmlformats.org/officeDocument/2006/relationships/hyperlink" Target="http://&#1072;&#1076;&#1084;&#1080;&#1085;&#1080;&#1089;&#1090;&#1088;&#1072;&#1094;&#1080;&#1103;-&#1091;&#1089;&#1080;&#1085;&#1089;&#1082;.&#1088;&#1092;/?p=18093" TargetMode="External"/><Relationship Id="rId15" Type="http://schemas.openxmlformats.org/officeDocument/2006/relationships/hyperlink" Target="http://www.trpk.ru/page/finuprav.2019_god.bjudzhet_2019/" TargetMode="External"/><Relationship Id="rId10" Type="http://schemas.openxmlformats.org/officeDocument/2006/relationships/hyperlink" Target="http://www.ufmrpechora.ru/page/levoe_menju.resheniya_o_mestnyh_bjudzhetov.resheniya_o_bjudzhete_mo_mr_pechora.reshenie_o_bjudzhete_mo_mr_pechora_2019_god.vnesenie_izmeneniy_v_bjudzhet_mo_mr_pechora_na_2019_2021_gg/" TargetMode="External"/><Relationship Id="rId19" Type="http://schemas.openxmlformats.org/officeDocument/2006/relationships/hyperlink" Target="http://fin.mrust-cilma.ru/proektyi-resheniy/" TargetMode="External"/><Relationship Id="rId4" Type="http://schemas.openxmlformats.org/officeDocument/2006/relationships/hyperlink" Target="http://finupr.adminta.ru/index.php/byudzhet-mogo-inta/proekt-byudzheta" TargetMode="External"/><Relationship Id="rId9" Type="http://schemas.openxmlformats.org/officeDocument/2006/relationships/hyperlink" Target="http://kortfo.ucoz.org/index/bjudzhet_na_2019_2021/0-56" TargetMode="External"/><Relationship Id="rId14" Type="http://schemas.openxmlformats.org/officeDocument/2006/relationships/hyperlink" Target="http://www.&#1089;&#1099;&#1089;&#1086;&#1083;&#1072;-&#1072;&#1076;&#1084;.&#1088;&#1092;/proekt_budget.php"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fuizhma.ru/byudzhet-rayona-2/byudzhet/byudzhet-na-2019-god-i-planovyiy-period-2020-i-2021-godov" TargetMode="External"/><Relationship Id="rId13" Type="http://schemas.openxmlformats.org/officeDocument/2006/relationships/hyperlink" Target="http://www.priluzie.ru/administracija/otdely-komitety-upravlenija/mu-upravlenie-finansov-administracii-municipalnogo/bjudzhet-municipalnogo-rajona-priluzskij/bjudzhet-municipalnogo-rajona-priluzskij-na-22398/proekty-vnesenija-izmenenij-v-bjudzhet/" TargetMode="External"/><Relationship Id="rId18" Type="http://schemas.openxmlformats.org/officeDocument/2006/relationships/hyperlink" Target="https://cloud.mail.ru/public/97EH/Bpna79t5e/%D0%9F%D1%80%D0%BE%D0%B5%D0%BA%D1%82%D1%8B%20%D1%80%D0%B5%D1%88%D0%B5%D0%BD%D0%B8%D0%B9%20%D0%BE%20%D0%B2%D0%BD%D0%B5%D1%81%D0%B5%D0%BD%D0%B8%D0%B8%20%D0%B8%D0%B7%D0%BC%D0%B5%D0%BD%D0%B5%D0%BD%D0%B8%D0%B9%20%D0%B2%20%D0%B1%D1%8E%D0%B4%D0%B6%D0%B5%D1%82%202019%20%D0%B3%D0%BE%D0%B4/" TargetMode="External"/><Relationship Id="rId3" Type="http://schemas.openxmlformats.org/officeDocument/2006/relationships/hyperlink" Target="http://&#1074;&#1086;&#1088;&#1082;&#1091;&#1090;&#1072;.&#1088;&#1092;/about/budget-mo-th-vorkuta/byudzhet/proekty-resheniy/2019-god/" TargetMode="External"/><Relationship Id="rId21" Type="http://schemas.openxmlformats.org/officeDocument/2006/relationships/hyperlink" Target="http://fin.mrust-cilma.ru/proektyi-resheniy/" TargetMode="External"/><Relationship Id="rId7" Type="http://schemas.openxmlformats.org/officeDocument/2006/relationships/hyperlink" Target="http://vuktyl.com/itembyudzhet/itemfin-14.html" TargetMode="External"/><Relationship Id="rId12" Type="http://schemas.openxmlformats.org/officeDocument/2006/relationships/hyperlink" Target="http://www.ufmrpechora.ru/page/levoe_menju.resheniya_o_mestnyh_bjudzhetov.resheniya_o_bjudzhete_mo_mr_pechora.reshenie_o_bjudzhete_mo_mr_pechora_2019_god.vnesenie_izmeneniy_v_bjudzhet_mo_mr_pechora_na_2019_2021_gg/" TargetMode="External"/><Relationship Id="rId17" Type="http://schemas.openxmlformats.org/officeDocument/2006/relationships/hyperlink" Target="http://www.trpk.ru/page/finuprav.2019_god.bjudzhet_2019/" TargetMode="External"/><Relationship Id="rId2" Type="http://schemas.openxmlformats.org/officeDocument/2006/relationships/hyperlink" Target="http://&#1089;&#1099;&#1082;&#1090;&#1099;&#1074;&#1082;&#1072;&#1088;.&#1088;&#1092;/administration/departament-finansov/byudzhet/proekty-byudzhetov" TargetMode="External"/><Relationship Id="rId16" Type="http://schemas.openxmlformats.org/officeDocument/2006/relationships/hyperlink" Target="http://www.&#1089;&#1099;&#1089;&#1086;&#1083;&#1072;-&#1072;&#1076;&#1084;.&#1088;&#1092;/proekt_budget.php" TargetMode="External"/><Relationship Id="rId20" Type="http://schemas.openxmlformats.org/officeDocument/2006/relationships/hyperlink" Target="http://&#1091;&#1089;&#1090;&#1100;-&#1082;&#1091;&#1083;&#1086;&#1084;.&#1088;&#1092;/city/byudzhet-rayona/byudzhet-na-2019-god/" TargetMode="External"/><Relationship Id="rId1" Type="http://schemas.openxmlformats.org/officeDocument/2006/relationships/hyperlink" Target="http://beldepfin.ru/?page_id=4202" TargetMode="External"/><Relationship Id="rId6" Type="http://schemas.openxmlformats.org/officeDocument/2006/relationships/hyperlink" Target="http://fin.mouhta.ru/byudzhet/byudzhet_uhta/" TargetMode="External"/><Relationship Id="rId11" Type="http://schemas.openxmlformats.org/officeDocument/2006/relationships/hyperlink" Target="http://kortfo.ucoz.org/index/bjudzhet_na_2019_2021/0-56" TargetMode="External"/><Relationship Id="rId5" Type="http://schemas.openxmlformats.org/officeDocument/2006/relationships/hyperlink" Target="http://&#1072;&#1076;&#1084;&#1080;&#1085;&#1080;&#1089;&#1090;&#1088;&#1072;&#1094;&#1080;&#1103;-&#1091;&#1089;&#1080;&#1085;&#1089;&#1082;.&#1088;&#1092;/?p=18093" TargetMode="External"/><Relationship Id="rId15" Type="http://schemas.openxmlformats.org/officeDocument/2006/relationships/hyperlink" Target="http://syktyvdin.ru/ru/page/residents.finance.Budget/" TargetMode="External"/><Relationship Id="rId10" Type="http://schemas.openxmlformats.org/officeDocument/2006/relationships/hyperlink" Target="http://kojgorodok.ru/finansyi/proekt-byudzheta/proektyi-vneseniya-izmenenij/" TargetMode="External"/><Relationship Id="rId19" Type="http://schemas.openxmlformats.org/officeDocument/2006/relationships/hyperlink" Target="https://ustvymskij.ru/index.php/finansovoe-upravlenie/proekty-reshenij-o-byudzhete" TargetMode="External"/><Relationship Id="rId4" Type="http://schemas.openxmlformats.org/officeDocument/2006/relationships/hyperlink" Target="http://finupr.adminta.ru/index.php/byudzhet-mogo-inta/proekt-byudzheta" TargetMode="External"/><Relationship Id="rId9" Type="http://schemas.openxmlformats.org/officeDocument/2006/relationships/hyperlink" Target="http://www.mrk11.ru/page/bjudzhet_mr_knyazhpogostskiy.proekty_resheniy_soveta_mr_knyazhpogostskiy/" TargetMode="External"/><Relationship Id="rId14" Type="http://schemas.openxmlformats.org/officeDocument/2006/relationships/hyperlink" Target="http://sosnogorsk.org/adm/budget/budget/2019/projects-budget/" TargetMode="External"/><Relationship Id="rId22"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8" Type="http://schemas.openxmlformats.org/officeDocument/2006/relationships/hyperlink" Target="http://fuizhma.ru/byudzhet-rayona-2/byudzhet/byudzhet-na-2019-god-i-planovyiy-period-2020-i-2021-godov" TargetMode="External"/><Relationship Id="rId13" Type="http://schemas.openxmlformats.org/officeDocument/2006/relationships/hyperlink" Target="http://www.priluzie.ru/administracija/otdely-komitety-upravlenija/mu-upravlenie-finansov-administracii-municipalnogo/bjudzhet-municipalnogo-rajona-priluzskij/bjudzhet-municipalnogo-rajona-priluzskij-na-22398/" TargetMode="External"/><Relationship Id="rId18" Type="http://schemas.openxmlformats.org/officeDocument/2006/relationships/hyperlink" Target="https://cloud.mail.ru/public/97EH/Bpna79t5e/%D0%A0%D0%B5%D1%88%D0%B5%D0%BD%D0%B8%D1%8F%20%D0%BE%20%D0%B2%D0%BD%D0%B5%D1%81%D0%B5%D0%BD%D0%B8%D0%B8%20%D0%B8%D0%B7%D0%BC%D0%B5%D0%BD%D0%B5%D0%BD%D0%B8%D0%B9%20%D0%B2%20%D0%B1%D1%8E%D0%B4%D0%B6%D0%B5%D1%82%202019%20%D0%B3%D0%BE%D0%B4/" TargetMode="External"/><Relationship Id="rId3" Type="http://schemas.openxmlformats.org/officeDocument/2006/relationships/hyperlink" Target="http://&#1074;&#1086;&#1088;&#1082;&#1091;&#1090;&#1072;.&#1088;&#1092;/about/budget-mo-th-vorkuta/byudzhet/proekty-resheniy/2019-god/" TargetMode="External"/><Relationship Id="rId21" Type="http://schemas.openxmlformats.org/officeDocument/2006/relationships/hyperlink" Target="http://fin.mrust-cilma.ru/resheniya/" TargetMode="External"/><Relationship Id="rId7" Type="http://schemas.openxmlformats.org/officeDocument/2006/relationships/hyperlink" Target="http://vuktyl.com/itembyudzhet/itemfin-14.html" TargetMode="External"/><Relationship Id="rId12" Type="http://schemas.openxmlformats.org/officeDocument/2006/relationships/hyperlink" Target="http://www.ufmrpechora.ru/page/levoe_menju.resheniya_o_mestnyh_bjudzhetov.resheniya_o_bjudzhete_mo_mr_pechora.reshenie_o_bjudzhete_mo_mr_pechora_2019_god.vnesenie_izmeneniy_v_bjudzhet_mo_mr_pechora_na_2019_2021_gg/" TargetMode="External"/><Relationship Id="rId17" Type="http://schemas.openxmlformats.org/officeDocument/2006/relationships/hyperlink" Target="http://www.&#1089;&#1099;&#1089;&#1086;&#1083;&#1072;-&#1072;&#1076;&#1084;.&#1088;&#1092;/budget_rayon.php" TargetMode="External"/><Relationship Id="rId2" Type="http://schemas.openxmlformats.org/officeDocument/2006/relationships/hyperlink" Target="http://&#1089;&#1099;&#1082;&#1090;&#1099;&#1074;&#1082;&#1072;&#1088;.&#1088;&#1092;/administration/departament-finansov/byudzhet/resheniya-ob-utverzhdenii-byudzheta" TargetMode="External"/><Relationship Id="rId16" Type="http://schemas.openxmlformats.org/officeDocument/2006/relationships/hyperlink" Target="http://www.trpk.ru/page/finuprav.2019_god.bjudzhet_2019/" TargetMode="External"/><Relationship Id="rId20" Type="http://schemas.openxmlformats.org/officeDocument/2006/relationships/hyperlink" Target="http://&#1091;&#1089;&#1090;&#1100;-&#1082;&#1091;&#1083;&#1086;&#1084;.&#1088;&#1092;/city/byudzhet-rayona/byudzhet-na-2019-god/" TargetMode="External"/><Relationship Id="rId1" Type="http://schemas.openxmlformats.org/officeDocument/2006/relationships/hyperlink" Target="http://beldepfin.ru/?page_id=4202" TargetMode="External"/><Relationship Id="rId6" Type="http://schemas.openxmlformats.org/officeDocument/2006/relationships/hyperlink" Target="http://fin.mouhta.ru/byudzhet/byudzhet_uhta/" TargetMode="External"/><Relationship Id="rId11" Type="http://schemas.openxmlformats.org/officeDocument/2006/relationships/hyperlink" Target="http://kortfo.ucoz.org/index/bjudzhet_na_2019_2021/0-56" TargetMode="External"/><Relationship Id="rId5" Type="http://schemas.openxmlformats.org/officeDocument/2006/relationships/hyperlink" Target="http://&#1072;&#1076;&#1084;&#1080;&#1085;&#1080;&#1089;&#1090;&#1088;&#1072;&#1094;&#1080;&#1103;-&#1091;&#1089;&#1080;&#1085;&#1089;&#1082;.&#1088;&#1092;/?p=18093" TargetMode="External"/><Relationship Id="rId15" Type="http://schemas.openxmlformats.org/officeDocument/2006/relationships/hyperlink" Target="http://www.&#1089;&#1099;&#1089;&#1086;&#1083;&#1072;-&#1072;&#1076;&#1084;.&#1088;&#1092;/budget_rayon.php" TargetMode="External"/><Relationship Id="rId10" Type="http://schemas.openxmlformats.org/officeDocument/2006/relationships/hyperlink" Target="http://kojgorodok.ru/finansyi/utverzhdennyij-byudzhet/resheniya-soveta-munitsipalnogo-rajona-kojgorodskij-o-byudzhete-munitsipalnogo-obrazovaniya-munitsipalnogo-rajona-kojgorodskij-na-2019-god-i-planovyij-period-2020-i-2021-godov/" TargetMode="External"/><Relationship Id="rId19" Type="http://schemas.openxmlformats.org/officeDocument/2006/relationships/hyperlink" Target="https://ustvymskij.ru/index.php/finansovoe-upravlenie/resheniya-o-byudzhete" TargetMode="External"/><Relationship Id="rId4" Type="http://schemas.openxmlformats.org/officeDocument/2006/relationships/hyperlink" Target="http://finupr.adminta.ru/index.php/byudzhet-mogo-inta/utrverzhdennyj-byudzhet" TargetMode="External"/><Relationship Id="rId9" Type="http://schemas.openxmlformats.org/officeDocument/2006/relationships/hyperlink" Target="http://www.mrk11.ru/page/bjudzhet_mr_knyazhpogostskiy.resheniya_soveta_o_bjudzhete/" TargetMode="External"/><Relationship Id="rId14" Type="http://schemas.openxmlformats.org/officeDocument/2006/relationships/hyperlink" Target="http://sosnogorsk.org/adm/budget/budget/2019/the-decision-on-budget/" TargetMode="External"/><Relationship Id="rId22"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8" Type="http://schemas.openxmlformats.org/officeDocument/2006/relationships/hyperlink" Target="http://fuizhma.ru/byudzhet-rayona-2/byudzhet/byudzhet-na-2019-god-i-planovyiy-period-2020-i-2021-godov" TargetMode="External"/><Relationship Id="rId13" Type="http://schemas.openxmlformats.org/officeDocument/2006/relationships/hyperlink" Target="http://www.priluzie.ru/administracija/otdely-komitety-upravlenija/mu-upravlenie-finansov-administracii-municipalnogo/bjudzhet-municipalnogo-rajona-priluzskij/bjudzhet-municipalnogo-rajona-priluzskij-na-22398/aktualizirovannyj-bjudzhet/" TargetMode="External"/><Relationship Id="rId18" Type="http://schemas.openxmlformats.org/officeDocument/2006/relationships/hyperlink" Target="https://ustvymskij.ru/index.php/finansovoe-upravlenie/resheniya-o-byudzhete" TargetMode="External"/><Relationship Id="rId3" Type="http://schemas.openxmlformats.org/officeDocument/2006/relationships/hyperlink" Target="http://&#1074;&#1086;&#1088;&#1082;&#1091;&#1090;&#1072;.&#1088;&#1092;/about/budget-mo-th-vorkuta/byudzhet/aktualizirovannyy-byudzhet/2019-god/" TargetMode="External"/><Relationship Id="rId21" Type="http://schemas.openxmlformats.org/officeDocument/2006/relationships/hyperlink" Target="https://cloud.mail.ru/public/97EH/Bpna79t5e/%D0%A0%D0%B5%D1%88%D0%B5%D0%BD%D0%B8%D1%8F%20%D0%BE%20%D0%B2%D0%BD%D0%B5%D1%81%D0%B5%D0%BD%D0%B8%D0%B8%20%D0%B8%D0%B7%D0%BC%D0%B5%D0%BD%D0%B5%D0%BD%D0%B8%D0%B9%20%D0%B2%20%D0%B1%D1%8E%D0%B4%D0%B6%D0%B5%D1%82%202019%20%D0%B3%D0%BE%D0%B4/" TargetMode="External"/><Relationship Id="rId7" Type="http://schemas.openxmlformats.org/officeDocument/2006/relationships/hyperlink" Target="http://vuktyl.com/itembyudzhet/itemfin-14.html" TargetMode="External"/><Relationship Id="rId12" Type="http://schemas.openxmlformats.org/officeDocument/2006/relationships/hyperlink" Target="http://www.ufmrpechora.ru/page/levoe_menju.resheniya_o_mestnyh_bjudzhetov.resheniya_o_bjudzhete_mo_mr_pechora.reshenie_o_bjudzhete_mo_mr_pechora_2019_god.vnesenie_izmeneniy_v_bjudzhet_mo_mr_pechora_na_2019_2021_gg/" TargetMode="External"/><Relationship Id="rId17" Type="http://schemas.openxmlformats.org/officeDocument/2006/relationships/hyperlink" Target="http://www.trpk.ru/page/finuprav.2019_god.aktualizirovannye_versii_bjudzheta_2019/" TargetMode="External"/><Relationship Id="rId2" Type="http://schemas.openxmlformats.org/officeDocument/2006/relationships/hyperlink" Target="http://&#1089;&#1099;&#1082;&#1090;&#1099;&#1074;&#1082;&#1072;&#1088;.&#1088;&#1092;/administration/departament-finansov/byudzhet/resheniya-ob-utverzhdenii-byudzheta" TargetMode="External"/><Relationship Id="rId16" Type="http://schemas.openxmlformats.org/officeDocument/2006/relationships/hyperlink" Target="http://www.&#1089;&#1099;&#1089;&#1086;&#1083;&#1072;-&#1072;&#1076;&#1084;.&#1088;&#1092;/budget_rayon.php" TargetMode="External"/><Relationship Id="rId20" Type="http://schemas.openxmlformats.org/officeDocument/2006/relationships/hyperlink" Target="http://fin.mrust-cilma.ru/resheniya/" TargetMode="External"/><Relationship Id="rId1" Type="http://schemas.openxmlformats.org/officeDocument/2006/relationships/hyperlink" Target="http://beldepfin.ru/?page_id=4202" TargetMode="External"/><Relationship Id="rId6" Type="http://schemas.openxmlformats.org/officeDocument/2006/relationships/hyperlink" Target="http://fin.mouhta.ru/byudzhet/byudzhet_uhta/" TargetMode="External"/><Relationship Id="rId11" Type="http://schemas.openxmlformats.org/officeDocument/2006/relationships/hyperlink" Target="http://kortfo.ucoz.org/index/bjudzhet_na_2019_2021/0-56" TargetMode="External"/><Relationship Id="rId5" Type="http://schemas.openxmlformats.org/officeDocument/2006/relationships/hyperlink" Target="http://&#1072;&#1076;&#1084;&#1080;&#1085;&#1080;&#1089;&#1090;&#1088;&#1072;&#1094;&#1080;&#1103;-&#1091;&#1089;&#1080;&#1085;&#1089;&#1082;.&#1088;&#1092;/?p=18093" TargetMode="External"/><Relationship Id="rId15" Type="http://schemas.openxmlformats.org/officeDocument/2006/relationships/hyperlink" Target="http://syktyvdin.ru/ru/page/residents.finance.Budget/" TargetMode="External"/><Relationship Id="rId10" Type="http://schemas.openxmlformats.org/officeDocument/2006/relationships/hyperlink" Target="http://kojgorodok.ru/finansyi/utverzhdennyij-byudzhet/resheniya-soveta-munitsipalnogo-rajona-kojgorodskij-o-byudzhete-munitsipalnogo-obrazovaniya-munitsipalnogo-rajona-kojgorodskij-na-2019-god-i-planovyij-period-2020-i-2021-godov/" TargetMode="External"/><Relationship Id="rId19" Type="http://schemas.openxmlformats.org/officeDocument/2006/relationships/hyperlink" Target="http://&#1091;&#1089;&#1090;&#1100;-&#1082;&#1091;&#1083;&#1086;&#1084;.&#1088;&#1092;/city/byudzhet-rayona/byudzhet-na-2019-god/" TargetMode="External"/><Relationship Id="rId4" Type="http://schemas.openxmlformats.org/officeDocument/2006/relationships/hyperlink" Target="http://finupr.adminta.ru/index.php/byudzhet-mogo-inta/utrverzhdennyj-byudzhet" TargetMode="External"/><Relationship Id="rId9" Type="http://schemas.openxmlformats.org/officeDocument/2006/relationships/hyperlink" Target="http://www.mrk11.ru/page/bjudzhet_mr_knyazhpogostskiy.resheniya_soveta_o_bjudzhete/" TargetMode="External"/><Relationship Id="rId14" Type="http://schemas.openxmlformats.org/officeDocument/2006/relationships/hyperlink" Target="http://sosnogorsk.org/adm/budget/budget/2019/the-decision-on-budget/" TargetMode="External"/><Relationship Id="rId22"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8" Type="http://schemas.openxmlformats.org/officeDocument/2006/relationships/hyperlink" Target="http://vuktyl.com/itembyudzhet/itemfin-13.html" TargetMode="External"/><Relationship Id="rId13" Type="http://schemas.openxmlformats.org/officeDocument/2006/relationships/hyperlink" Target="http://ufmrpechora.ru/page/levoe_menju.ispolneniya_mestnyh_bjudzhetov.ispolnenie_za_2019_god.ezhemesyachnoe_ispolnenie_bjudzheta_mo_mr_pechora_za_2019_g/" TargetMode="External"/><Relationship Id="rId18" Type="http://schemas.openxmlformats.org/officeDocument/2006/relationships/hyperlink" Target="http://www.trpk.ru/page/finuprav.2019_god.otchety_ob_ispolnenii_bjudzheta_mr_2019/" TargetMode="External"/><Relationship Id="rId3" Type="http://schemas.openxmlformats.org/officeDocument/2006/relationships/hyperlink" Target="https://cloud.mail.ru/public/97EH/Bpna79t5e/%D0%9E%D1%82%D1%87%D0%B5%D1%82%20%D0%BE%D0%B1%20%D0%B8%D1%81%D0%BF%D0%BE%D0%BB%D0%BD%D0%B5%D0%BD%D0%B8%D0%B8%20%D0%B1%D1%8E%D0%B4%D0%B6%D0%B5%D1%82%D0%B0%202019%20%D0%B3%D0%BE%D0%B4%20(%D1%84.0503317)/" TargetMode="External"/><Relationship Id="rId21" Type="http://schemas.openxmlformats.org/officeDocument/2006/relationships/hyperlink" Target="http://fin.mrust-cilma.ru/ezhekvartalnoe/" TargetMode="External"/><Relationship Id="rId7" Type="http://schemas.openxmlformats.org/officeDocument/2006/relationships/hyperlink" Target="http://fin.mouhta.ru/byudzhet/otchet/postanov_2019/index.php" TargetMode="External"/><Relationship Id="rId12" Type="http://schemas.openxmlformats.org/officeDocument/2006/relationships/hyperlink" Target="http://kortfo.ucoz.org/index/2019/0-62" TargetMode="External"/><Relationship Id="rId17" Type="http://schemas.openxmlformats.org/officeDocument/2006/relationships/hyperlink" Target="http://www.&#1089;&#1099;&#1089;&#1086;&#1083;&#1072;-&#1072;&#1076;&#1084;.&#1088;&#1092;/mun_finans.php" TargetMode="External"/><Relationship Id="rId2" Type="http://schemas.openxmlformats.org/officeDocument/2006/relationships/hyperlink" Target="http://www.udora.info/byudzhet" TargetMode="External"/><Relationship Id="rId16" Type="http://schemas.openxmlformats.org/officeDocument/2006/relationships/hyperlink" Target="http://syktyvdin.ru/ru/page/residents.finance.Budget/" TargetMode="External"/><Relationship Id="rId20" Type="http://schemas.openxmlformats.org/officeDocument/2006/relationships/hyperlink" Target="http://&#1091;&#1089;&#1090;&#1100;-&#1082;&#1091;&#1083;&#1086;&#1084;.&#1088;&#1092;/city/byudzhet-rayona/otchet-ob-ispolnenii-byudzheta/ezhekvartalnye-otchety.php" TargetMode="External"/><Relationship Id="rId1" Type="http://schemas.openxmlformats.org/officeDocument/2006/relationships/hyperlink" Target="http://beldepfin.ru/?page_id=4202" TargetMode="External"/><Relationship Id="rId6" Type="http://schemas.openxmlformats.org/officeDocument/2006/relationships/hyperlink" Target="http://&#1072;&#1076;&#1084;&#1080;&#1085;&#1080;&#1089;&#1090;&#1088;&#1072;&#1094;&#1080;&#1103;-&#1091;&#1089;&#1080;&#1085;&#1089;&#1082;.&#1088;&#1092;/?p=22360" TargetMode="External"/><Relationship Id="rId11" Type="http://schemas.openxmlformats.org/officeDocument/2006/relationships/hyperlink" Target="http://kojgorodok.ru/finansyi/otchet-ob-ispolnenii-byudzheta/" TargetMode="External"/><Relationship Id="rId5" Type="http://schemas.openxmlformats.org/officeDocument/2006/relationships/hyperlink" Target="http://finupr.adminta.ru/index.php/byudzhet-mogo-inta/ispolnenie-byudzheta/171-2019" TargetMode="External"/><Relationship Id="rId15" Type="http://schemas.openxmlformats.org/officeDocument/2006/relationships/hyperlink" Target="http://sosnogorsk.org/adm/budget/execution/quarterly/2019-th/" TargetMode="External"/><Relationship Id="rId10" Type="http://schemas.openxmlformats.org/officeDocument/2006/relationships/hyperlink" Target="http://www.mrk11.ru/page/bjudzhet_mr_knyazhpogostskiy.ispolnenie_bjudzhetov/" TargetMode="External"/><Relationship Id="rId19" Type="http://schemas.openxmlformats.org/officeDocument/2006/relationships/hyperlink" Target="https://ustvymskij.ru/index.php/finansovoe-upravlenie/itogi-ispolneniya-byudzheta" TargetMode="External"/><Relationship Id="rId4" Type="http://schemas.openxmlformats.org/officeDocument/2006/relationships/hyperlink" Target="http://&#1074;&#1086;&#1088;&#1082;&#1091;&#1090;&#1072;.&#1088;&#1092;/about/budget-mo-th-vorkuta/otchyet-ob-ispolnenii-byudzheta/2019-god/?clear_cache=Y" TargetMode="External"/><Relationship Id="rId9" Type="http://schemas.openxmlformats.org/officeDocument/2006/relationships/hyperlink" Target="http://fuizhma.ru/byudzhet-rayona-2/otchet-ob-ispolnenii-byudzheta" TargetMode="External"/><Relationship Id="rId14" Type="http://schemas.openxmlformats.org/officeDocument/2006/relationships/hyperlink" Target="http://www.priluzie.ru/administracija/otdely-komitety-upravlenija/mu-upravlenie-finansov-administracii-municipalnogo/otchety-ob-ispolnenii-bjudzheta-municipalnogo/" TargetMode="External"/><Relationship Id="rId22"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8" Type="http://schemas.openxmlformats.org/officeDocument/2006/relationships/hyperlink" Target="http://www.mrk11.ru/page/bjudzhet_mr_knyazhpogostskiy.ispolnenie_bjudzhetov/" TargetMode="External"/><Relationship Id="rId13" Type="http://schemas.openxmlformats.org/officeDocument/2006/relationships/hyperlink" Target="http://syktyvdin.ru/ru/page/residents.finance.Budget/" TargetMode="External"/><Relationship Id="rId18" Type="http://schemas.openxmlformats.org/officeDocument/2006/relationships/hyperlink" Target="http://fin.mrust-cilma.ru/ezhekvartalnoe/" TargetMode="External"/><Relationship Id="rId3" Type="http://schemas.openxmlformats.org/officeDocument/2006/relationships/hyperlink" Target="http://&#1074;&#1086;&#1088;&#1082;&#1091;&#1090;&#1072;.&#1088;&#1092;/about/budget-mo-th-vorkuta/otchyet-ob-ispolnenii-byudzheta/2019-god/?clear_cache=Y" TargetMode="External"/><Relationship Id="rId7" Type="http://schemas.openxmlformats.org/officeDocument/2006/relationships/hyperlink" Target="http://vuktyl.com/itembyudzhet/itemfin-13.html" TargetMode="External"/><Relationship Id="rId12" Type="http://schemas.openxmlformats.org/officeDocument/2006/relationships/hyperlink" Target="http://sosnogorsk.org/adm/budget/execution/quarterly/2019-th/" TargetMode="External"/><Relationship Id="rId17" Type="http://schemas.openxmlformats.org/officeDocument/2006/relationships/hyperlink" Target="http://&#1091;&#1089;&#1090;&#1100;-&#1082;&#1091;&#1083;&#1086;&#1084;.&#1088;&#1092;/city/byudzhet-rayona/otchet-ob-ispolnenii-byudzheta/analiticheskie-dannye-o-postupleniyakh-v-byudzhet-i-raskhodakh-byudzheta.php" TargetMode="External"/><Relationship Id="rId2" Type="http://schemas.openxmlformats.org/officeDocument/2006/relationships/hyperlink" Target="http://&#1089;&#1099;&#1082;&#1090;&#1099;&#1074;&#1082;&#1072;&#1088;.&#1088;&#1092;/administration/departament-finansov/byudzhet/otchety-ob-ispolnenii-byudzheta" TargetMode="External"/><Relationship Id="rId16" Type="http://schemas.openxmlformats.org/officeDocument/2006/relationships/hyperlink" Target="https://ustvymskij.ru/index.php/finansovoe-upravlenie/itogi-ispolneniya-byudzheta" TargetMode="External"/><Relationship Id="rId1" Type="http://schemas.openxmlformats.org/officeDocument/2006/relationships/hyperlink" Target="http://beldepfin.ru/?page_id=4202" TargetMode="External"/><Relationship Id="rId6" Type="http://schemas.openxmlformats.org/officeDocument/2006/relationships/hyperlink" Target="http://fin.mouhta.ru/byudzhet/otchet/" TargetMode="External"/><Relationship Id="rId11" Type="http://schemas.openxmlformats.org/officeDocument/2006/relationships/hyperlink" Target="http://ufmrpechora.ru/page/levoe_menju.ispolneniya_mestnyh_bjudzhetov.ispolnenie_za_2019_god.ezhemesyachnoe_ispolnenie_bjudzheta_mo_mr_pechora_za_2019_g/" TargetMode="External"/><Relationship Id="rId5" Type="http://schemas.openxmlformats.org/officeDocument/2006/relationships/hyperlink" Target="http://&#1072;&#1076;&#1084;&#1080;&#1085;&#1080;&#1089;&#1090;&#1088;&#1072;&#1094;&#1080;&#1103;-&#1091;&#1089;&#1080;&#1085;&#1089;&#1082;.&#1088;&#1092;/?p=18101" TargetMode="External"/><Relationship Id="rId15" Type="http://schemas.openxmlformats.org/officeDocument/2006/relationships/hyperlink" Target="http://www.trpk.ru/page/finuprav.2019_god.otchety_ob_ispolnenii_konsolidirovannogo_bjudzheta_mr_2019/" TargetMode="External"/><Relationship Id="rId10" Type="http://schemas.openxmlformats.org/officeDocument/2006/relationships/hyperlink" Target="http://kortfo.ucoz.org/index/2019/0-62" TargetMode="External"/><Relationship Id="rId19" Type="http://schemas.openxmlformats.org/officeDocument/2006/relationships/printerSettings" Target="../printerSettings/printerSettings21.bin"/><Relationship Id="rId4" Type="http://schemas.openxmlformats.org/officeDocument/2006/relationships/hyperlink" Target="http://finupr.adminta.ru/index.php/byudzhet-mogo-inta/ispolnenie-byudzheta/171-2019" TargetMode="External"/><Relationship Id="rId9" Type="http://schemas.openxmlformats.org/officeDocument/2006/relationships/hyperlink" Target="http://kojgorodok.ru/finansyi/otchet-ob-ispolnenii-byudzheta/" TargetMode="External"/><Relationship Id="rId14" Type="http://schemas.openxmlformats.org/officeDocument/2006/relationships/hyperlink" Target="http://www.&#1089;&#1099;&#1089;&#1086;&#1083;&#1072;-&#1072;&#1076;&#1084;.&#1088;&#1092;/mun_finans.php" TargetMode="External"/></Relationships>
</file>

<file path=xl/worksheets/_rels/sheet27.xml.rels><?xml version="1.0" encoding="UTF-8" standalone="yes"?>
<Relationships xmlns="http://schemas.openxmlformats.org/package/2006/relationships"><Relationship Id="rId8" Type="http://schemas.openxmlformats.org/officeDocument/2006/relationships/hyperlink" Target="http://kortfo.ucoz.org/index/2019/0-62" TargetMode="External"/><Relationship Id="rId13" Type="http://schemas.openxmlformats.org/officeDocument/2006/relationships/hyperlink" Target="http://www.&#1089;&#1099;&#1089;&#1086;&#1083;&#1072;-&#1072;&#1076;&#1084;.&#1088;&#1092;/mun_finans.php" TargetMode="External"/><Relationship Id="rId18" Type="http://schemas.openxmlformats.org/officeDocument/2006/relationships/printerSettings" Target="../printerSettings/printerSettings22.bin"/><Relationship Id="rId3" Type="http://schemas.openxmlformats.org/officeDocument/2006/relationships/hyperlink" Target="http://&#1074;&#1086;&#1088;&#1082;&#1091;&#1090;&#1072;.&#1088;&#1092;/about/budget-mo-th-vorkuta/otchyet-ob-ispolnenii-byudzheta/2019-god/?clear_cache=Y" TargetMode="External"/><Relationship Id="rId7" Type="http://schemas.openxmlformats.org/officeDocument/2006/relationships/hyperlink" Target="http://kojgorodok.ru/finansyi/otchet-ob-ispolnenii-byudzheta/" TargetMode="External"/><Relationship Id="rId12" Type="http://schemas.openxmlformats.org/officeDocument/2006/relationships/hyperlink" Target="http://&#1089;&#1099;&#1082;&#1090;&#1099;&#1074;&#1082;&#1072;&#1088;.&#1088;&#1092;/administration/departament-finansov/byudzhet/otchety-ob-ispolnenii-byudzheta" TargetMode="External"/><Relationship Id="rId17" Type="http://schemas.openxmlformats.org/officeDocument/2006/relationships/hyperlink" Target="http://fin.mrust-cilma.ru/ezhekvartalnoe/" TargetMode="External"/><Relationship Id="rId2" Type="http://schemas.openxmlformats.org/officeDocument/2006/relationships/hyperlink" Target="http://&#1072;&#1076;&#1084;&#1080;&#1085;&#1080;&#1089;&#1090;&#1088;&#1072;&#1094;&#1080;&#1103;-&#1091;&#1089;&#1080;&#1085;&#1089;&#1082;.&#1088;&#1092;/?p=22360" TargetMode="External"/><Relationship Id="rId16" Type="http://schemas.openxmlformats.org/officeDocument/2006/relationships/hyperlink" Target="http://&#1091;&#1089;&#1090;&#1100;-&#1082;&#1091;&#1083;&#1086;&#1084;.&#1088;&#1092;/city/byudzhet-rayona/otchet-ob-ispolnenii-byudzheta/analiticheskie-dannye-o-postupleniyakh-v-byudzhet-i-raskhodakh-byudzheta.php" TargetMode="External"/><Relationship Id="rId1" Type="http://schemas.openxmlformats.org/officeDocument/2006/relationships/hyperlink" Target="http://beldepfin.ru/?page_id=4202" TargetMode="External"/><Relationship Id="rId6" Type="http://schemas.openxmlformats.org/officeDocument/2006/relationships/hyperlink" Target="http://www.mrk11.ru/page/bjudzhet_mr_knyazhpogostskiy.ispolnenie_bjudzhetov/" TargetMode="External"/><Relationship Id="rId11" Type="http://schemas.openxmlformats.org/officeDocument/2006/relationships/hyperlink" Target="http://syktyvdin.ru/ru/page/residents.finance.Budget/" TargetMode="External"/><Relationship Id="rId5" Type="http://schemas.openxmlformats.org/officeDocument/2006/relationships/hyperlink" Target="http://fin.mouhta.ru/byudzhet/otchet/" TargetMode="External"/><Relationship Id="rId15" Type="http://schemas.openxmlformats.org/officeDocument/2006/relationships/hyperlink" Target="https://ustvymskij.ru/index.php/finansovoe-upravlenie/itogi-ispolneniya-byudzheta" TargetMode="External"/><Relationship Id="rId10" Type="http://schemas.openxmlformats.org/officeDocument/2006/relationships/hyperlink" Target="http://sosnogorsk.org/adm/budget/execution/quarterly/2019-th/" TargetMode="External"/><Relationship Id="rId4" Type="http://schemas.openxmlformats.org/officeDocument/2006/relationships/hyperlink" Target="http://finupr.adminta.ru/index.php/byudzhet-mogo-inta/ispolnenie-byudzheta/171-2019" TargetMode="External"/><Relationship Id="rId9" Type="http://schemas.openxmlformats.org/officeDocument/2006/relationships/hyperlink" Target="http://ufmrpechora.ru/page/levoe_menju.ispolneniya_mestnyh_bjudzhetov.ispolnenie_za_2019_god.ezhemesyachnoe_ispolnenie_bjudzheta_mo_mr_pechora_za_2019_g/" TargetMode="External"/><Relationship Id="rId14" Type="http://schemas.openxmlformats.org/officeDocument/2006/relationships/hyperlink" Target="http://www.trpk.ru/page/finuprav.2019_god.otchety_ob_ispolnenii_konsolidirovannogo_bjudzheta_mr_2019/" TargetMode="External"/></Relationships>
</file>

<file path=xl/worksheets/_rels/sheet28.xml.rels><?xml version="1.0" encoding="UTF-8" standalone="yes"?>
<Relationships xmlns="http://schemas.openxmlformats.org/package/2006/relationships"><Relationship Id="rId8" Type="http://schemas.openxmlformats.org/officeDocument/2006/relationships/hyperlink" Target="http://&#1074;&#1086;&#1088;&#1082;&#1091;&#1090;&#1072;.&#1088;&#1092;/about/budget-mo-th-vorkuta/munitsipalnyy-dolg/2019-god/" TargetMode="External"/><Relationship Id="rId13" Type="http://schemas.openxmlformats.org/officeDocument/2006/relationships/hyperlink" Target="http://ufmrpechora.ru/page/levoe_menju.normativnaya_baza.munitsipalnyy_dolg.munitsipalnaya_dolgovaya_kniga_mo_mr_pechora.2019_god/" TargetMode="External"/><Relationship Id="rId18" Type="http://schemas.openxmlformats.org/officeDocument/2006/relationships/hyperlink" Target="http://fin.mrust-cilma.ru/munitsipalnyiy-dolg/" TargetMode="External"/><Relationship Id="rId3" Type="http://schemas.openxmlformats.org/officeDocument/2006/relationships/hyperlink" Target="http://syktyvdin.ru/ru/page/residents.finance.Munizipalnyi_dolg/" TargetMode="External"/><Relationship Id="rId7" Type="http://schemas.openxmlformats.org/officeDocument/2006/relationships/hyperlink" Target="http://fin.mouhta.ru/dolg/2019/" TargetMode="External"/><Relationship Id="rId12" Type="http://schemas.openxmlformats.org/officeDocument/2006/relationships/hyperlink" Target="http://kortfo.ucoz.org/index/obem_municipalnogo_dolga_i_raskhodov_na_ego_obsluzhivanie_za_2019_god/0-66" TargetMode="External"/><Relationship Id="rId17" Type="http://schemas.openxmlformats.org/officeDocument/2006/relationships/hyperlink" Target="http://&#1091;&#1089;&#1090;&#1100;-&#1082;&#1091;&#1083;&#1086;&#1084;.&#1088;&#1092;/city/byudzhet-rayona/munitsipalnyy-dolg/2019.php" TargetMode="External"/><Relationship Id="rId2" Type="http://schemas.openxmlformats.org/officeDocument/2006/relationships/hyperlink" Target="http://&#1089;&#1099;&#1082;&#1090;&#1099;&#1074;&#1082;&#1072;&#1088;.&#1088;&#1092;/administration/departament-finansov/munitsipalnyj-dolg-mo-go-qsyktyvkarq" TargetMode="External"/><Relationship Id="rId16" Type="http://schemas.openxmlformats.org/officeDocument/2006/relationships/hyperlink" Target="https://ustvymskij.ru/index.php/finansovoe-upravlenie/itogi-ispolneniya-byudzheta" TargetMode="External"/><Relationship Id="rId1" Type="http://schemas.openxmlformats.org/officeDocument/2006/relationships/hyperlink" Target="http://beldepfin.ru/?page_id=4202" TargetMode="External"/><Relationship Id="rId6" Type="http://schemas.openxmlformats.org/officeDocument/2006/relationships/hyperlink" Target="http://&#1072;&#1076;&#1084;&#1080;&#1085;&#1080;&#1089;&#1090;&#1088;&#1072;&#1094;&#1080;&#1103;-&#1091;&#1089;&#1080;&#1085;&#1089;&#1082;.&#1088;&#1092;/?p=22367" TargetMode="External"/><Relationship Id="rId11" Type="http://schemas.openxmlformats.org/officeDocument/2006/relationships/hyperlink" Target="http://kojgorodok.ru/finansyi/otchet-ob-ispolnenii-byudzheta/" TargetMode="External"/><Relationship Id="rId5" Type="http://schemas.openxmlformats.org/officeDocument/2006/relationships/hyperlink" Target="http://finupr.adminta.ru/index.php/byudzhet-mogo-inta/ispolnenie-byudzheta/171-2019" TargetMode="External"/><Relationship Id="rId15" Type="http://schemas.openxmlformats.org/officeDocument/2006/relationships/hyperlink" Target="http://www.trpk.ru/page/finuprav.munitsipalnyy_dolg_mr_troitsko_pechorskiy/" TargetMode="External"/><Relationship Id="rId10" Type="http://schemas.openxmlformats.org/officeDocument/2006/relationships/hyperlink" Target="http://www.mrk11.ru/page/bjudzhet_mr_knyazhpogostskiy.munitsipalnyy_dolg/" TargetMode="External"/><Relationship Id="rId19" Type="http://schemas.openxmlformats.org/officeDocument/2006/relationships/printerSettings" Target="../printerSettings/printerSettings23.bin"/><Relationship Id="rId4" Type="http://schemas.openxmlformats.org/officeDocument/2006/relationships/hyperlink" Target="http://www.udora.info/byudzhet" TargetMode="External"/><Relationship Id="rId9" Type="http://schemas.openxmlformats.org/officeDocument/2006/relationships/hyperlink" Target="http://fuizhma.ru/byudzhet-rayona-2/munitsipalnyiy-dolg" TargetMode="External"/><Relationship Id="rId14" Type="http://schemas.openxmlformats.org/officeDocument/2006/relationships/hyperlink" Target="http://www.&#1089;&#1099;&#1089;&#1086;&#1083;&#1072;-&#1072;&#1076;&#1084;.&#1088;&#1092;/mun_finans.php" TargetMode="External"/></Relationships>
</file>

<file path=xl/worksheets/_rels/sheet29.xml.rels><?xml version="1.0" encoding="UTF-8" standalone="yes"?>
<Relationships xmlns="http://schemas.openxmlformats.org/package/2006/relationships"><Relationship Id="rId8" Type="http://schemas.openxmlformats.org/officeDocument/2006/relationships/hyperlink" Target="http://kojgorodok.ru/finansyi/otchet-ob-ispolnenii-byudzheta/" TargetMode="External"/><Relationship Id="rId13" Type="http://schemas.openxmlformats.org/officeDocument/2006/relationships/hyperlink" Target="http://www.trpk.ru/page/finuprav.2019_god.otchety_ob_ispolnenii_konsolidirovannogo_bjudzheta_mr_2019/" TargetMode="External"/><Relationship Id="rId18" Type="http://schemas.openxmlformats.org/officeDocument/2006/relationships/printerSettings" Target="../printerSettings/printerSettings24.bin"/><Relationship Id="rId3" Type="http://schemas.openxmlformats.org/officeDocument/2006/relationships/hyperlink" Target="http://&#1074;&#1086;&#1088;&#1082;&#1091;&#1090;&#1072;.&#1088;&#1092;/about/budget-mo-th-vorkuta/otchyet-ob-ispolnenii-byudzheta/2019-god/?clear_cache=Y" TargetMode="External"/><Relationship Id="rId7" Type="http://schemas.openxmlformats.org/officeDocument/2006/relationships/hyperlink" Target="http://www.mrk11.ru/page/bjudzhet_mr_knyazhpogostskiy.Ispol/" TargetMode="External"/><Relationship Id="rId12" Type="http://schemas.openxmlformats.org/officeDocument/2006/relationships/hyperlink" Target="http://syktyvdin.ru/ru/page/residents.finance.Budget/" TargetMode="External"/><Relationship Id="rId17" Type="http://schemas.openxmlformats.org/officeDocument/2006/relationships/hyperlink" Target="http://fin.mrust-cilma.ru/ezhekvartalnoe/" TargetMode="External"/><Relationship Id="rId2" Type="http://schemas.openxmlformats.org/officeDocument/2006/relationships/hyperlink" Target="http://&#1089;&#1099;&#1082;&#1090;&#1099;&#1074;&#1082;&#1072;&#1088;.&#1088;&#1092;/administration/departament-finansov/byudzhet/otchety-ob-ispolnenii-byudzheta" TargetMode="External"/><Relationship Id="rId16" Type="http://schemas.openxmlformats.org/officeDocument/2006/relationships/hyperlink" Target="http://&#1091;&#1089;&#1090;&#1100;-&#1082;&#1091;&#1083;&#1086;&#1084;.&#1088;&#1092;/city/byudzhet-rayona/otchet-ob-ispolnenii-byudzheta/analiticheskie-dannye-o-postupleniyakh-v-byudzhet-i-raskhodakh-byudzheta.php" TargetMode="External"/><Relationship Id="rId1" Type="http://schemas.openxmlformats.org/officeDocument/2006/relationships/hyperlink" Target="http://beldepfin.ru/?page_id=4202" TargetMode="External"/><Relationship Id="rId6" Type="http://schemas.openxmlformats.org/officeDocument/2006/relationships/hyperlink" Target="http://fin.mouhta.ru/byudzhet/otchet/" TargetMode="External"/><Relationship Id="rId11" Type="http://schemas.openxmlformats.org/officeDocument/2006/relationships/hyperlink" Target="http://sosnogorsk.org/adm/budget/execution/quarterly/2019-th/" TargetMode="External"/><Relationship Id="rId5" Type="http://schemas.openxmlformats.org/officeDocument/2006/relationships/hyperlink" Target="http://&#1072;&#1076;&#1084;&#1080;&#1085;&#1080;&#1089;&#1090;&#1088;&#1072;&#1094;&#1080;&#1103;-&#1091;&#1089;&#1080;&#1085;&#1089;&#1082;.&#1088;&#1092;/?p=18101" TargetMode="External"/><Relationship Id="rId15" Type="http://schemas.openxmlformats.org/officeDocument/2006/relationships/hyperlink" Target="https://ustvymskij.ru/index.php/finansovoe-upravlenie/itogi-ispolneniya-byudzheta" TargetMode="External"/><Relationship Id="rId10" Type="http://schemas.openxmlformats.org/officeDocument/2006/relationships/hyperlink" Target="http://ufmrpechora.ru/page/levoe_menju.ispolneniya_mestnyh_bjudzhetov.ispolnenie_za_2019_god.ezhemesyachnoe_ispolnenie_bjudzheta_mo_mr_pechora_za_2019_g/" TargetMode="External"/><Relationship Id="rId4" Type="http://schemas.openxmlformats.org/officeDocument/2006/relationships/hyperlink" Target="http://finupr.adminta.ru/index.php/byudzhet-mogo-inta/ispolnenie-byudzheta/171-2019" TargetMode="External"/><Relationship Id="rId9" Type="http://schemas.openxmlformats.org/officeDocument/2006/relationships/hyperlink" Target="http://kortfo.ucoz.org/index/2019/0-62" TargetMode="External"/><Relationship Id="rId14" Type="http://schemas.openxmlformats.org/officeDocument/2006/relationships/hyperlink" Target="http://www.&#1089;&#1099;&#1089;&#1086;&#1083;&#1072;-&#1072;&#1076;&#1084;.&#1088;&#1092;/mun_finans.php"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vuktyl.com/itembyudzhet/itemfin-14/8824-reshenie-soveta-gorodskogo-okruga-vuktyl-ot-13-dekabrya-2018-g-355-o-byudzhete-mo-go-vuktyl-na-2019-god-i-planovyj-period-2020-i-2021-godov.html" TargetMode="External"/><Relationship Id="rId13" Type="http://schemas.openxmlformats.org/officeDocument/2006/relationships/hyperlink" Target="http://www.priluzie.ru/administracija/otdely-komitety-upravlenija/mu-upravlenie-finansov-administracii-municipalnogo/bjudzhet-municipalnogo-rajona-priluzskij/bjudzhet-municipalnogo-rajona-priluzskij-na-22398/" TargetMode="External"/><Relationship Id="rId18" Type="http://schemas.openxmlformats.org/officeDocument/2006/relationships/hyperlink" Target="https://cloud.mail.ru/public/97EH/Bpna79t5e" TargetMode="External"/><Relationship Id="rId3" Type="http://schemas.openxmlformats.org/officeDocument/2006/relationships/hyperlink" Target="http://fuizhma.ru/byudzhet-rayona-2/byudzhet/byudzhet-na-2019-god-i-planovyiy-period-2020-i-2021-godov" TargetMode="External"/><Relationship Id="rId21" Type="http://schemas.openxmlformats.org/officeDocument/2006/relationships/hyperlink" Target="http://fin.mrust-cilma.ru/resheniya/" TargetMode="External"/><Relationship Id="rId7" Type="http://schemas.openxmlformats.org/officeDocument/2006/relationships/hyperlink" Target="http://fin.mouhta.ru/byudzhet/byudzhet_uhta/reshenie_2019/index.php" TargetMode="External"/><Relationship Id="rId12" Type="http://schemas.openxmlformats.org/officeDocument/2006/relationships/hyperlink" Target="http://www.ufmrpechora.ru/page/levoe_menju.resheniya_o_mestnyh_bjudzhetov.resheniya_o_bjudzhete_mo_mr_pechora.reshenie_o_bjudzhete_mo_mr_pechora_2019_god.utverzhdennyy_bjudzhet_mo_mr_pechora_na_2019_2021_gg/" TargetMode="External"/><Relationship Id="rId17" Type="http://schemas.openxmlformats.org/officeDocument/2006/relationships/hyperlink" Target="http://www.trpk.ru/page/finuprav.2019_god.bjudzhet_2019/" TargetMode="External"/><Relationship Id="rId2" Type="http://schemas.openxmlformats.org/officeDocument/2006/relationships/hyperlink" Target="http://&#1089;&#1099;&#1082;&#1090;&#1099;&#1074;&#1082;&#1072;&#1088;.&#1088;&#1092;/administration/departament-finansov/byudzhet/resheniya-ob-utverzhdenii-byudzheta" TargetMode="External"/><Relationship Id="rId16" Type="http://schemas.openxmlformats.org/officeDocument/2006/relationships/hyperlink" Target="http://www.&#1089;&#1099;&#1089;&#1086;&#1083;&#1072;-&#1072;&#1076;&#1084;.&#1088;&#1092;/budget_rayon.php" TargetMode="External"/><Relationship Id="rId20" Type="http://schemas.openxmlformats.org/officeDocument/2006/relationships/hyperlink" Target="http://&#1091;&#1089;&#1090;&#1100;-&#1082;&#1091;&#1083;&#1086;&#1084;.&#1088;&#1092;/city/byudzhet-rayona/byudzhet-na-2019-god/" TargetMode="External"/><Relationship Id="rId1" Type="http://schemas.openxmlformats.org/officeDocument/2006/relationships/hyperlink" Target="http://beldepfin.ru/?page_id=4202" TargetMode="External"/><Relationship Id="rId6" Type="http://schemas.openxmlformats.org/officeDocument/2006/relationships/hyperlink" Target="http://&#1072;&#1076;&#1084;&#1080;&#1085;&#1080;&#1089;&#1090;&#1088;&#1072;&#1094;&#1080;&#1103;-&#1091;&#1089;&#1080;&#1085;&#1089;&#1082;.&#1088;&#1092;/?p=18093" TargetMode="External"/><Relationship Id="rId11" Type="http://schemas.openxmlformats.org/officeDocument/2006/relationships/hyperlink" Target="http://kortfo.ucoz.org/3/utverzhdennyj_bjudzhet.rar" TargetMode="External"/><Relationship Id="rId5" Type="http://schemas.openxmlformats.org/officeDocument/2006/relationships/hyperlink" Target="http://finupr.adminta.ru/index.php/byudzhet-mogo-inta/utrverzhdennyj-byudzhet" TargetMode="External"/><Relationship Id="rId15" Type="http://schemas.openxmlformats.org/officeDocument/2006/relationships/hyperlink" Target="http://syktyvdin.ru/ru/page/residents.finance.resheniy_2019-2021" TargetMode="External"/><Relationship Id="rId10" Type="http://schemas.openxmlformats.org/officeDocument/2006/relationships/hyperlink" Target="http://kojgorodok.ru/finansyi/utverzhdennyij-byudzhet/resheniya-soveta-munitsipalnogo-rajona-kojgorodskij-o-byudzhete-munitsipalnogo-obrazovaniya-munitsipalnogo-rajona-kojgorodskij-na-2019-god-i-planovyij-period-2020-i-2021-godov/" TargetMode="External"/><Relationship Id="rId19" Type="http://schemas.openxmlformats.org/officeDocument/2006/relationships/hyperlink" Target="https://yadi.sk/d/_x_lAi5dzzioFg" TargetMode="External"/><Relationship Id="rId4" Type="http://schemas.openxmlformats.org/officeDocument/2006/relationships/hyperlink" Target="http://&#1074;&#1086;&#1088;&#1082;&#1091;&#1090;&#1072;.&#1088;&#1092;/about/budget-mo-th-vorkuta/byudzhet/resheniya-ob-utverzhdenii/2019-god/" TargetMode="External"/><Relationship Id="rId9" Type="http://schemas.openxmlformats.org/officeDocument/2006/relationships/hyperlink" Target="http://www.mrk11.ru/page/bjudzhet_mr_knyazhpogostskiy.resheniya_soveta_o_bjudzhete/" TargetMode="External"/><Relationship Id="rId14" Type="http://schemas.openxmlformats.org/officeDocument/2006/relationships/hyperlink" Target="http://sosnogorsk.org/adm/budget/budget/2019/" TargetMode="External"/><Relationship Id="rId22"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hyperlink" Target="http://kojgorodok.ru/finansyi/otchet-ob-ispolnenii-byudzheta/" TargetMode="External"/><Relationship Id="rId13" Type="http://schemas.openxmlformats.org/officeDocument/2006/relationships/hyperlink" Target="http://www.trpk.ru/page/finuprav.2019_god.otchety_ob_ispolnenii_konsolidirovannogo_bjudzheta_mr_2019/" TargetMode="External"/><Relationship Id="rId18" Type="http://schemas.openxmlformats.org/officeDocument/2006/relationships/printerSettings" Target="../printerSettings/printerSettings25.bin"/><Relationship Id="rId3" Type="http://schemas.openxmlformats.org/officeDocument/2006/relationships/hyperlink" Target="http://&#1074;&#1086;&#1088;&#1082;&#1091;&#1090;&#1072;.&#1088;&#1092;/about/budget-mo-th-vorkuta/otchyet-ob-ispolnenii-byudzheta/2019-god/?clear_cache=Y" TargetMode="External"/><Relationship Id="rId7" Type="http://schemas.openxmlformats.org/officeDocument/2006/relationships/hyperlink" Target="http://www.mrk11.ru/page/bjudzhet_mr_knyazhpogostskiy.Ispol/" TargetMode="External"/><Relationship Id="rId12" Type="http://schemas.openxmlformats.org/officeDocument/2006/relationships/hyperlink" Target="http://syktyvdin.ru/ru/page/residents.finance.Budget/" TargetMode="External"/><Relationship Id="rId17" Type="http://schemas.openxmlformats.org/officeDocument/2006/relationships/hyperlink" Target="http://fin.mrust-cilma.ru/ezhekvartalnoe/" TargetMode="External"/><Relationship Id="rId2" Type="http://schemas.openxmlformats.org/officeDocument/2006/relationships/hyperlink" Target="http://&#1089;&#1099;&#1082;&#1090;&#1099;&#1074;&#1082;&#1072;&#1088;.&#1088;&#1092;/administration/departament-finansov/byudzhet/otchety-ob-ispolnenii-byudzheta" TargetMode="External"/><Relationship Id="rId16" Type="http://schemas.openxmlformats.org/officeDocument/2006/relationships/hyperlink" Target="http://&#1091;&#1089;&#1090;&#1100;-&#1082;&#1091;&#1083;&#1086;&#1084;.&#1088;&#1092;/city/byudzhet-rayona/otchet-ob-ispolnenii-byudzheta/analiticheskie-dannye-o-postupleniyakh-v-byudzhet-i-raskhodakh-byudzheta.php" TargetMode="External"/><Relationship Id="rId1" Type="http://schemas.openxmlformats.org/officeDocument/2006/relationships/hyperlink" Target="http://beldepfin.ru/?page_id=4202" TargetMode="External"/><Relationship Id="rId6" Type="http://schemas.openxmlformats.org/officeDocument/2006/relationships/hyperlink" Target="http://fin.mouhta.ru/byudzhet/otchet/" TargetMode="External"/><Relationship Id="rId11" Type="http://schemas.openxmlformats.org/officeDocument/2006/relationships/hyperlink" Target="http://sosnogorsk.org/adm/budget/execution/quarterly/2019-th/" TargetMode="External"/><Relationship Id="rId5" Type="http://schemas.openxmlformats.org/officeDocument/2006/relationships/hyperlink" Target="http://&#1072;&#1076;&#1084;&#1080;&#1085;&#1080;&#1089;&#1090;&#1088;&#1072;&#1094;&#1080;&#1103;-&#1091;&#1089;&#1080;&#1085;&#1089;&#1082;.&#1088;&#1092;/?p=18101" TargetMode="External"/><Relationship Id="rId15" Type="http://schemas.openxmlformats.org/officeDocument/2006/relationships/hyperlink" Target="https://ustvymskij.ru/index.php/finansovoe-upravlenie/itogi-ispolneniya-byudzheta" TargetMode="External"/><Relationship Id="rId10" Type="http://schemas.openxmlformats.org/officeDocument/2006/relationships/hyperlink" Target="http://ufmrpechora.ru/page/levoe_menju.ispolneniya_mestnyh_bjudzhetov.ispolnenie_za_2019_god.ezhemesyachnoe_ispolnenie_bjudzheta_mo_mr_pechora_za_2019_g.na_01102019_ispolnenie_iii_kvartal/" TargetMode="External"/><Relationship Id="rId4" Type="http://schemas.openxmlformats.org/officeDocument/2006/relationships/hyperlink" Target="http://finupr.adminta.ru/index.php/byudzhet-mogo-inta/ispolnenie-byudzheta/171-2019" TargetMode="External"/><Relationship Id="rId9" Type="http://schemas.openxmlformats.org/officeDocument/2006/relationships/hyperlink" Target="http://kortfo.ucoz.org/index/2019/0-62" TargetMode="External"/><Relationship Id="rId14" Type="http://schemas.openxmlformats.org/officeDocument/2006/relationships/hyperlink" Target="http://www.&#1089;&#1099;&#1089;&#1086;&#1083;&#1072;-&#1072;&#1076;&#1084;.&#1088;&#1092;/mun_finans.php" TargetMode="External"/></Relationships>
</file>

<file path=xl/worksheets/_rels/sheet31.xml.rels><?xml version="1.0" encoding="UTF-8" standalone="yes"?>
<Relationships xmlns="http://schemas.openxmlformats.org/package/2006/relationships"><Relationship Id="rId8" Type="http://schemas.openxmlformats.org/officeDocument/2006/relationships/hyperlink" Target="http://ksp-ust-cilma.ru/deyatelnost" TargetMode="External"/><Relationship Id="rId3" Type="http://schemas.openxmlformats.org/officeDocument/2006/relationships/hyperlink" Target="http://&#1082;&#1089;&#1087;-&#1091;&#1089;&#1080;&#1085;&#1089;&#1082;.&#1088;&#1092;/service/1/" TargetMode="External"/><Relationship Id="rId7" Type="http://schemas.openxmlformats.org/officeDocument/2006/relationships/hyperlink" Target="http://&#1091;&#1089;&#1090;&#1100;-&#1082;&#1091;&#1083;&#1086;&#1084;.&#1088;&#1092;/about/info/news/%D0%9F%D0%BB%D0%B0%D0%BD%20%D0%BF%D1%80%D0%BE%D0%B2%D0%B5%D1%80%D0%BE%D0%BA.pdf" TargetMode="External"/><Relationship Id="rId2" Type="http://schemas.openxmlformats.org/officeDocument/2006/relationships/hyperlink" Target="https://syktyvkar-sovet.ru/ksp_documents/" TargetMode="External"/><Relationship Id="rId1" Type="http://schemas.openxmlformats.org/officeDocument/2006/relationships/hyperlink" Target="http://beldepfin.ru/?page_id=4202" TargetMode="External"/><Relationship Id="rId6" Type="http://schemas.openxmlformats.org/officeDocument/2006/relationships/hyperlink" Target="http://www.trpk.ru/page/kontrolno_schetnaya_palata.plan_raboty.2019_godaiavpip/" TargetMode="External"/><Relationship Id="rId5" Type="http://schemas.openxmlformats.org/officeDocument/2006/relationships/hyperlink" Target="http://&#1089;&#1099;&#1089;&#1086;&#1083;&#1072;-&#1072;&#1076;&#1084;.&#1088;&#1092;/krk.php" TargetMode="External"/><Relationship Id="rId4" Type="http://schemas.openxmlformats.org/officeDocument/2006/relationships/hyperlink" Target="http://www.pechoraonline.ru/ru/page/content.kontrolno_schjotnaya_komissiya.plany_raboty_komissiya/" TargetMode="External"/><Relationship Id="rId9"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8" Type="http://schemas.openxmlformats.org/officeDocument/2006/relationships/hyperlink" Target="http://ksp-ust-cilma.ru/informatsiya-o-provedennykh-kontrolnykh-ekspertno-analiticheskikh-meropriyatiyakh" TargetMode="External"/><Relationship Id="rId3" Type="http://schemas.openxmlformats.org/officeDocument/2006/relationships/hyperlink" Target="http://&#1082;&#1089;&#1087;-&#1091;&#1093;&#1090;&#1072;.&#1088;&#1092;/index.php?id=256" TargetMode="External"/><Relationship Id="rId7" Type="http://schemas.openxmlformats.org/officeDocument/2006/relationships/hyperlink" Target="http://&#1091;&#1089;&#1090;&#1100;-&#1082;&#1091;&#1083;&#1086;&#1084;.&#1088;&#1092;/kontrolno-schetnaya-komissiya/deyatelnost/proverki/kontrolnye-meropriyatiya.php" TargetMode="External"/><Relationship Id="rId2" Type="http://schemas.openxmlformats.org/officeDocument/2006/relationships/hyperlink" Target="https://syktyvkar-sovet.ru/informaciya-o-deyatelnosti/" TargetMode="External"/><Relationship Id="rId1" Type="http://schemas.openxmlformats.org/officeDocument/2006/relationships/hyperlink" Target="http://beldepfin.ru/?page_id=4202" TargetMode="External"/><Relationship Id="rId6" Type="http://schemas.openxmlformats.org/officeDocument/2006/relationships/hyperlink" Target="http://sosnogorsk.org/revkom/operation/control-activities/" TargetMode="External"/><Relationship Id="rId5" Type="http://schemas.openxmlformats.org/officeDocument/2006/relationships/hyperlink" Target="http://www.pechoraonline.ru/ru/page/content.kontrolno_schjotnaya_komissiya.informatsiya_po_rezultatam_provedeniya_kontrolnyh_i_ekspertno_analiticheskih_meropriyatiyah/" TargetMode="External"/><Relationship Id="rId10" Type="http://schemas.openxmlformats.org/officeDocument/2006/relationships/printerSettings" Target="../printerSettings/printerSettings27.bin"/><Relationship Id="rId4" Type="http://schemas.openxmlformats.org/officeDocument/2006/relationships/hyperlink" Target="http://kortkeros.ru/informatsiya-o-provedennykh-kontrolnykh-i-ekspertno-analiticheskikh-meropriyatiyakh" TargetMode="External"/><Relationship Id="rId9" Type="http://schemas.openxmlformats.org/officeDocument/2006/relationships/hyperlink" Target="http://www.priluzie.ru/administracija/otdely-komitety-upravlenija/revizionnaja-komissija-kontrolnyj-organ-municipalnogo/dejatelnost/kontrolnaja-dejatelnost/" TargetMode="External"/></Relationships>
</file>

<file path=xl/worksheets/_rels/sheet33.xml.rels><?xml version="1.0" encoding="UTF-8" standalone="yes"?>
<Relationships xmlns="http://schemas.openxmlformats.org/package/2006/relationships"><Relationship Id="rId8" Type="http://schemas.openxmlformats.org/officeDocument/2006/relationships/hyperlink" Target="http://www.mrk11.ru/page/bjudzhet_mr_knyazhpogostskiy.proekty_resheniy_soveta_mr_knyazhpogostskiy/" TargetMode="External"/><Relationship Id="rId13" Type="http://schemas.openxmlformats.org/officeDocument/2006/relationships/hyperlink" Target="http://sosnogorsk.org/adm/budget/budget/the-budget-of-the-municipality-municipal-district-sosnogorsk-in-2020/" TargetMode="External"/><Relationship Id="rId18" Type="http://schemas.openxmlformats.org/officeDocument/2006/relationships/hyperlink" Target="http://&#1091;&#1089;&#1090;&#1100;-&#1082;&#1091;&#1083;&#1086;&#1084;.&#1088;&#1092;/city/byudzhet-rayona/byudzhet-na-2020-god/" TargetMode="External"/><Relationship Id="rId3" Type="http://schemas.openxmlformats.org/officeDocument/2006/relationships/hyperlink" Target="http://&#1089;&#1099;&#1082;&#1090;&#1099;&#1074;&#1082;&#1072;&#1088;.&#1088;&#1092;/administration/departament-finansov/byudzhet/proekty-byudzhetov" TargetMode="External"/><Relationship Id="rId21" Type="http://schemas.openxmlformats.org/officeDocument/2006/relationships/printerSettings" Target="../printerSettings/printerSettings28.bin"/><Relationship Id="rId7" Type="http://schemas.openxmlformats.org/officeDocument/2006/relationships/hyperlink" Target="http://fuizhma.ru/proektyi-resheniy/proekt-resheniya-o-byudzhete-munitsipalnogo-obrazovaniya-munitsipalnogo-rayona-izhemskiy-na-2020-god-i-planovyiy-period-2021-i-2022-godov" TargetMode="External"/><Relationship Id="rId12" Type="http://schemas.openxmlformats.org/officeDocument/2006/relationships/hyperlink" Target="http://www.priluzie.ru/administracija/otdely-komitety-upravlenija/mu-upravlenie-finansov-administracii-municipalnogo/bjudzhet-municipalnogo-rajona-priluzskij/bjudzhet-municipalnogo-rajona-priluzskij-na/" TargetMode="External"/><Relationship Id="rId17" Type="http://schemas.openxmlformats.org/officeDocument/2006/relationships/hyperlink" Target="https://ustvymskij.ru/index.php/finansovoe-upravlenie/proekty-reshenij-o-byudzhete" TargetMode="External"/><Relationship Id="rId2" Type="http://schemas.openxmlformats.org/officeDocument/2006/relationships/hyperlink" Target="http://&#1072;&#1076;&#1084;&#1080;&#1085;&#1080;&#1089;&#1090;&#1088;&#1072;&#1094;&#1080;&#1103;-&#1091;&#1089;&#1080;&#1085;&#1089;&#1082;.&#1088;&#1092;/?p=18093" TargetMode="External"/><Relationship Id="rId16" Type="http://schemas.openxmlformats.org/officeDocument/2006/relationships/hyperlink" Target="http://www.trpk.ru/page/finuprav.2020_god.bjudzhet/" TargetMode="External"/><Relationship Id="rId20" Type="http://schemas.openxmlformats.org/officeDocument/2006/relationships/hyperlink" Target="http://www.udora.info/byudzhet" TargetMode="External"/><Relationship Id="rId1" Type="http://schemas.openxmlformats.org/officeDocument/2006/relationships/hyperlink" Target="http://beldepfin.ru/?page_id=4202" TargetMode="External"/><Relationship Id="rId6" Type="http://schemas.openxmlformats.org/officeDocument/2006/relationships/hyperlink" Target="http://fin.mouhta.ru/byudzhet/byudzhet_uhta/proekt_2020/index.php" TargetMode="External"/><Relationship Id="rId11" Type="http://schemas.openxmlformats.org/officeDocument/2006/relationships/hyperlink" Target="http://ufmrpechora.ru/page/levoe_menju.resheniya_o_mestnyh_bjudzhetov.resheniya_o_bjudzhete_mo_mr_pechora.reshenie_o_bjudzhete_mo_mr_pechora_na_2020_god.proekt_resheniya_o_bjudzhete_mo_mr_pechora_na_2020_2022_gg/" TargetMode="External"/><Relationship Id="rId5" Type="http://schemas.openxmlformats.org/officeDocument/2006/relationships/hyperlink" Target="http://finupr.adminta.ru/index.php/byudzhet-mogo-inta/proekt-byudzheta" TargetMode="External"/><Relationship Id="rId15" Type="http://schemas.openxmlformats.org/officeDocument/2006/relationships/hyperlink" Target="http://www.&#1089;&#1099;&#1089;&#1086;&#1083;&#1072;-&#1072;&#1076;&#1084;.&#1088;&#1092;/proekt_budget.php" TargetMode="External"/><Relationship Id="rId10" Type="http://schemas.openxmlformats.org/officeDocument/2006/relationships/hyperlink" Target="http://kortfo.ucoz.org/index/bjudzhet_na_2020_2022/0-28" TargetMode="External"/><Relationship Id="rId19" Type="http://schemas.openxmlformats.org/officeDocument/2006/relationships/hyperlink" Target="http://fin.mrust-cilma.ru/proektyi-resheniy/" TargetMode="External"/><Relationship Id="rId4" Type="http://schemas.openxmlformats.org/officeDocument/2006/relationships/hyperlink" Target="http://&#1074;&#1086;&#1088;&#1082;&#1091;&#1090;&#1072;.&#1088;&#1092;/about/budget-mo-th-vorkuta/proekt-byudzheta-na-ocherednoy-finansovyy-god-i-planovyy-period/na-2020-2022-gody/" TargetMode="External"/><Relationship Id="rId9" Type="http://schemas.openxmlformats.org/officeDocument/2006/relationships/hyperlink" Target="http://kojgorodok.ru/finansyi/proekt-byudzheta/" TargetMode="External"/><Relationship Id="rId14" Type="http://schemas.openxmlformats.org/officeDocument/2006/relationships/hyperlink" Target="http://syktyvdin.ru/ru/page/residents.finance.proekt_resheniy_2020" TargetMode="External"/></Relationships>
</file>

<file path=xl/worksheets/_rels/sheet34.xml.rels><?xml version="1.0" encoding="UTF-8" standalone="yes"?>
<Relationships xmlns="http://schemas.openxmlformats.org/package/2006/relationships"><Relationship Id="rId8" Type="http://schemas.openxmlformats.org/officeDocument/2006/relationships/hyperlink" Target="http://kojgorodok.ru/finansyi/proekt-byudzheta/" TargetMode="External"/><Relationship Id="rId13" Type="http://schemas.openxmlformats.org/officeDocument/2006/relationships/hyperlink" Target="http://www.&#1089;&#1099;&#1089;&#1086;&#1083;&#1072;-&#1072;&#1076;&#1084;.&#1088;&#1092;/proekt_budget.php" TargetMode="External"/><Relationship Id="rId18" Type="http://schemas.openxmlformats.org/officeDocument/2006/relationships/hyperlink" Target="http://kortfo.ucoz.org/index/bjudzhet_na_2020_2022/0-28" TargetMode="External"/><Relationship Id="rId3" Type="http://schemas.openxmlformats.org/officeDocument/2006/relationships/hyperlink" Target="http://&#1074;&#1086;&#1088;&#1082;&#1091;&#1090;&#1072;.&#1088;&#1092;/about/budget-mo-th-vorkuta/proekt-byudzheta-na-ocherednoy-finansovyy-god-i-planovyy-period/na-2020-2022-gody/" TargetMode="External"/><Relationship Id="rId7" Type="http://schemas.openxmlformats.org/officeDocument/2006/relationships/hyperlink" Target="http://www.mrk11.ru/page/bjudzhet_mr_knyazhpogostskiy.proekty_resheniy_soveta_mr_knyazhpogostskiy/" TargetMode="External"/><Relationship Id="rId12" Type="http://schemas.openxmlformats.org/officeDocument/2006/relationships/hyperlink" Target="http://syktyvdin.ru/ru/page/residents.finance.proekt_resheniy_2020_1" TargetMode="External"/><Relationship Id="rId17" Type="http://schemas.openxmlformats.org/officeDocument/2006/relationships/hyperlink" Target="http://fin.mrust-cilma.ru/proektyi-resheniy/" TargetMode="External"/><Relationship Id="rId2" Type="http://schemas.openxmlformats.org/officeDocument/2006/relationships/hyperlink" Target="http://&#1072;&#1076;&#1084;&#1080;&#1085;&#1080;&#1089;&#1090;&#1088;&#1072;&#1094;&#1080;&#1103;-&#1091;&#1089;&#1080;&#1085;&#1089;&#1082;.&#1088;&#1092;/?p=18093" TargetMode="External"/><Relationship Id="rId16" Type="http://schemas.openxmlformats.org/officeDocument/2006/relationships/hyperlink" Target="http://&#1091;&#1089;&#1090;&#1100;-&#1082;&#1091;&#1083;&#1086;&#1084;.&#1088;&#1092;/city/byudzhet-rayona/byudzhet-na-2020-god/" TargetMode="External"/><Relationship Id="rId20" Type="http://schemas.openxmlformats.org/officeDocument/2006/relationships/printerSettings" Target="../printerSettings/printerSettings29.bin"/><Relationship Id="rId1" Type="http://schemas.openxmlformats.org/officeDocument/2006/relationships/hyperlink" Target="http://beldepfin.ru/?page_id=4202" TargetMode="External"/><Relationship Id="rId6" Type="http://schemas.openxmlformats.org/officeDocument/2006/relationships/hyperlink" Target="http://fuizhma.ru/proektyi-resheniy/proekt-resheniya-o-byudzhete-munitsipalnogo-obrazovaniya-munitsipalnogo-rayona-izhemskiy-na-2020-god-i-planovyiy-period-2021-i-2022-godov" TargetMode="External"/><Relationship Id="rId11" Type="http://schemas.openxmlformats.org/officeDocument/2006/relationships/hyperlink" Target="http://sosnogorsk.org/adm/budget/budget/the-budget-of-the-municipality-municipal-district-sosnogorsk-in-2020/projects-budget/" TargetMode="External"/><Relationship Id="rId5" Type="http://schemas.openxmlformats.org/officeDocument/2006/relationships/hyperlink" Target="http://fin.mouhta.ru/byudzhet/byudzhet_uhta/proekt_2020/index.php" TargetMode="External"/><Relationship Id="rId15" Type="http://schemas.openxmlformats.org/officeDocument/2006/relationships/hyperlink" Target="https://ustvymskij.ru/index.php/finansovoe-upravlenie/proekty-reshenij-o-byudzhete" TargetMode="External"/><Relationship Id="rId10" Type="http://schemas.openxmlformats.org/officeDocument/2006/relationships/hyperlink" Target="http://www.priluzie.ru/administracija/otdely-komitety-upravlenija/mu-upravlenie-finansov-administracii-municipalnogo/bjudzhet-municipalnogo-rajona-priluzskij/bjudzhet-municipalnogo-rajona-priluzskij-na/" TargetMode="External"/><Relationship Id="rId19" Type="http://schemas.openxmlformats.org/officeDocument/2006/relationships/hyperlink" Target="http://www.udora.info/byudzhet" TargetMode="External"/><Relationship Id="rId4" Type="http://schemas.openxmlformats.org/officeDocument/2006/relationships/hyperlink" Target="http://finupr.adminta.ru/index.php/byudzhet-mogo-inta/proekt-byudzheta" TargetMode="External"/><Relationship Id="rId9" Type="http://schemas.openxmlformats.org/officeDocument/2006/relationships/hyperlink" Target="http://ufmrpechora.ru/page/levoe_menju.resheniya_o_mestnyh_bjudzhetov.resheniya_o_bjudzhete_mo_mr_pechora.reshenie_o_bjudzhete_mo_mr_pechora_na_2020_god.proekt_resheniya_o_bjudzhete_mo_mr_pechora_na_2020_2022_gg/" TargetMode="External"/><Relationship Id="rId14" Type="http://schemas.openxmlformats.org/officeDocument/2006/relationships/hyperlink" Target="http://www.trpk.ru/page/finuprav.2020_god.bjudzhet/" TargetMode="External"/></Relationships>
</file>

<file path=xl/worksheets/_rels/sheet35.xml.rels><?xml version="1.0" encoding="UTF-8" standalone="yes"?>
<Relationships xmlns="http://schemas.openxmlformats.org/package/2006/relationships"><Relationship Id="rId8" Type="http://schemas.openxmlformats.org/officeDocument/2006/relationships/hyperlink" Target="http://ufmrpechora.ru/page/levoe_menju.resheniya_o_mestnyh_bjudzhetov.resheniya_o_bjudzhete_mo_mr_pechora.reshenie_o_bjudzhete_mo_mr_pechora_na_2020_god.proekt_resheniya_o_bjudzhete_mo_mr_pechora_na_2020_2022_gg/" TargetMode="External"/><Relationship Id="rId13" Type="http://schemas.openxmlformats.org/officeDocument/2006/relationships/hyperlink" Target="http://www.trpk.ru/page/finuprav.2020_god.bjudzhet/" TargetMode="External"/><Relationship Id="rId18" Type="http://schemas.openxmlformats.org/officeDocument/2006/relationships/hyperlink" Target="http://www.udora.info/byudzhet" TargetMode="External"/><Relationship Id="rId3" Type="http://schemas.openxmlformats.org/officeDocument/2006/relationships/hyperlink" Target="http://&#1074;&#1086;&#1088;&#1082;&#1091;&#1090;&#1072;.&#1088;&#1092;/about/budget-mo-th-vorkuta/proekt-byudzheta-na-ocherednoy-finansovyy-god-i-planovyy-period/na-2020-2022-gody/" TargetMode="External"/><Relationship Id="rId7" Type="http://schemas.openxmlformats.org/officeDocument/2006/relationships/hyperlink" Target="http://kortfo.ucoz.org/index/bjudzhet_na_2020_2022/0-28" TargetMode="External"/><Relationship Id="rId12" Type="http://schemas.openxmlformats.org/officeDocument/2006/relationships/hyperlink" Target="http://www.&#1089;&#1099;&#1089;&#1086;&#1083;&#1072;-&#1072;&#1076;&#1084;.&#1088;&#1092;/proekt_budget.php" TargetMode="External"/><Relationship Id="rId17" Type="http://schemas.openxmlformats.org/officeDocument/2006/relationships/hyperlink" Target="http://kojgorodok.ru/finansyi/proekt-byudzheta/" TargetMode="External"/><Relationship Id="rId2" Type="http://schemas.openxmlformats.org/officeDocument/2006/relationships/hyperlink" Target="http://&#1072;&#1076;&#1084;&#1080;&#1085;&#1080;&#1089;&#1090;&#1088;&#1072;&#1094;&#1080;&#1103;-&#1091;&#1089;&#1080;&#1085;&#1089;&#1082;.&#1088;&#1092;/?p=18093" TargetMode="External"/><Relationship Id="rId16" Type="http://schemas.openxmlformats.org/officeDocument/2006/relationships/hyperlink" Target="http://fin.mrust-cilma.ru/proektyi-resheniy/" TargetMode="External"/><Relationship Id="rId20" Type="http://schemas.openxmlformats.org/officeDocument/2006/relationships/printerSettings" Target="../printerSettings/printerSettings30.bin"/><Relationship Id="rId1" Type="http://schemas.openxmlformats.org/officeDocument/2006/relationships/hyperlink" Target="http://beldepfin.ru/?page_id=4202" TargetMode="External"/><Relationship Id="rId6" Type="http://schemas.openxmlformats.org/officeDocument/2006/relationships/hyperlink" Target="http://fuizhma.ru/proektyi-resheniy/proekt-resheniya-o-byudzhete-munitsipalnogo-obrazovaniya-munitsipalnogo-rayona-izhemskiy-na-2020-god-i-planovyiy-period-2021-i-2022-godov" TargetMode="External"/><Relationship Id="rId11" Type="http://schemas.openxmlformats.org/officeDocument/2006/relationships/hyperlink" Target="http://syktyvdin.ru/ru/page/residents.finance.proekt_resheniy_2020_1" TargetMode="External"/><Relationship Id="rId5" Type="http://schemas.openxmlformats.org/officeDocument/2006/relationships/hyperlink" Target="http://fin.mouhta.ru/byudzhet/byudzhet_uhta/proekt_2020/index.php" TargetMode="External"/><Relationship Id="rId15" Type="http://schemas.openxmlformats.org/officeDocument/2006/relationships/hyperlink" Target="http://&#1091;&#1089;&#1090;&#1100;-&#1082;&#1091;&#1083;&#1086;&#1084;.&#1088;&#1092;/city/byudzhet-rayona/byudzhet-na-2020-god/" TargetMode="External"/><Relationship Id="rId10" Type="http://schemas.openxmlformats.org/officeDocument/2006/relationships/hyperlink" Target="http://sosnogorsk.org/adm/budget/budget/the-budget-of-the-municipality-municipal-district-sosnogorsk-in-2020/projects-budget/" TargetMode="External"/><Relationship Id="rId19" Type="http://schemas.openxmlformats.org/officeDocument/2006/relationships/hyperlink" Target="http://www.mrk11.ru/page/bjudzhet_mr_knyazhpogostskiy.proekty_resheniy_soveta_mr_knyazhpogostskiy/" TargetMode="External"/><Relationship Id="rId4" Type="http://schemas.openxmlformats.org/officeDocument/2006/relationships/hyperlink" Target="http://finupr.adminta.ru/index.php/byudzhet-mogo-inta/proekt-byudzheta" TargetMode="External"/><Relationship Id="rId9" Type="http://schemas.openxmlformats.org/officeDocument/2006/relationships/hyperlink" Target="http://www.priluzie.ru/administracija/otdely-komitety-upravlenija/mu-upravlenie-finansov-administracii-municipalnogo/bjudzhet-municipalnogo-rajona-priluzskij/bjudzhet-municipalnogo-rajona-priluzskij-na/" TargetMode="External"/><Relationship Id="rId14" Type="http://schemas.openxmlformats.org/officeDocument/2006/relationships/hyperlink" Target="https://ustvymskij.ru/index.php/finansovoe-upravlenie/proekty-reshenij-o-byudzhete" TargetMode="External"/></Relationships>
</file>

<file path=xl/worksheets/_rels/sheet36.xml.rels><?xml version="1.0" encoding="UTF-8" standalone="yes"?>
<Relationships xmlns="http://schemas.openxmlformats.org/package/2006/relationships"><Relationship Id="rId8" Type="http://schemas.openxmlformats.org/officeDocument/2006/relationships/hyperlink" Target="http://kortfo.ucoz.org/index/bjudzhet_na_2020_2022/0-28" TargetMode="External"/><Relationship Id="rId13" Type="http://schemas.openxmlformats.org/officeDocument/2006/relationships/hyperlink" Target="http://www.trpk.ru/page/finuprav.2020_god.bjudzhet/" TargetMode="External"/><Relationship Id="rId18" Type="http://schemas.openxmlformats.org/officeDocument/2006/relationships/hyperlink" Target="http://fin.mrust-cilma.ru/proektyi-resheniy/" TargetMode="External"/><Relationship Id="rId3" Type="http://schemas.openxmlformats.org/officeDocument/2006/relationships/hyperlink" Target="http://&#1074;&#1086;&#1088;&#1082;&#1091;&#1090;&#1072;.&#1088;&#1092;/about/budget-mo-th-vorkuta/proekt-byudzheta-na-ocherednoy-finansovyy-god-i-planovyy-period/na-2020-2022-gody/" TargetMode="External"/><Relationship Id="rId7" Type="http://schemas.openxmlformats.org/officeDocument/2006/relationships/hyperlink" Target="http://www.mrk11.ru/page/bjudzhet_mr_knyazhpogostskiy.proekty_resheniy_soveta_mr_knyazhpogostskiy/" TargetMode="External"/><Relationship Id="rId12" Type="http://schemas.openxmlformats.org/officeDocument/2006/relationships/hyperlink" Target="http://syktyvdin.ru/ru/page/residents.finance.proekt_resheniy_2020_1" TargetMode="External"/><Relationship Id="rId17" Type="http://schemas.openxmlformats.org/officeDocument/2006/relationships/hyperlink" Target="http://kojgorodok.ru/finansyi/proekt-byudzheta/" TargetMode="External"/><Relationship Id="rId2" Type="http://schemas.openxmlformats.org/officeDocument/2006/relationships/hyperlink" Target="http://&#1072;&#1076;&#1084;&#1080;&#1085;&#1080;&#1089;&#1090;&#1088;&#1072;&#1094;&#1080;&#1103;-&#1091;&#1089;&#1080;&#1085;&#1089;&#1082;.&#1088;&#1092;/?p=18093" TargetMode="External"/><Relationship Id="rId16" Type="http://schemas.openxmlformats.org/officeDocument/2006/relationships/hyperlink" Target="http://&#1091;&#1089;&#1090;&#1100;-&#1082;&#1091;&#1083;&#1086;&#1084;.&#1088;&#1092;/city/byudzhet-rayona/byudzhet-na-2020-god/" TargetMode="External"/><Relationship Id="rId1" Type="http://schemas.openxmlformats.org/officeDocument/2006/relationships/hyperlink" Target="http://beldepfin.ru/?page_id=4202" TargetMode="External"/><Relationship Id="rId6" Type="http://schemas.openxmlformats.org/officeDocument/2006/relationships/hyperlink" Target="http://fuizhma.ru/proektyi-resheniy/proekt-resheniya-o-byudzhete-munitsipalnogo-obrazovaniya-munitsipalnogo-rayona-izhemskiy-na-2020-god-i-planovyiy-period-2021-i-2022-godov" TargetMode="External"/><Relationship Id="rId11" Type="http://schemas.openxmlformats.org/officeDocument/2006/relationships/hyperlink" Target="http://sosnogorsk.org/adm/budget/budget/the-budget-of-the-municipality-municipal-district-sosnogorsk-in-2020/projects-budget/" TargetMode="External"/><Relationship Id="rId5" Type="http://schemas.openxmlformats.org/officeDocument/2006/relationships/hyperlink" Target="http://fin.mouhta.ru/byudzhet/byudzhet_uhta/proekt_2020/index.php" TargetMode="External"/><Relationship Id="rId15" Type="http://schemas.openxmlformats.org/officeDocument/2006/relationships/hyperlink" Target="https://ustvymskij.ru/index.php/finansovoe-upravlenie/proekty-reshenij-o-byudzhete" TargetMode="External"/><Relationship Id="rId10" Type="http://schemas.openxmlformats.org/officeDocument/2006/relationships/hyperlink" Target="http://www.priluzie.ru/administracija/otdely-komitety-upravlenija/mu-upravlenie-finansov-administracii-municipalnogo/bjudzhet-municipalnogo-rajona-priluzskij/bjudzhet-municipalnogo-rajona-priluzskij-na/" TargetMode="External"/><Relationship Id="rId19" Type="http://schemas.openxmlformats.org/officeDocument/2006/relationships/printerSettings" Target="../printerSettings/printerSettings31.bin"/><Relationship Id="rId4" Type="http://schemas.openxmlformats.org/officeDocument/2006/relationships/hyperlink" Target="http://finupr.adminta.ru/index.php/byudzhet-mogo-inta/proekt-byudzheta" TargetMode="External"/><Relationship Id="rId9" Type="http://schemas.openxmlformats.org/officeDocument/2006/relationships/hyperlink" Target="http://ufmrpechora.ru/page/levoe_menju.resheniya_o_mestnyh_bjudzhetov.resheniya_o_bjudzhete_mo_mr_pechora.reshenie_o_bjudzhete_mo_mr_pechora_na_2020_god.proekt_resheniya_o_bjudzhete_mo_mr_pechora_na_2020_2022_gg/" TargetMode="External"/><Relationship Id="rId14" Type="http://schemas.openxmlformats.org/officeDocument/2006/relationships/hyperlink" Target="http://www.udora.info/" TargetMode="External"/></Relationships>
</file>

<file path=xl/worksheets/_rels/sheet37.xml.rels><?xml version="1.0" encoding="UTF-8" standalone="yes"?>
<Relationships xmlns="http://schemas.openxmlformats.org/package/2006/relationships"><Relationship Id="rId8" Type="http://schemas.openxmlformats.org/officeDocument/2006/relationships/hyperlink" Target="http://www.priluzie.ru/bjudzhet-dlja-grazhdan/bjudzhet-municipalnogo-rajona-priluzskij-na-22556/" TargetMode="External"/><Relationship Id="rId13" Type="http://schemas.openxmlformats.org/officeDocument/2006/relationships/hyperlink" Target="http://www.trpk.ru/page/finuprav.bjudzhet_dlya_grazhdan_o/" TargetMode="External"/><Relationship Id="rId3" Type="http://schemas.openxmlformats.org/officeDocument/2006/relationships/hyperlink" Target="http://vuktyl.com/itembyudzhet/itemfin-2/13063-informatsionnaya-broshyura-byudzhet-dlya-grazhdan-k-resheniyu-soveta-go-vuktyl-ot-12-12-2019-430-o-byudzhete-munitsipalnogo-obrazovaniya-gorodskogo-okruga-vuktyl-na-2020-god-i-planovyj-period-2021-i-2022-godov.html" TargetMode="External"/><Relationship Id="rId7" Type="http://schemas.openxmlformats.org/officeDocument/2006/relationships/hyperlink" Target="http://ufmrpechora.ru/page/levoe_menju.otkrytyi_bydget.bjudzhet_dlya_grazhdan_prezentatsii_broshjury/" TargetMode="External"/><Relationship Id="rId12" Type="http://schemas.openxmlformats.org/officeDocument/2006/relationships/hyperlink" Target="http://www.&#1089;&#1099;&#1089;&#1086;&#1083;&#1072;-&#1072;&#1076;&#1084;.&#1088;&#1092;/budget.php" TargetMode="External"/><Relationship Id="rId2" Type="http://schemas.openxmlformats.org/officeDocument/2006/relationships/hyperlink" Target="http://fin.mouhta.ru/byudzhet/grazhdan/2020/" TargetMode="External"/><Relationship Id="rId16" Type="http://schemas.openxmlformats.org/officeDocument/2006/relationships/printerSettings" Target="../printerSettings/printerSettings32.bin"/><Relationship Id="rId1" Type="http://schemas.openxmlformats.org/officeDocument/2006/relationships/hyperlink" Target="http://&#1072;&#1076;&#1084;&#1080;&#1085;&#1080;&#1089;&#1090;&#1088;&#1072;&#1094;&#1080;&#1103;-&#1091;&#1089;&#1080;&#1085;&#1089;&#1082;.&#1088;&#1092;/?p=96524" TargetMode="External"/><Relationship Id="rId6" Type="http://schemas.openxmlformats.org/officeDocument/2006/relationships/hyperlink" Target="http://kortfo.ucoz.org/2/proekt.rar" TargetMode="External"/><Relationship Id="rId11" Type="http://schemas.openxmlformats.org/officeDocument/2006/relationships/hyperlink" Target="http://syktyvdin.ru/ru/page/residents.finance.Budget_dla_gragdan/" TargetMode="External"/><Relationship Id="rId5" Type="http://schemas.openxmlformats.org/officeDocument/2006/relationships/hyperlink" Target="http://kojgorodok.ru/finansyi/byudzhet-dlya-grazhdan/" TargetMode="External"/><Relationship Id="rId15" Type="http://schemas.openxmlformats.org/officeDocument/2006/relationships/hyperlink" Target="http://fin.mrust-cilma.ru/proekt-byudzheta-munitsipalnogo-rayona-ust-tsilemskiy-na-2019-god-i-planovyiy-period-2020-i-2021-godov/" TargetMode="External"/><Relationship Id="rId10" Type="http://schemas.openxmlformats.org/officeDocument/2006/relationships/hyperlink" Target="https://syktyvkar-sovet.ru/informaciya-o-deyatelnosti/" TargetMode="External"/><Relationship Id="rId4" Type="http://schemas.openxmlformats.org/officeDocument/2006/relationships/hyperlink" Target="http://fuizhma.ru/byudzhet-dlya-grazhdan" TargetMode="External"/><Relationship Id="rId9" Type="http://schemas.openxmlformats.org/officeDocument/2006/relationships/hyperlink" Target="http://sosnogorsk.org/adm/budget/budget/the-budget-of-the-municipality-municipal-district-sosnogorsk-in-2020/projects-budget/" TargetMode="External"/><Relationship Id="rId14" Type="http://schemas.openxmlformats.org/officeDocument/2006/relationships/hyperlink" Target="http://www.udora.info/" TargetMode="External"/></Relationships>
</file>

<file path=xl/worksheets/_rels/sheet38.xml.rels><?xml version="1.0" encoding="UTF-8" standalone="yes"?>
<Relationships xmlns="http://schemas.openxmlformats.org/package/2006/relationships"><Relationship Id="rId8" Type="http://schemas.openxmlformats.org/officeDocument/2006/relationships/hyperlink" Target="http://fin.mouhta.ru/news/147/" TargetMode="External"/><Relationship Id="rId13" Type="http://schemas.openxmlformats.org/officeDocument/2006/relationships/hyperlink" Target="http://kojgorodok.ru/finansyi/" TargetMode="External"/><Relationship Id="rId3" Type="http://schemas.openxmlformats.org/officeDocument/2006/relationships/hyperlink" Target="http://syktyvdin.ru/ru/page/municipal_authority._council_mr.Info_sovet/" TargetMode="External"/><Relationship Id="rId7" Type="http://schemas.openxmlformats.org/officeDocument/2006/relationships/hyperlink" Target="http://kortfo.ucoz.org/news/publichnye_slushanija/2019-11-15-28" TargetMode="External"/><Relationship Id="rId12" Type="http://schemas.openxmlformats.org/officeDocument/2006/relationships/hyperlink" Target="http://www.udora.info/ob-yavleniya/administratsiya-rajona/finansovoe-upravlenie/2599-19-11-2019-informatsionnoe-soobshchenie-o-provedenii-publichnykh-slushanij" TargetMode="External"/><Relationship Id="rId2" Type="http://schemas.openxmlformats.org/officeDocument/2006/relationships/hyperlink" Target="http://www.priluzie.ru/informacija-o-provedenii-publichnyh-slushanij" TargetMode="External"/><Relationship Id="rId1" Type="http://schemas.openxmlformats.org/officeDocument/2006/relationships/hyperlink" Target="http://www.mrk11.ru/page/bjudzhet_mr_knyazhpogostskiy.publichnye_slushaniya/" TargetMode="External"/><Relationship Id="rId6" Type="http://schemas.openxmlformats.org/officeDocument/2006/relationships/hyperlink" Target="http://www.trpk.ru/news/page/46/" TargetMode="External"/><Relationship Id="rId11" Type="http://schemas.openxmlformats.org/officeDocument/2006/relationships/hyperlink" Target="http://&#1074;&#1086;&#1088;&#1082;&#1091;&#1090;&#1072;.&#1088;&#1092;/about/budget-mo-th-vorkuta/proekt-byudzheta-na-ocherednoy-finansovyy-god-i-planovyy-period/na-2020-2022-gody/" TargetMode="External"/><Relationship Id="rId5" Type="http://schemas.openxmlformats.org/officeDocument/2006/relationships/hyperlink" Target="https://ustvymskij.ru/index.php/finansovoe-upravlenie" TargetMode="External"/><Relationship Id="rId10" Type="http://schemas.openxmlformats.org/officeDocument/2006/relationships/hyperlink" Target="http://finupr.adminta.ru/index.php/232-informatsiya-o-provedenii-publichnykh-slushanij" TargetMode="External"/><Relationship Id="rId4" Type="http://schemas.openxmlformats.org/officeDocument/2006/relationships/hyperlink" Target="http://www.&#1089;&#1099;&#1089;&#1086;&#1083;&#1072;-&#1072;&#1076;&#1084;.&#1088;&#1092;/budget_pub.php" TargetMode="External"/><Relationship Id="rId9" Type="http://schemas.openxmlformats.org/officeDocument/2006/relationships/hyperlink" Target="http://&#1072;&#1076;&#1084;&#1080;&#1085;&#1080;&#1089;&#1090;&#1088;&#1072;&#1094;&#1080;&#1103;-&#1091;&#1089;&#1080;&#1085;&#1089;&#1082;.&#1088;&#1092;/?p=123334" TargetMode="External"/><Relationship Id="rId14" Type="http://schemas.openxmlformats.org/officeDocument/2006/relationships/printerSettings" Target="../printerSettings/printerSettings33.bin"/></Relationships>
</file>

<file path=xl/worksheets/_rels/sheet39.xml.rels><?xml version="1.0" encoding="UTF-8" standalone="yes"?>
<Relationships xmlns="http://schemas.openxmlformats.org/package/2006/relationships"><Relationship Id="rId8" Type="http://schemas.openxmlformats.org/officeDocument/2006/relationships/printerSettings" Target="../printerSettings/printerSettings34.bin"/><Relationship Id="rId3" Type="http://schemas.openxmlformats.org/officeDocument/2006/relationships/hyperlink" Target="http://www.priluzie.ru/podvedeny-itogi-oprosa-naselenija-po-4770?offset=20" TargetMode="External"/><Relationship Id="rId7" Type="http://schemas.openxmlformats.org/officeDocument/2006/relationships/hyperlink" Target="http://finupr.adminta.ru/index.php/finansovaya-gramotnost/opros-obshchestvennogo-mneniya" TargetMode="External"/><Relationship Id="rId2" Type="http://schemas.openxmlformats.org/officeDocument/2006/relationships/hyperlink" Target="https://vk.com/fuizhma" TargetMode="External"/><Relationship Id="rId1" Type="http://schemas.openxmlformats.org/officeDocument/2006/relationships/hyperlink" Target="http://www.mrk11.ru/page/bjudzhet_mr_knyazhpogostskiy.oprosnik/" TargetMode="External"/><Relationship Id="rId6" Type="http://schemas.openxmlformats.org/officeDocument/2006/relationships/hyperlink" Target="http://fin.mouhta.ru/opros/rez_2_2019.php" TargetMode="External"/><Relationship Id="rId5" Type="http://schemas.openxmlformats.org/officeDocument/2006/relationships/hyperlink" Target="http://&#1091;&#1089;&#1090;&#1100;-&#1082;&#1091;&#1083;&#1086;&#1084;.&#1088;&#1092;/city/byudzhet-rayona/sotsialnyy-opros/" TargetMode="External"/><Relationship Id="rId4" Type="http://schemas.openxmlformats.org/officeDocument/2006/relationships/hyperlink" Target="http://syktyvdin.ru/ru/page/vote/"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fuizhma.ru/proektyi-resheniy/proekt-resheniya-o-byudzhete-munitsipalnogo-obrazovaniya-munitsipalnogo-rayona-izhemskiy-na-2019-god-i-planovyiy-period-2020-i-2021-godov" TargetMode="External"/><Relationship Id="rId13" Type="http://schemas.openxmlformats.org/officeDocument/2006/relationships/hyperlink" Target="http://www.priluzie.ru/administracija/otdely-komitety-upravlenija/mu-upravlenie-finansov-administracii-municipalnogo/bjudzhet-municipalnogo-rajona-priluzskij/bjudzhet-municipalnogo-rajona-priluzskij-na-22398/" TargetMode="External"/><Relationship Id="rId18" Type="http://schemas.openxmlformats.org/officeDocument/2006/relationships/hyperlink" Target="http://www.udora.info;/" TargetMode="External"/><Relationship Id="rId3" Type="http://schemas.openxmlformats.org/officeDocument/2006/relationships/hyperlink" Target="http://&#1089;&#1099;&#1082;&#1090;&#1099;&#1074;&#1082;&#1072;&#1088;.&#1088;&#1092;/administration/departament-finansov/byudzhet/proekty-byudzhetov" TargetMode="External"/><Relationship Id="rId21" Type="http://schemas.openxmlformats.org/officeDocument/2006/relationships/hyperlink" Target="http://fin.mrust-cilma.ru/resheniya/" TargetMode="External"/><Relationship Id="rId7" Type="http://schemas.openxmlformats.org/officeDocument/2006/relationships/hyperlink" Target="http://vuktyl.com/itembyudzhet/itemfin-14/8824-reshenie-soveta-gorodskogo-okruga-vuktyl-ot-13-dekabrya-2018-g-355-o-byudzhete-mo-go-vuktyl-na-2019-god-i-planovyj-period-2020-i-2021-godov.html" TargetMode="External"/><Relationship Id="rId12" Type="http://schemas.openxmlformats.org/officeDocument/2006/relationships/hyperlink" Target="http://www.ufmrpechora.ru/page/levoe_menju.resheniya_o_mestnyh_bjudzhetov.resheniya_o_bjudzhete_mo_mr_pechora.reshenie_o_bjudzhete_mo_mr_pechora_2019_god.utverzhdennyy_bjudzhet_mo_mr_pechora_na_2019_2021_gg/" TargetMode="External"/><Relationship Id="rId17" Type="http://schemas.openxmlformats.org/officeDocument/2006/relationships/hyperlink" Target="http://www.trpk.ru/page/finuprav.2019_god.bjudzhet_2019/" TargetMode="External"/><Relationship Id="rId2" Type="http://schemas.openxmlformats.org/officeDocument/2006/relationships/hyperlink" Target="http://&#1074;&#1086;&#1088;&#1082;&#1091;&#1090;&#1072;.&#1088;&#1092;/about/budget-mo-th-vorkuta/byudzhet/resheniya-ob-utverzhdenii/2019-god/" TargetMode="External"/><Relationship Id="rId16" Type="http://schemas.openxmlformats.org/officeDocument/2006/relationships/hyperlink" Target="http://www.&#1089;&#1099;&#1089;&#1086;&#1083;&#1072;-&#1072;&#1076;&#1084;.&#1088;&#1092;/budget_rayon.php" TargetMode="External"/><Relationship Id="rId20" Type="http://schemas.openxmlformats.org/officeDocument/2006/relationships/hyperlink" Target="http://&#1091;&#1089;&#1090;&#1100;-&#1082;&#1091;&#1083;&#1086;&#1084;.&#1088;&#1092;/city/byudzhet-rayona/byudzhet-na-2019-god/" TargetMode="External"/><Relationship Id="rId1" Type="http://schemas.openxmlformats.org/officeDocument/2006/relationships/hyperlink" Target="http://beldepfin.ru/?page_id=4202" TargetMode="External"/><Relationship Id="rId6" Type="http://schemas.openxmlformats.org/officeDocument/2006/relationships/hyperlink" Target="http://fin.mouhta.ru/byudzhet/otchet/" TargetMode="External"/><Relationship Id="rId11" Type="http://schemas.openxmlformats.org/officeDocument/2006/relationships/hyperlink" Target="http://kortfo.ucoz.org/3/utverzhdennyj_bjudzhet.rar" TargetMode="External"/><Relationship Id="rId5" Type="http://schemas.openxmlformats.org/officeDocument/2006/relationships/hyperlink" Target="http://&#1072;&#1076;&#1084;&#1080;&#1085;&#1080;&#1089;&#1090;&#1088;&#1072;&#1094;&#1080;&#1103;-&#1091;&#1089;&#1080;&#1085;&#1089;&#1082;.&#1088;&#1092;/?p=18093" TargetMode="External"/><Relationship Id="rId15" Type="http://schemas.openxmlformats.org/officeDocument/2006/relationships/hyperlink" Target="http://syktyvdin.ru/ru/page/residents.finance.resheniy_2019-2021" TargetMode="External"/><Relationship Id="rId10" Type="http://schemas.openxmlformats.org/officeDocument/2006/relationships/hyperlink" Target="http://kojgorodok.ru/finansyi/utverzhdennyij-byudzhet/resheniya-soveta-munitsipalnogo-rajona-kojgorodskij-o-byudzhete-munitsipalnogo-obrazovaniya-munitsipalnogo-rajona-kojgorodskij-na-2019-god-i-planovyij-period-2020-i-2021-godov/" TargetMode="External"/><Relationship Id="rId19" Type="http://schemas.openxmlformats.org/officeDocument/2006/relationships/hyperlink" Target="https://yadi.sk/d/_x_lAi5dzzioFg" TargetMode="External"/><Relationship Id="rId4" Type="http://schemas.openxmlformats.org/officeDocument/2006/relationships/hyperlink" Target="http://finupr.adminta.ru/index.php/byudzhet-mogo-inta/utrverzhdennyj-byudzhet" TargetMode="External"/><Relationship Id="rId9" Type="http://schemas.openxmlformats.org/officeDocument/2006/relationships/hyperlink" Target="http://www.mrk11.ru/page/bjudzhet_mr_knyazhpogostskiy.resheniya_soveta_o_bjudzhete/" TargetMode="External"/><Relationship Id="rId14" Type="http://schemas.openxmlformats.org/officeDocument/2006/relationships/hyperlink" Target="http://sosnogorsk.org/adm/budget/budget/2019/projects-budget/" TargetMode="External"/><Relationship Id="rId22"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8" Type="http://schemas.openxmlformats.org/officeDocument/2006/relationships/hyperlink" Target="https://ustvymskij.ru/index.php/inye-organizatsii/obshchestvennyj-sovet" TargetMode="External"/><Relationship Id="rId13" Type="http://schemas.openxmlformats.org/officeDocument/2006/relationships/hyperlink" Target="http://&#1074;&#1086;&#1088;&#1082;&#1091;&#1090;&#1072;.&#1088;&#1092;/public-owl/protokoly-zasedaniy-obshchestvennogo-soveta/2019-god/" TargetMode="External"/><Relationship Id="rId3" Type="http://schemas.openxmlformats.org/officeDocument/2006/relationships/hyperlink" Target="http://www.mrk11.ru/page/obschestvennyy_sovet_munitsipalnogo_rayona_knyazhpogostskiy/" TargetMode="External"/><Relationship Id="rId7" Type="http://schemas.openxmlformats.org/officeDocument/2006/relationships/hyperlink" Target="http://&#1091;&#1089;&#1090;&#1100;-&#1082;&#1091;&#1083;&#1086;&#1084;.&#1088;&#1092;/city/byudzhet-rayona/byudzhet-na-2020-god/" TargetMode="External"/><Relationship Id="rId12" Type="http://schemas.openxmlformats.org/officeDocument/2006/relationships/hyperlink" Target="http://finupr.adminta.ru/index.php/byudzhet-mogo-inta/proekt-byudzheta" TargetMode="External"/><Relationship Id="rId2" Type="http://schemas.openxmlformats.org/officeDocument/2006/relationships/hyperlink" Target="http://www.admizhma.ru/ru/page/content_b.obschestvennyy_sovet_mo_mr_izhemskiy.informatsiya_o_deyatelnosti/" TargetMode="External"/><Relationship Id="rId16" Type="http://schemas.openxmlformats.org/officeDocument/2006/relationships/printerSettings" Target="../printerSettings/printerSettings35.bin"/><Relationship Id="rId1" Type="http://schemas.openxmlformats.org/officeDocument/2006/relationships/hyperlink" Target="http://vuktyl.com/itemobchsovet-0/deyatelnost-obshchestvennogo-soveta-pri-administratsii-go-vuktyl-2019-2021/protokoly-zasedanij.html" TargetMode="External"/><Relationship Id="rId6" Type="http://schemas.openxmlformats.org/officeDocument/2006/relationships/hyperlink" Target="http://www.&#1089;&#1099;&#1089;&#1086;&#1083;&#1072;-&#1072;&#1076;&#1084;.&#1088;&#1092;/sovob.php" TargetMode="External"/><Relationship Id="rId11" Type="http://schemas.openxmlformats.org/officeDocument/2006/relationships/hyperlink" Target="http://&#1072;&#1076;&#1084;&#1080;&#1085;&#1080;&#1089;&#1090;&#1088;&#1072;&#1094;&#1080;&#1103;-&#1091;&#1089;&#1080;&#1085;&#1089;&#1082;.&#1088;&#1092;/?p=54264" TargetMode="External"/><Relationship Id="rId5" Type="http://schemas.openxmlformats.org/officeDocument/2006/relationships/hyperlink" Target="http://syktyvdin.ru/ru/page/o_rayone.social_agency/" TargetMode="External"/><Relationship Id="rId15" Type="http://schemas.openxmlformats.org/officeDocument/2006/relationships/hyperlink" Target="http://www.trpk.ru/page/finuprav.2020_god.bjudzhet/" TargetMode="External"/><Relationship Id="rId10" Type="http://schemas.openxmlformats.org/officeDocument/2006/relationships/hyperlink" Target="https://mouhta.ru/adm/osovet/osovet_3sozyv/" TargetMode="External"/><Relationship Id="rId4" Type="http://schemas.openxmlformats.org/officeDocument/2006/relationships/hyperlink" Target="http://sosnogorsk.org/upr/ossr/protocol/2019/" TargetMode="External"/><Relationship Id="rId9" Type="http://schemas.openxmlformats.org/officeDocument/2006/relationships/hyperlink" Target="http://kortfo.ucoz.org/index/protocola_2019/0-61" TargetMode="External"/><Relationship Id="rId14" Type="http://schemas.openxmlformats.org/officeDocument/2006/relationships/hyperlink" Target="http://&#1089;&#1099;&#1082;&#1090;&#1099;&#1074;&#1082;&#1072;&#1088;.&#1088;&#1092;/component/attachments/download/26179"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kojgorodok.ru/finansyi/utverzhdennyij-byudzhet/resheniya-soveta-munitsipalnogo-rajona-kojgorodskij-o-byudzhete-munitsipalnogo-obrazovaniya-munitsipalnogo-rajona-kojgorodskij-na-2019-god-i-planovyij-period-2020-i-2021-godov/" TargetMode="External"/><Relationship Id="rId13" Type="http://schemas.openxmlformats.org/officeDocument/2006/relationships/hyperlink" Target="http://syktyvdin.ru/ru/page/residents.finance.resheniy_2019-2021" TargetMode="External"/><Relationship Id="rId18" Type="http://schemas.openxmlformats.org/officeDocument/2006/relationships/hyperlink" Target="http://fin.mrust-cilma.ru/proektyi-resheniy/" TargetMode="External"/><Relationship Id="rId3" Type="http://schemas.openxmlformats.org/officeDocument/2006/relationships/hyperlink" Target="http://&#1072;&#1076;&#1084;&#1080;&#1085;&#1080;&#1089;&#1090;&#1088;&#1072;&#1094;&#1080;&#1103;-&#1091;&#1089;&#1080;&#1085;&#1089;&#1082;.&#1088;&#1092;/?p=18093" TargetMode="External"/><Relationship Id="rId7" Type="http://schemas.openxmlformats.org/officeDocument/2006/relationships/hyperlink" Target="http://www.mrk11.ru/page/bjudzhet_mr_knyazhpogostskiy.resheniya_soveta_o_bjudzhete/" TargetMode="External"/><Relationship Id="rId12" Type="http://schemas.openxmlformats.org/officeDocument/2006/relationships/hyperlink" Target="http://sosnogorsk.org/adm/budget/budget/2019/projects-budget/%20&#1055;&#1086;&#1103;&#1089;&#1085;&#1080;&#1090;&#1077;&#1083;&#1100;&#1085;&#1072;&#1103;%20&#1079;&#1072;&#1087;&#1080;&#1089;&#1082;&#1072;%20&#1082;%20&#1084;&#1072;&#1090;&#1077;&#1088;&#1080;&#1072;&#1083;&#1072;&#1084;,%20&#1087;&#1088;&#1080;&#1083;&#1086;&#1078;&#1077;&#1085;&#1080;&#1077;%202,3)" TargetMode="External"/><Relationship Id="rId17" Type="http://schemas.openxmlformats.org/officeDocument/2006/relationships/hyperlink" Target="http://&#1091;&#1089;&#1090;&#1100;-&#1082;&#1091;&#1083;&#1086;&#1084;.&#1088;&#1092;/city/byudzhet-rayona/byudzhet-na-2019-god/" TargetMode="External"/><Relationship Id="rId2" Type="http://schemas.openxmlformats.org/officeDocument/2006/relationships/hyperlink" Target="http://finupr.adminta.ru/index.php/byudzhet-mogo-inta/utrverzhdennyj-byudzhet" TargetMode="External"/><Relationship Id="rId16" Type="http://schemas.openxmlformats.org/officeDocument/2006/relationships/hyperlink" Target="https://yadi.sk/d/_x_lAi5dzzioFg" TargetMode="External"/><Relationship Id="rId1" Type="http://schemas.openxmlformats.org/officeDocument/2006/relationships/hyperlink" Target="http://beldepfin.ru/?page_id=4202" TargetMode="External"/><Relationship Id="rId6" Type="http://schemas.openxmlformats.org/officeDocument/2006/relationships/hyperlink" Target="http://fuizhma.ru/proektyi-resheniy/proekt-resheniya-o-byudzhete-munitsipalnogo-obrazovaniya-munitsipalnogo-rayona-izhemskiy-na-2019-god-i-planovyiy-period-2020-i-2021-godov" TargetMode="External"/><Relationship Id="rId11" Type="http://schemas.openxmlformats.org/officeDocument/2006/relationships/hyperlink" Target="http://www.priluzie.ru/administracija/otdely-komitety-upravlenija/mu-upravlenie-finansov-administracii-municipalnogo/bjudzhet-municipalnogo-rajona-priluzskij/bjudzhet-municipalnogo-rajona-priluzskij-na-22398/" TargetMode="External"/><Relationship Id="rId5" Type="http://schemas.openxmlformats.org/officeDocument/2006/relationships/hyperlink" Target="http://vuktyl.com/itembyudzhet/itemfin-14/8824-reshenie-soveta-gorodskogo-okruga-vuktyl-ot-13-dekabrya-2018-g-355-o-byudzhete-mo-go-vuktyl-na-2019-god-i-planovyj-period-2020-i-2021-godov.html" TargetMode="External"/><Relationship Id="rId15" Type="http://schemas.openxmlformats.org/officeDocument/2006/relationships/hyperlink" Target="http://www.trpk.ru/page/finuprav.2019_god.bjudzhet_2019/" TargetMode="External"/><Relationship Id="rId10" Type="http://schemas.openxmlformats.org/officeDocument/2006/relationships/hyperlink" Target="http://www.ufmrpechora.ru/page/levoe_menju.resheniya_o_mestnyh_bjudzhetov.resheniya_o_bjudzhete_mo_mr_pechora.reshenie_o_bjudzhete_mo_mr_pechora_2019_god.utverzhdennyy_bjudzhet_mo_mr_pechora_na_2019_2021_gg/" TargetMode="External"/><Relationship Id="rId4" Type="http://schemas.openxmlformats.org/officeDocument/2006/relationships/hyperlink" Target="http://&#1082;&#1089;&#1087;-&#1091;&#1093;&#1090;&#1072;.&#1088;&#1092;/index.php?id=55" TargetMode="External"/><Relationship Id="rId9" Type="http://schemas.openxmlformats.org/officeDocument/2006/relationships/hyperlink" Target="http://kortfo.ucoz.org/3/utverzhdennyj_bjudzhet.rar" TargetMode="External"/><Relationship Id="rId14" Type="http://schemas.openxmlformats.org/officeDocument/2006/relationships/hyperlink" Target="http://www.&#1089;&#1099;&#1089;&#1086;&#1083;&#1072;-&#1072;&#1076;&#1084;.&#1088;&#1092;/proekt_budget.ph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8" Type="http://schemas.openxmlformats.org/officeDocument/2006/relationships/hyperlink" Target="http://www.sosnogorsk.org/adm/budget/budget/2019/the-decision-on-budget/" TargetMode="External"/><Relationship Id="rId13" Type="http://schemas.openxmlformats.org/officeDocument/2006/relationships/hyperlink" Target="https://yadi.sk/i/XXFOD7T29fpsPQ" TargetMode="External"/><Relationship Id="rId18" Type="http://schemas.openxmlformats.org/officeDocument/2006/relationships/hyperlink" Target="http://fuizhma.ru/byudzhet-dlya-grazhdan" TargetMode="External"/><Relationship Id="rId3" Type="http://schemas.openxmlformats.org/officeDocument/2006/relationships/hyperlink" Target="http://&#1072;&#1076;&#1084;&#1080;&#1085;&#1080;&#1089;&#1090;&#1088;&#1072;&#1094;&#1080;&#1103;-&#1091;&#1089;&#1080;&#1085;&#1089;&#1082;.&#1088;&#1092;/?p=96524" TargetMode="External"/><Relationship Id="rId21" Type="http://schemas.openxmlformats.org/officeDocument/2006/relationships/hyperlink" Target="http://kortfo.ucoz.org/4/bjudzhet_2019-2021.pptx" TargetMode="External"/><Relationship Id="rId7" Type="http://schemas.openxmlformats.org/officeDocument/2006/relationships/hyperlink" Target="http://www.priluzie.ru/bjudzhet-dlja-grazhdan/bjudzhet-municipalnogo-rajona-priluzskij-na-22402/" TargetMode="External"/><Relationship Id="rId12" Type="http://schemas.openxmlformats.org/officeDocument/2006/relationships/hyperlink" Target="http://www.trpk.ru/page/finuprav.bjudzhet_dlya_grazhdan_o/" TargetMode="External"/><Relationship Id="rId17" Type="http://schemas.openxmlformats.org/officeDocument/2006/relationships/hyperlink" Target="http://fin.mouhta.ru/byudzhet/grazhdan/2019/" TargetMode="External"/><Relationship Id="rId2" Type="http://schemas.openxmlformats.org/officeDocument/2006/relationships/hyperlink" Target="http://&#1072;&#1076;&#1084;&#1080;&#1085;&#1080;&#1089;&#1090;&#1088;&#1072;&#1094;&#1080;&#1103;-&#1091;&#1089;&#1080;&#1085;&#1089;&#1082;.&#1088;&#1092;/?p=96524" TargetMode="External"/><Relationship Id="rId16" Type="http://schemas.openxmlformats.org/officeDocument/2006/relationships/hyperlink" Target="http://fin.mrust-cilma.ru/1_byudzhet-po-resheniyu-soveta-mo-mr-ust-tsilemskiy-ot-17-12-2018-250-25-na-2019-god-i-planovyiy-period-2020-i-2021-godov/" TargetMode="External"/><Relationship Id="rId20" Type="http://schemas.openxmlformats.org/officeDocument/2006/relationships/hyperlink" Target="http://kojgorodok.ru/finansyi/byudzhet-dlya-grazhdan/" TargetMode="External"/><Relationship Id="rId1" Type="http://schemas.openxmlformats.org/officeDocument/2006/relationships/hyperlink" Target="http://finupr.adminta.ru/index.php/byudzhet-dlya-grazhdan/na-osnove-resheniya-soveta-o-byudzhete" TargetMode="External"/><Relationship Id="rId6" Type="http://schemas.openxmlformats.org/officeDocument/2006/relationships/hyperlink" Target="http://&#1074;&#1086;&#1088;&#1082;&#1091;&#1090;&#1072;.&#1088;&#1092;/city/socs/the-budget-for-citizens/" TargetMode="External"/><Relationship Id="rId11" Type="http://schemas.openxmlformats.org/officeDocument/2006/relationships/hyperlink" Target="http://www.&#1089;&#1099;&#1089;&#1086;&#1083;&#1072;-&#1072;&#1076;&#1084;.&#1088;&#1092;/budget.php" TargetMode="External"/><Relationship Id="rId24" Type="http://schemas.openxmlformats.org/officeDocument/2006/relationships/printerSettings" Target="../printerSettings/printerSettings7.bin"/><Relationship Id="rId5" Type="http://schemas.openxmlformats.org/officeDocument/2006/relationships/hyperlink" Target="http://&#1072;&#1076;&#1084;&#1080;&#1085;&#1080;&#1089;&#1090;&#1088;&#1072;&#1094;&#1080;&#1103;-&#1091;&#1089;&#1080;&#1085;&#1089;&#1082;.&#1088;&#1092;/?p=96524" TargetMode="External"/><Relationship Id="rId15" Type="http://schemas.openxmlformats.org/officeDocument/2006/relationships/hyperlink" Target="http://fin.mrust-cilma.ru/1_byudzhet-po-resheniyu-soveta-mo-mr-ust-tsilemskiy-ot-17-12-2018-250-25-na-2019-god-i-planovyiy-period-2020-i-2021-godov/" TargetMode="External"/><Relationship Id="rId23" Type="http://schemas.openxmlformats.org/officeDocument/2006/relationships/hyperlink" Target="http://&#1091;&#1089;&#1090;&#1100;-&#1082;&#1091;&#1083;&#1086;&#1084;.&#1088;&#1092;/city/byudzhet-rayona/byudzhet-dlya-grazhdan.php" TargetMode="External"/><Relationship Id="rId10" Type="http://schemas.openxmlformats.org/officeDocument/2006/relationships/hyperlink" Target="http://syktyvdin.ru/ru/page/residents.finance.Budget_dla_gragdan/" TargetMode="External"/><Relationship Id="rId19" Type="http://schemas.openxmlformats.org/officeDocument/2006/relationships/hyperlink" Target="http://www.mrk11.ru/page/bjudzhet_mr_knyazhpogostskiy.bjudzhet_dlya_grazhdan/" TargetMode="External"/><Relationship Id="rId4" Type="http://schemas.openxmlformats.org/officeDocument/2006/relationships/hyperlink" Target="http://&#1072;&#1076;&#1084;&#1080;&#1085;&#1080;&#1089;&#1090;&#1088;&#1072;&#1094;&#1080;&#1103;-&#1091;&#1089;&#1080;&#1085;&#1089;&#1082;.&#1088;&#1092;/?p=96524" TargetMode="External"/><Relationship Id="rId9" Type="http://schemas.openxmlformats.org/officeDocument/2006/relationships/hyperlink" Target="http://www.sosnogorsk.org/adm/budget/budget/2019/the-decision-on-budget/" TargetMode="External"/><Relationship Id="rId14" Type="http://schemas.openxmlformats.org/officeDocument/2006/relationships/hyperlink" Target="https://yadi.sk/i/XXFOD7T29fpsPQ" TargetMode="External"/><Relationship Id="rId22" Type="http://schemas.openxmlformats.org/officeDocument/2006/relationships/hyperlink" Target="http://www.ufmrpechora.ru/page/levoe_menju.otkrytyi_bydget.bjudzhet_dlya_grazhdan_prezentatsii_broshjury.bjudzhet_dlya_grazhdan_k_resheniju_o_bjudzhete.2019_2020_gg.mo_mr_pechora_na_2019_2021_g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D27"/>
  <sheetViews>
    <sheetView tabSelected="1" view="pageBreakPreview" topLeftCell="A4" zoomScaleNormal="100" zoomScaleSheetLayoutView="100" zoomScalePageLayoutView="80" workbookViewId="0">
      <pane xSplit="1" topLeftCell="B1" activePane="topRight" state="frozen"/>
      <selection pane="topRight" activeCell="D26" sqref="D26"/>
    </sheetView>
  </sheetViews>
  <sheetFormatPr defaultColWidth="8.85546875" defaultRowHeight="15" x14ac:dyDescent="0.25"/>
  <cols>
    <col min="1" max="1" width="18.42578125" style="361" customWidth="1"/>
    <col min="2" max="2" width="15" style="361" customWidth="1"/>
    <col min="3" max="3" width="19.140625" style="361" customWidth="1"/>
    <col min="4" max="4" width="13.42578125" style="361" customWidth="1"/>
    <col min="5" max="5" width="10.42578125" style="361" customWidth="1"/>
    <col min="6" max="6" width="14.85546875" style="361" customWidth="1"/>
    <col min="7" max="7" width="13" style="361" customWidth="1"/>
    <col min="8" max="8" width="17.28515625" style="361" customWidth="1"/>
    <col min="9" max="9" width="8" style="361" customWidth="1"/>
    <col min="10" max="10" width="11.7109375" style="361" customWidth="1"/>
    <col min="11" max="11" width="11.140625" style="361" customWidth="1"/>
    <col min="12" max="12" width="33.140625" style="361" customWidth="1"/>
    <col min="13" max="13" width="35.28515625" style="361" customWidth="1"/>
    <col min="14" max="14" width="28.42578125" style="361" customWidth="1"/>
    <col min="15" max="15" width="8.5703125" style="361" customWidth="1"/>
    <col min="16" max="16" width="14.85546875" style="361" customWidth="1"/>
    <col min="17" max="17" width="13.42578125" style="361" customWidth="1"/>
    <col min="18" max="18" width="13" style="361" customWidth="1"/>
    <col min="19" max="19" width="7.85546875" style="361" customWidth="1"/>
    <col min="20" max="20" width="15" style="361" customWidth="1"/>
    <col min="21" max="21" width="14.5703125" style="361" customWidth="1"/>
    <col min="22" max="22" width="23.140625" style="361" customWidth="1"/>
    <col min="23" max="23" width="29.140625" style="361" customWidth="1"/>
    <col min="24" max="24" width="31.28515625" style="361" customWidth="1"/>
    <col min="25" max="25" width="40" style="361" customWidth="1"/>
    <col min="26" max="26" width="20" style="361" customWidth="1"/>
    <col min="27" max="27" width="42.140625" style="361" customWidth="1"/>
    <col min="28" max="28" width="8.28515625" style="361" customWidth="1"/>
    <col min="29" max="29" width="12.85546875" style="361" customWidth="1"/>
    <col min="30" max="30" width="10.85546875" style="361" customWidth="1"/>
    <col min="31" max="31" width="43.7109375" style="361" customWidth="1"/>
    <col min="32" max="32" width="51" style="361" customWidth="1"/>
    <col min="33" max="33" width="8.28515625" style="361" customWidth="1"/>
    <col min="34" max="34" width="15.42578125" style="361" customWidth="1"/>
    <col min="35" max="35" width="15.85546875" style="361" customWidth="1"/>
    <col min="36" max="36" width="25.28515625" style="361" customWidth="1"/>
    <col min="37" max="37" width="8.28515625" style="361" customWidth="1"/>
    <col min="38" max="38" width="14.85546875" style="361" customWidth="1"/>
    <col min="39" max="39" width="11.42578125" style="361" customWidth="1"/>
    <col min="40" max="40" width="16.5703125" style="361" customWidth="1"/>
    <col min="41" max="41" width="20.7109375" style="361" customWidth="1"/>
    <col min="42" max="42" width="8.28515625" style="361" customWidth="1"/>
    <col min="43" max="43" width="14.7109375" style="361" customWidth="1"/>
    <col min="44" max="45" width="14" style="361" customWidth="1"/>
    <col min="46" max="46" width="10" style="361" customWidth="1"/>
    <col min="47" max="47" width="13.7109375" style="361" customWidth="1"/>
    <col min="48" max="48" width="15.5703125" style="361" customWidth="1"/>
    <col min="49" max="49" width="8.28515625" style="361" customWidth="1"/>
    <col min="50" max="50" width="10" style="361" customWidth="1"/>
    <col min="51" max="51" width="10.42578125" style="361" customWidth="1"/>
    <col min="52" max="52" width="14.85546875" style="361" customWidth="1"/>
    <col min="53" max="53" width="17.42578125" style="361" customWidth="1"/>
    <col min="54" max="54" width="20.5703125" style="361" customWidth="1"/>
    <col min="55" max="55" width="13.140625" style="361" customWidth="1"/>
    <col min="56" max="56" width="18.7109375" style="361" customWidth="1"/>
    <col min="57" max="57" width="20.85546875" style="361" customWidth="1"/>
    <col min="58" max="58" width="8.28515625" style="361" customWidth="1"/>
    <col min="59" max="59" width="10" style="361" customWidth="1"/>
    <col min="60" max="60" width="10.42578125" style="361" customWidth="1"/>
    <col min="61" max="61" width="12.28515625" style="361" customWidth="1"/>
    <col min="62" max="62" width="21.28515625" style="361" customWidth="1"/>
    <col min="63" max="63" width="8.28515625" style="361" customWidth="1"/>
    <col min="64" max="64" width="10" style="361" customWidth="1"/>
    <col min="65" max="65" width="10.42578125" style="361" customWidth="1"/>
    <col min="66" max="66" width="14.28515625" style="361" customWidth="1"/>
    <col min="67" max="67" width="22.85546875" style="361" customWidth="1"/>
    <col min="68" max="68" width="25.7109375" style="361" customWidth="1"/>
    <col min="69" max="69" width="29.28515625" style="361" customWidth="1"/>
    <col min="70" max="70" width="8.28515625" style="361" customWidth="1"/>
    <col min="71" max="71" width="10" style="361" customWidth="1"/>
    <col min="72" max="72" width="10.42578125" style="361" customWidth="1"/>
    <col min="73" max="73" width="10.140625" style="361" customWidth="1"/>
    <col min="74" max="74" width="8.28515625" style="361" customWidth="1"/>
    <col min="75" max="75" width="10" style="361" customWidth="1"/>
    <col min="76" max="76" width="10.42578125" style="361" customWidth="1"/>
    <col min="77" max="77" width="13" style="361" customWidth="1"/>
    <col min="78" max="78" width="11" style="361" customWidth="1"/>
    <col min="79" max="79" width="12.5703125" style="361" customWidth="1"/>
    <col min="80" max="80" width="8.28515625" style="361" customWidth="1"/>
    <col min="81" max="81" width="10" style="361" customWidth="1"/>
    <col min="82" max="82" width="10.42578125" style="361" customWidth="1"/>
    <col min="83" max="16384" width="8.85546875" style="361"/>
  </cols>
  <sheetData>
    <row r="1" spans="1:82" ht="22.5" customHeight="1" x14ac:dyDescent="0.25">
      <c r="J1" s="456" t="s">
        <v>215</v>
      </c>
      <c r="K1" s="456"/>
    </row>
    <row r="2" spans="1:82" s="131" customFormat="1" ht="34.5" customHeight="1" x14ac:dyDescent="0.2">
      <c r="A2" s="455" t="s">
        <v>119</v>
      </c>
      <c r="B2" s="468" t="s">
        <v>415</v>
      </c>
      <c r="C2" s="469"/>
      <c r="D2" s="469"/>
      <c r="E2" s="470"/>
      <c r="F2" s="468" t="s">
        <v>775</v>
      </c>
      <c r="G2" s="469"/>
      <c r="H2" s="469"/>
      <c r="I2" s="469"/>
      <c r="J2" s="469"/>
      <c r="K2" s="470"/>
      <c r="L2" s="468" t="s">
        <v>776</v>
      </c>
      <c r="M2" s="469"/>
      <c r="N2" s="469"/>
      <c r="O2" s="469"/>
      <c r="P2" s="469"/>
      <c r="Q2" s="470"/>
      <c r="R2" s="468" t="s">
        <v>777</v>
      </c>
      <c r="S2" s="469"/>
      <c r="T2" s="469"/>
      <c r="U2" s="470"/>
      <c r="V2" s="468" t="s">
        <v>778</v>
      </c>
      <c r="W2" s="469"/>
      <c r="X2" s="470"/>
      <c r="Y2" s="468" t="s">
        <v>778</v>
      </c>
      <c r="Z2" s="469"/>
      <c r="AA2" s="469"/>
      <c r="AB2" s="469"/>
      <c r="AC2" s="469"/>
      <c r="AD2" s="470"/>
      <c r="AE2" s="468" t="s">
        <v>779</v>
      </c>
      <c r="AF2" s="469"/>
      <c r="AG2" s="469"/>
      <c r="AH2" s="469"/>
      <c r="AI2" s="470"/>
      <c r="AJ2" s="468" t="s">
        <v>780</v>
      </c>
      <c r="AK2" s="469"/>
      <c r="AL2" s="469"/>
      <c r="AM2" s="470"/>
      <c r="AN2" s="468" t="s">
        <v>781</v>
      </c>
      <c r="AO2" s="469"/>
      <c r="AP2" s="469"/>
      <c r="AQ2" s="469"/>
      <c r="AR2" s="470"/>
      <c r="AS2" s="468" t="s">
        <v>782</v>
      </c>
      <c r="AT2" s="469"/>
      <c r="AU2" s="469"/>
      <c r="AV2" s="469"/>
      <c r="AW2" s="469"/>
      <c r="AX2" s="469"/>
      <c r="AY2" s="470"/>
      <c r="AZ2" s="468" t="s">
        <v>783</v>
      </c>
      <c r="BA2" s="469"/>
      <c r="BB2" s="469"/>
      <c r="BC2" s="469"/>
      <c r="BD2" s="469"/>
      <c r="BE2" s="469"/>
      <c r="BF2" s="469"/>
      <c r="BG2" s="469"/>
      <c r="BH2" s="470"/>
      <c r="BI2" s="468" t="s">
        <v>784</v>
      </c>
      <c r="BJ2" s="469"/>
      <c r="BK2" s="469"/>
      <c r="BL2" s="469"/>
      <c r="BM2" s="470"/>
      <c r="BN2" s="468" t="s">
        <v>785</v>
      </c>
      <c r="BO2" s="469"/>
      <c r="BP2" s="469"/>
      <c r="BQ2" s="469"/>
      <c r="BR2" s="469"/>
      <c r="BS2" s="469"/>
      <c r="BT2" s="470"/>
      <c r="BU2" s="468" t="s">
        <v>786</v>
      </c>
      <c r="BV2" s="469"/>
      <c r="BW2" s="469"/>
      <c r="BX2" s="470"/>
      <c r="BY2" s="468" t="s">
        <v>787</v>
      </c>
      <c r="BZ2" s="469"/>
      <c r="CA2" s="469"/>
      <c r="CB2" s="469"/>
      <c r="CC2" s="469"/>
      <c r="CD2" s="470"/>
    </row>
    <row r="3" spans="1:82" s="131" customFormat="1" ht="171.75" customHeight="1" x14ac:dyDescent="0.2">
      <c r="A3" s="455"/>
      <c r="B3" s="254" t="s">
        <v>183</v>
      </c>
      <c r="C3" s="254" t="s">
        <v>185</v>
      </c>
      <c r="D3" s="254" t="s">
        <v>182</v>
      </c>
      <c r="E3" s="254" t="s">
        <v>8</v>
      </c>
      <c r="F3" s="274" t="s">
        <v>788</v>
      </c>
      <c r="G3" s="274" t="s">
        <v>789</v>
      </c>
      <c r="H3" s="274" t="s">
        <v>790</v>
      </c>
      <c r="I3" s="467" t="s">
        <v>184</v>
      </c>
      <c r="J3" s="568" t="s">
        <v>185</v>
      </c>
      <c r="K3" s="568" t="s">
        <v>183</v>
      </c>
      <c r="L3" s="274" t="s">
        <v>791</v>
      </c>
      <c r="M3" s="274" t="s">
        <v>792</v>
      </c>
      <c r="N3" s="274" t="s">
        <v>793</v>
      </c>
      <c r="O3" s="275" t="s">
        <v>184</v>
      </c>
      <c r="P3" s="568" t="s">
        <v>185</v>
      </c>
      <c r="Q3" s="568" t="s">
        <v>183</v>
      </c>
      <c r="R3" s="274" t="s">
        <v>794</v>
      </c>
      <c r="S3" s="467" t="s">
        <v>184</v>
      </c>
      <c r="T3" s="568" t="s">
        <v>185</v>
      </c>
      <c r="U3" s="568" t="s">
        <v>183</v>
      </c>
      <c r="V3" s="274" t="s">
        <v>795</v>
      </c>
      <c r="W3" s="274" t="s">
        <v>796</v>
      </c>
      <c r="X3" s="274" t="s">
        <v>797</v>
      </c>
      <c r="Y3" s="274" t="s">
        <v>798</v>
      </c>
      <c r="Z3" s="274" t="s">
        <v>799</v>
      </c>
      <c r="AA3" s="274" t="s">
        <v>800</v>
      </c>
      <c r="AB3" s="467" t="s">
        <v>184</v>
      </c>
      <c r="AC3" s="568" t="s">
        <v>185</v>
      </c>
      <c r="AD3" s="568" t="s">
        <v>183</v>
      </c>
      <c r="AE3" s="274" t="s">
        <v>801</v>
      </c>
      <c r="AF3" s="274" t="s">
        <v>802</v>
      </c>
      <c r="AG3" s="467" t="s">
        <v>184</v>
      </c>
      <c r="AH3" s="568" t="s">
        <v>185</v>
      </c>
      <c r="AI3" s="568" t="s">
        <v>183</v>
      </c>
      <c r="AJ3" s="274" t="s">
        <v>803</v>
      </c>
      <c r="AK3" s="467" t="s">
        <v>184</v>
      </c>
      <c r="AL3" s="568" t="s">
        <v>185</v>
      </c>
      <c r="AM3" s="568" t="s">
        <v>183</v>
      </c>
      <c r="AN3" s="274" t="s">
        <v>804</v>
      </c>
      <c r="AO3" s="274" t="s">
        <v>805</v>
      </c>
      <c r="AP3" s="467" t="s">
        <v>184</v>
      </c>
      <c r="AQ3" s="568" t="s">
        <v>185</v>
      </c>
      <c r="AR3" s="568" t="s">
        <v>183</v>
      </c>
      <c r="AS3" s="276" t="s">
        <v>806</v>
      </c>
      <c r="AT3" s="276" t="s">
        <v>807</v>
      </c>
      <c r="AU3" s="276" t="s">
        <v>808</v>
      </c>
      <c r="AV3" s="276" t="s">
        <v>809</v>
      </c>
      <c r="AW3" s="471" t="s">
        <v>184</v>
      </c>
      <c r="AX3" s="472" t="s">
        <v>185</v>
      </c>
      <c r="AY3" s="472" t="s">
        <v>183</v>
      </c>
      <c r="AZ3" s="276" t="s">
        <v>810</v>
      </c>
      <c r="BA3" s="276" t="s">
        <v>811</v>
      </c>
      <c r="BB3" s="276" t="s">
        <v>812</v>
      </c>
      <c r="BC3" s="276" t="s">
        <v>813</v>
      </c>
      <c r="BD3" s="276" t="s">
        <v>814</v>
      </c>
      <c r="BE3" s="276" t="s">
        <v>815</v>
      </c>
      <c r="BF3" s="471" t="s">
        <v>184</v>
      </c>
      <c r="BG3" s="472" t="s">
        <v>185</v>
      </c>
      <c r="BH3" s="472" t="s">
        <v>183</v>
      </c>
      <c r="BI3" s="276" t="s">
        <v>816</v>
      </c>
      <c r="BJ3" s="276" t="s">
        <v>817</v>
      </c>
      <c r="BK3" s="471" t="s">
        <v>184</v>
      </c>
      <c r="BL3" s="472" t="s">
        <v>185</v>
      </c>
      <c r="BM3" s="472" t="s">
        <v>183</v>
      </c>
      <c r="BN3" s="276" t="s">
        <v>818</v>
      </c>
      <c r="BO3" s="276" t="s">
        <v>819</v>
      </c>
      <c r="BP3" s="276" t="s">
        <v>820</v>
      </c>
      <c r="BQ3" s="276" t="s">
        <v>821</v>
      </c>
      <c r="BR3" s="471" t="s">
        <v>184</v>
      </c>
      <c r="BS3" s="472" t="s">
        <v>185</v>
      </c>
      <c r="BT3" s="472" t="s">
        <v>183</v>
      </c>
      <c r="BU3" s="276" t="s">
        <v>822</v>
      </c>
      <c r="BV3" s="471" t="s">
        <v>184</v>
      </c>
      <c r="BW3" s="472" t="s">
        <v>185</v>
      </c>
      <c r="BX3" s="472" t="s">
        <v>183</v>
      </c>
      <c r="BY3" s="276" t="s">
        <v>823</v>
      </c>
      <c r="BZ3" s="276" t="s">
        <v>824</v>
      </c>
      <c r="CA3" s="276" t="s">
        <v>825</v>
      </c>
      <c r="CB3" s="471" t="s">
        <v>184</v>
      </c>
      <c r="CC3" s="472" t="s">
        <v>185</v>
      </c>
      <c r="CD3" s="472" t="s">
        <v>183</v>
      </c>
    </row>
    <row r="4" spans="1:82" s="131" customFormat="1" ht="15" customHeight="1" x14ac:dyDescent="0.2">
      <c r="A4" s="255" t="s">
        <v>0</v>
      </c>
      <c r="B4" s="256" t="s">
        <v>2</v>
      </c>
      <c r="C4" s="256" t="s">
        <v>2</v>
      </c>
      <c r="D4" s="256" t="s">
        <v>26</v>
      </c>
      <c r="E4" s="256" t="s">
        <v>1</v>
      </c>
      <c r="F4" s="255" t="s">
        <v>1</v>
      </c>
      <c r="G4" s="255" t="s">
        <v>1</v>
      </c>
      <c r="H4" s="255" t="s">
        <v>1</v>
      </c>
      <c r="I4" s="256" t="s">
        <v>1</v>
      </c>
      <c r="J4" s="569"/>
      <c r="K4" s="569"/>
      <c r="L4" s="255" t="s">
        <v>1</v>
      </c>
      <c r="M4" s="255" t="s">
        <v>1</v>
      </c>
      <c r="N4" s="255" t="s">
        <v>1</v>
      </c>
      <c r="O4" s="256" t="s">
        <v>1</v>
      </c>
      <c r="P4" s="569"/>
      <c r="Q4" s="569"/>
      <c r="R4" s="255" t="s">
        <v>1</v>
      </c>
      <c r="S4" s="256" t="s">
        <v>1</v>
      </c>
      <c r="T4" s="569"/>
      <c r="U4" s="569"/>
      <c r="V4" s="255" t="s">
        <v>1</v>
      </c>
      <c r="W4" s="255" t="s">
        <v>1</v>
      </c>
      <c r="X4" s="255" t="s">
        <v>1</v>
      </c>
      <c r="Y4" s="255" t="s">
        <v>1</v>
      </c>
      <c r="Z4" s="255" t="s">
        <v>1</v>
      </c>
      <c r="AA4" s="255" t="s">
        <v>1</v>
      </c>
      <c r="AB4" s="256" t="s">
        <v>1</v>
      </c>
      <c r="AC4" s="569"/>
      <c r="AD4" s="569"/>
      <c r="AE4" s="255" t="s">
        <v>1</v>
      </c>
      <c r="AF4" s="255" t="s">
        <v>1</v>
      </c>
      <c r="AG4" s="256" t="s">
        <v>1</v>
      </c>
      <c r="AH4" s="569"/>
      <c r="AI4" s="569"/>
      <c r="AJ4" s="255" t="s">
        <v>1</v>
      </c>
      <c r="AK4" s="256" t="s">
        <v>1</v>
      </c>
      <c r="AL4" s="569"/>
      <c r="AM4" s="569"/>
      <c r="AN4" s="255" t="s">
        <v>1</v>
      </c>
      <c r="AO4" s="255" t="s">
        <v>1</v>
      </c>
      <c r="AP4" s="256" t="s">
        <v>1</v>
      </c>
      <c r="AQ4" s="569"/>
      <c r="AR4" s="569"/>
      <c r="AS4" s="257" t="s">
        <v>1</v>
      </c>
      <c r="AT4" s="257" t="s">
        <v>1</v>
      </c>
      <c r="AU4" s="257" t="s">
        <v>1</v>
      </c>
      <c r="AV4" s="257" t="s">
        <v>1</v>
      </c>
      <c r="AW4" s="258" t="s">
        <v>1</v>
      </c>
      <c r="AX4" s="473"/>
      <c r="AY4" s="473"/>
      <c r="AZ4" s="257" t="s">
        <v>1</v>
      </c>
      <c r="BA4" s="257" t="s">
        <v>1</v>
      </c>
      <c r="BB4" s="257" t="s">
        <v>1</v>
      </c>
      <c r="BC4" s="257" t="s">
        <v>1</v>
      </c>
      <c r="BD4" s="257" t="s">
        <v>1</v>
      </c>
      <c r="BE4" s="257" t="s">
        <v>1</v>
      </c>
      <c r="BF4" s="258" t="s">
        <v>1</v>
      </c>
      <c r="BG4" s="473"/>
      <c r="BH4" s="473"/>
      <c r="BI4" s="257" t="s">
        <v>1</v>
      </c>
      <c r="BJ4" s="257" t="s">
        <v>1</v>
      </c>
      <c r="BK4" s="258" t="s">
        <v>1</v>
      </c>
      <c r="BL4" s="473"/>
      <c r="BM4" s="473"/>
      <c r="BN4" s="257" t="s">
        <v>1</v>
      </c>
      <c r="BO4" s="257" t="s">
        <v>1</v>
      </c>
      <c r="BP4" s="257" t="s">
        <v>1</v>
      </c>
      <c r="BQ4" s="257" t="s">
        <v>1</v>
      </c>
      <c r="BR4" s="258" t="s">
        <v>1</v>
      </c>
      <c r="BS4" s="473"/>
      <c r="BT4" s="473"/>
      <c r="BU4" s="257" t="s">
        <v>1</v>
      </c>
      <c r="BV4" s="258" t="s">
        <v>1</v>
      </c>
      <c r="BW4" s="473"/>
      <c r="BX4" s="473"/>
      <c r="BY4" s="257" t="s">
        <v>1</v>
      </c>
      <c r="BZ4" s="257" t="s">
        <v>1</v>
      </c>
      <c r="CA4" s="257" t="s">
        <v>1</v>
      </c>
      <c r="CB4" s="258" t="s">
        <v>1</v>
      </c>
      <c r="CC4" s="473"/>
      <c r="CD4" s="473"/>
    </row>
    <row r="5" spans="1:82" s="131" customFormat="1" ht="25.5" customHeight="1" x14ac:dyDescent="0.2">
      <c r="A5" s="255" t="s">
        <v>25</v>
      </c>
      <c r="B5" s="256"/>
      <c r="C5" s="256"/>
      <c r="D5" s="256"/>
      <c r="E5" s="259">
        <v>100</v>
      </c>
      <c r="F5" s="260">
        <v>4</v>
      </c>
      <c r="G5" s="260">
        <v>2</v>
      </c>
      <c r="H5" s="260">
        <v>2</v>
      </c>
      <c r="I5" s="261">
        <v>8</v>
      </c>
      <c r="J5" s="570"/>
      <c r="K5" s="570"/>
      <c r="L5" s="260">
        <v>4</v>
      </c>
      <c r="M5" s="260">
        <v>4</v>
      </c>
      <c r="N5" s="260">
        <v>4</v>
      </c>
      <c r="O5" s="261">
        <v>12</v>
      </c>
      <c r="P5" s="570"/>
      <c r="Q5" s="570"/>
      <c r="R5" s="260">
        <v>2</v>
      </c>
      <c r="S5" s="261">
        <v>2</v>
      </c>
      <c r="T5" s="570"/>
      <c r="U5" s="570"/>
      <c r="V5" s="260">
        <v>2</v>
      </c>
      <c r="W5" s="260">
        <v>2</v>
      </c>
      <c r="X5" s="260">
        <v>2</v>
      </c>
      <c r="Y5" s="260">
        <v>2</v>
      </c>
      <c r="Z5" s="260">
        <v>2</v>
      </c>
      <c r="AA5" s="260">
        <v>2</v>
      </c>
      <c r="AB5" s="261">
        <v>12</v>
      </c>
      <c r="AC5" s="570"/>
      <c r="AD5" s="570"/>
      <c r="AE5" s="260">
        <v>4</v>
      </c>
      <c r="AF5" s="260">
        <v>4</v>
      </c>
      <c r="AG5" s="261">
        <v>8</v>
      </c>
      <c r="AH5" s="570"/>
      <c r="AI5" s="570"/>
      <c r="AJ5" s="260">
        <v>3</v>
      </c>
      <c r="AK5" s="261">
        <v>3</v>
      </c>
      <c r="AL5" s="570"/>
      <c r="AM5" s="570"/>
      <c r="AN5" s="260">
        <v>3</v>
      </c>
      <c r="AO5" s="260">
        <v>2</v>
      </c>
      <c r="AP5" s="261">
        <v>5</v>
      </c>
      <c r="AQ5" s="570"/>
      <c r="AR5" s="570"/>
      <c r="AS5" s="262">
        <v>3</v>
      </c>
      <c r="AT5" s="262">
        <v>3</v>
      </c>
      <c r="AU5" s="262">
        <v>3</v>
      </c>
      <c r="AV5" s="262">
        <v>3</v>
      </c>
      <c r="AW5" s="263">
        <v>12</v>
      </c>
      <c r="AX5" s="474"/>
      <c r="AY5" s="474"/>
      <c r="AZ5" s="262">
        <v>2</v>
      </c>
      <c r="BA5" s="262">
        <v>2</v>
      </c>
      <c r="BB5" s="262">
        <v>2</v>
      </c>
      <c r="BC5" s="262">
        <v>2</v>
      </c>
      <c r="BD5" s="262">
        <v>2</v>
      </c>
      <c r="BE5" s="262">
        <v>2</v>
      </c>
      <c r="BF5" s="263">
        <v>12</v>
      </c>
      <c r="BG5" s="474"/>
      <c r="BH5" s="474"/>
      <c r="BI5" s="262">
        <v>2</v>
      </c>
      <c r="BJ5" s="262">
        <v>3</v>
      </c>
      <c r="BK5" s="263">
        <v>5</v>
      </c>
      <c r="BL5" s="474"/>
      <c r="BM5" s="474"/>
      <c r="BN5" s="262">
        <v>3</v>
      </c>
      <c r="BO5" s="262">
        <v>3</v>
      </c>
      <c r="BP5" s="262">
        <v>3</v>
      </c>
      <c r="BQ5" s="262">
        <v>3</v>
      </c>
      <c r="BR5" s="263">
        <v>12</v>
      </c>
      <c r="BS5" s="474"/>
      <c r="BT5" s="474"/>
      <c r="BU5" s="262">
        <v>2</v>
      </c>
      <c r="BV5" s="263">
        <v>2</v>
      </c>
      <c r="BW5" s="474"/>
      <c r="BX5" s="474"/>
      <c r="BY5" s="262">
        <v>2</v>
      </c>
      <c r="BZ5" s="262">
        <v>3</v>
      </c>
      <c r="CA5" s="262">
        <v>2</v>
      </c>
      <c r="CB5" s="263">
        <v>7</v>
      </c>
      <c r="CC5" s="474"/>
      <c r="CD5" s="474"/>
    </row>
    <row r="6" spans="1:82" ht="15.75" customHeight="1" x14ac:dyDescent="0.25">
      <c r="A6" s="264" t="s">
        <v>31</v>
      </c>
      <c r="B6" s="265"/>
      <c r="C6" s="265"/>
      <c r="D6" s="265"/>
      <c r="E6" s="266"/>
      <c r="F6" s="266"/>
      <c r="G6" s="266"/>
      <c r="H6" s="266"/>
      <c r="I6" s="266"/>
      <c r="J6" s="266"/>
      <c r="K6" s="266"/>
      <c r="L6" s="267"/>
      <c r="M6" s="267"/>
      <c r="N6" s="267"/>
      <c r="O6" s="266"/>
      <c r="P6" s="266"/>
      <c r="Q6" s="266"/>
      <c r="R6" s="267"/>
      <c r="S6" s="266"/>
      <c r="T6" s="266"/>
      <c r="U6" s="266"/>
      <c r="V6" s="267"/>
      <c r="W6" s="267"/>
      <c r="X6" s="267"/>
      <c r="Y6" s="267"/>
      <c r="Z6" s="267"/>
      <c r="AA6" s="267"/>
      <c r="AB6" s="266"/>
      <c r="AC6" s="266"/>
      <c r="AD6" s="266"/>
      <c r="AE6" s="267"/>
      <c r="AF6" s="267"/>
      <c r="AG6" s="266"/>
      <c r="AH6" s="266"/>
      <c r="AI6" s="266"/>
      <c r="AJ6" s="267"/>
      <c r="AK6" s="266"/>
      <c r="AL6" s="266"/>
      <c r="AM6" s="266"/>
      <c r="AN6" s="267"/>
      <c r="AO6" s="267"/>
      <c r="AP6" s="266"/>
      <c r="AQ6" s="266"/>
      <c r="AR6" s="266"/>
      <c r="AS6" s="266"/>
      <c r="AT6" s="266"/>
      <c r="AU6" s="266"/>
      <c r="AV6" s="266"/>
      <c r="AW6" s="266"/>
      <c r="AX6" s="266"/>
      <c r="AY6" s="266"/>
      <c r="AZ6" s="267"/>
      <c r="BA6" s="267"/>
      <c r="BB6" s="267"/>
      <c r="BC6" s="267"/>
      <c r="BD6" s="267"/>
      <c r="BE6" s="267"/>
      <c r="BF6" s="266"/>
      <c r="BG6" s="266"/>
      <c r="BH6" s="266"/>
      <c r="BI6" s="267"/>
      <c r="BJ6" s="267"/>
      <c r="BK6" s="266"/>
      <c r="BL6" s="266"/>
      <c r="BM6" s="266"/>
      <c r="BN6" s="267"/>
      <c r="BO6" s="267"/>
      <c r="BP6" s="267"/>
      <c r="BQ6" s="267"/>
      <c r="BR6" s="266"/>
      <c r="BS6" s="266"/>
      <c r="BT6" s="266"/>
      <c r="BU6" s="267"/>
      <c r="BV6" s="266"/>
      <c r="BW6" s="266"/>
      <c r="BX6" s="266"/>
      <c r="BY6" s="267"/>
      <c r="BZ6" s="267"/>
      <c r="CA6" s="267"/>
      <c r="CB6" s="266"/>
      <c r="CC6" s="266"/>
      <c r="CD6" s="266"/>
    </row>
    <row r="7" spans="1:82" ht="15.75" customHeight="1" x14ac:dyDescent="0.25">
      <c r="A7" s="461" t="s">
        <v>33</v>
      </c>
      <c r="B7" s="268" t="s">
        <v>96</v>
      </c>
      <c r="C7" s="268" t="s">
        <v>64</v>
      </c>
      <c r="D7" s="269">
        <v>86.5</v>
      </c>
      <c r="E7" s="270">
        <v>86.5</v>
      </c>
      <c r="F7" s="271">
        <v>4</v>
      </c>
      <c r="G7" s="271">
        <v>2</v>
      </c>
      <c r="H7" s="271">
        <v>2</v>
      </c>
      <c r="I7" s="269">
        <v>8</v>
      </c>
      <c r="J7" s="268" t="s">
        <v>826</v>
      </c>
      <c r="K7" s="268" t="s">
        <v>827</v>
      </c>
      <c r="L7" s="459">
        <v>2</v>
      </c>
      <c r="M7" s="459">
        <v>2</v>
      </c>
      <c r="N7" s="459">
        <v>4</v>
      </c>
      <c r="O7" s="269">
        <v>8</v>
      </c>
      <c r="P7" s="268" t="s">
        <v>64</v>
      </c>
      <c r="Q7" s="268" t="s">
        <v>828</v>
      </c>
      <c r="R7" s="459">
        <v>2</v>
      </c>
      <c r="S7" s="269">
        <v>2</v>
      </c>
      <c r="T7" s="268" t="s">
        <v>829</v>
      </c>
      <c r="U7" s="268" t="s">
        <v>830</v>
      </c>
      <c r="V7" s="459">
        <v>2</v>
      </c>
      <c r="W7" s="459">
        <v>1</v>
      </c>
      <c r="X7" s="459">
        <v>2</v>
      </c>
      <c r="Y7" s="459">
        <v>2</v>
      </c>
      <c r="Z7" s="459">
        <v>2</v>
      </c>
      <c r="AA7" s="459">
        <v>2</v>
      </c>
      <c r="AB7" s="269">
        <v>11</v>
      </c>
      <c r="AC7" s="268" t="s">
        <v>831</v>
      </c>
      <c r="AD7" s="268" t="s">
        <v>832</v>
      </c>
      <c r="AE7" s="459">
        <v>2</v>
      </c>
      <c r="AF7" s="459">
        <v>2</v>
      </c>
      <c r="AG7" s="269">
        <v>4</v>
      </c>
      <c r="AH7" s="268" t="s">
        <v>64</v>
      </c>
      <c r="AI7" s="268" t="s">
        <v>262</v>
      </c>
      <c r="AJ7" s="459">
        <v>3</v>
      </c>
      <c r="AK7" s="269">
        <v>3</v>
      </c>
      <c r="AL7" s="268" t="s">
        <v>826</v>
      </c>
      <c r="AM7" s="268" t="s">
        <v>833</v>
      </c>
      <c r="AN7" s="459">
        <v>3</v>
      </c>
      <c r="AO7" s="459">
        <v>2</v>
      </c>
      <c r="AP7" s="269">
        <v>5</v>
      </c>
      <c r="AQ7" s="268" t="s">
        <v>834</v>
      </c>
      <c r="AR7" s="268" t="s">
        <v>835</v>
      </c>
      <c r="AS7" s="271">
        <v>3</v>
      </c>
      <c r="AT7" s="271">
        <v>3</v>
      </c>
      <c r="AU7" s="271">
        <v>3</v>
      </c>
      <c r="AV7" s="271">
        <v>3</v>
      </c>
      <c r="AW7" s="269">
        <v>12</v>
      </c>
      <c r="AX7" s="268" t="s">
        <v>834</v>
      </c>
      <c r="AY7" s="268" t="s">
        <v>836</v>
      </c>
      <c r="AZ7" s="459">
        <v>2</v>
      </c>
      <c r="BA7" s="459">
        <v>2</v>
      </c>
      <c r="BB7" s="459">
        <v>2</v>
      </c>
      <c r="BC7" s="459">
        <v>2</v>
      </c>
      <c r="BD7" s="459">
        <v>2</v>
      </c>
      <c r="BE7" s="459">
        <v>2</v>
      </c>
      <c r="BF7" s="272">
        <v>12</v>
      </c>
      <c r="BG7" s="268" t="s">
        <v>834</v>
      </c>
      <c r="BH7" s="268" t="s">
        <v>837</v>
      </c>
      <c r="BI7" s="459">
        <v>2</v>
      </c>
      <c r="BJ7" s="459">
        <v>3</v>
      </c>
      <c r="BK7" s="272">
        <v>5</v>
      </c>
      <c r="BL7" s="268" t="s">
        <v>834</v>
      </c>
      <c r="BM7" s="268" t="s">
        <v>838</v>
      </c>
      <c r="BN7" s="459">
        <v>3</v>
      </c>
      <c r="BO7" s="459">
        <v>1.5</v>
      </c>
      <c r="BP7" s="459">
        <v>1.5</v>
      </c>
      <c r="BQ7" s="459">
        <v>1.5</v>
      </c>
      <c r="BR7" s="269">
        <v>7.5</v>
      </c>
      <c r="BS7" s="268" t="s">
        <v>102</v>
      </c>
      <c r="BT7" s="268" t="s">
        <v>839</v>
      </c>
      <c r="BU7" s="459">
        <v>2</v>
      </c>
      <c r="BV7" s="269">
        <v>2</v>
      </c>
      <c r="BW7" s="268" t="s">
        <v>826</v>
      </c>
      <c r="BX7" s="268" t="s">
        <v>840</v>
      </c>
      <c r="BY7" s="459">
        <v>2</v>
      </c>
      <c r="BZ7" s="459">
        <v>3</v>
      </c>
      <c r="CA7" s="459">
        <v>2</v>
      </c>
      <c r="CB7" s="272">
        <v>7</v>
      </c>
      <c r="CC7" s="268" t="s">
        <v>829</v>
      </c>
      <c r="CD7" s="268" t="s">
        <v>826</v>
      </c>
    </row>
    <row r="8" spans="1:82" ht="15.75" customHeight="1" x14ac:dyDescent="0.25">
      <c r="A8" s="461" t="s">
        <v>34</v>
      </c>
      <c r="B8" s="268" t="s">
        <v>841</v>
      </c>
      <c r="C8" s="268" t="s">
        <v>841</v>
      </c>
      <c r="D8" s="269">
        <v>90</v>
      </c>
      <c r="E8" s="270">
        <v>90</v>
      </c>
      <c r="F8" s="271">
        <v>4</v>
      </c>
      <c r="G8" s="271">
        <v>2</v>
      </c>
      <c r="H8" s="271">
        <v>2</v>
      </c>
      <c r="I8" s="269">
        <v>8</v>
      </c>
      <c r="J8" s="268" t="s">
        <v>826</v>
      </c>
      <c r="K8" s="268" t="s">
        <v>827</v>
      </c>
      <c r="L8" s="459">
        <v>4</v>
      </c>
      <c r="M8" s="459">
        <v>4</v>
      </c>
      <c r="N8" s="459">
        <v>4</v>
      </c>
      <c r="O8" s="269">
        <v>12</v>
      </c>
      <c r="P8" s="268" t="s">
        <v>829</v>
      </c>
      <c r="Q8" s="268" t="s">
        <v>835</v>
      </c>
      <c r="R8" s="459">
        <v>1</v>
      </c>
      <c r="S8" s="269">
        <v>1</v>
      </c>
      <c r="T8" s="268" t="s">
        <v>842</v>
      </c>
      <c r="U8" s="268" t="s">
        <v>843</v>
      </c>
      <c r="V8" s="459">
        <v>2</v>
      </c>
      <c r="W8" s="459">
        <v>2</v>
      </c>
      <c r="X8" s="459">
        <v>1</v>
      </c>
      <c r="Y8" s="459">
        <v>1</v>
      </c>
      <c r="Z8" s="459">
        <v>1</v>
      </c>
      <c r="AA8" s="459">
        <v>1</v>
      </c>
      <c r="AB8" s="269">
        <v>8</v>
      </c>
      <c r="AC8" s="268" t="s">
        <v>102</v>
      </c>
      <c r="AD8" s="268" t="s">
        <v>844</v>
      </c>
      <c r="AE8" s="459">
        <v>4</v>
      </c>
      <c r="AF8" s="459">
        <v>4</v>
      </c>
      <c r="AG8" s="269">
        <v>8</v>
      </c>
      <c r="AH8" s="268" t="s">
        <v>829</v>
      </c>
      <c r="AI8" s="268" t="s">
        <v>836</v>
      </c>
      <c r="AJ8" s="459">
        <v>3</v>
      </c>
      <c r="AK8" s="269">
        <v>3</v>
      </c>
      <c r="AL8" s="268" t="s">
        <v>826</v>
      </c>
      <c r="AM8" s="268" t="s">
        <v>833</v>
      </c>
      <c r="AN8" s="459">
        <v>3</v>
      </c>
      <c r="AO8" s="459">
        <v>2</v>
      </c>
      <c r="AP8" s="269">
        <v>5</v>
      </c>
      <c r="AQ8" s="268" t="s">
        <v>834</v>
      </c>
      <c r="AR8" s="268" t="s">
        <v>835</v>
      </c>
      <c r="AS8" s="271">
        <v>3</v>
      </c>
      <c r="AT8" s="271">
        <v>1.5</v>
      </c>
      <c r="AU8" s="271">
        <v>3</v>
      </c>
      <c r="AV8" s="271">
        <v>3</v>
      </c>
      <c r="AW8" s="269">
        <v>10.5</v>
      </c>
      <c r="AX8" s="268" t="s">
        <v>96</v>
      </c>
      <c r="AY8" s="268" t="s">
        <v>845</v>
      </c>
      <c r="AZ8" s="459">
        <v>2</v>
      </c>
      <c r="BA8" s="459">
        <v>2</v>
      </c>
      <c r="BB8" s="459">
        <v>2</v>
      </c>
      <c r="BC8" s="459">
        <v>2</v>
      </c>
      <c r="BD8" s="459">
        <v>2</v>
      </c>
      <c r="BE8" s="459">
        <v>2</v>
      </c>
      <c r="BF8" s="272">
        <v>12</v>
      </c>
      <c r="BG8" s="268" t="s">
        <v>834</v>
      </c>
      <c r="BH8" s="268" t="s">
        <v>837</v>
      </c>
      <c r="BI8" s="459">
        <v>2</v>
      </c>
      <c r="BJ8" s="459">
        <v>3</v>
      </c>
      <c r="BK8" s="272">
        <v>5</v>
      </c>
      <c r="BL8" s="268" t="s">
        <v>834</v>
      </c>
      <c r="BM8" s="268" t="s">
        <v>838</v>
      </c>
      <c r="BN8" s="459">
        <v>3</v>
      </c>
      <c r="BO8" s="459">
        <v>1.5</v>
      </c>
      <c r="BP8" s="459">
        <v>3</v>
      </c>
      <c r="BQ8" s="459">
        <v>3</v>
      </c>
      <c r="BR8" s="269">
        <v>10.5</v>
      </c>
      <c r="BS8" s="268" t="s">
        <v>96</v>
      </c>
      <c r="BT8" s="268" t="s">
        <v>327</v>
      </c>
      <c r="BU8" s="459">
        <v>2</v>
      </c>
      <c r="BV8" s="269">
        <v>2</v>
      </c>
      <c r="BW8" s="268" t="s">
        <v>826</v>
      </c>
      <c r="BX8" s="268" t="s">
        <v>840</v>
      </c>
      <c r="BY8" s="459">
        <v>0</v>
      </c>
      <c r="BZ8" s="459">
        <v>3</v>
      </c>
      <c r="CA8" s="459">
        <v>2</v>
      </c>
      <c r="CB8" s="272">
        <v>5</v>
      </c>
      <c r="CC8" s="268" t="s">
        <v>846</v>
      </c>
      <c r="CD8" s="268" t="s">
        <v>847</v>
      </c>
    </row>
    <row r="9" spans="1:82" ht="15.75" customHeight="1" x14ac:dyDescent="0.25">
      <c r="A9" s="461" t="s">
        <v>35</v>
      </c>
      <c r="B9" s="268" t="s">
        <v>848</v>
      </c>
      <c r="C9" s="268" t="s">
        <v>68</v>
      </c>
      <c r="D9" s="269">
        <v>86</v>
      </c>
      <c r="E9" s="270">
        <v>86</v>
      </c>
      <c r="F9" s="271">
        <v>4</v>
      </c>
      <c r="G9" s="271">
        <v>2</v>
      </c>
      <c r="H9" s="271">
        <v>2</v>
      </c>
      <c r="I9" s="269">
        <v>8</v>
      </c>
      <c r="J9" s="268" t="s">
        <v>826</v>
      </c>
      <c r="K9" s="268" t="s">
        <v>827</v>
      </c>
      <c r="L9" s="459">
        <v>1</v>
      </c>
      <c r="M9" s="459">
        <v>1</v>
      </c>
      <c r="N9" s="459">
        <v>4</v>
      </c>
      <c r="O9" s="269">
        <v>6</v>
      </c>
      <c r="P9" s="268" t="s">
        <v>96</v>
      </c>
      <c r="Q9" s="268" t="s">
        <v>839</v>
      </c>
      <c r="R9" s="459">
        <v>1</v>
      </c>
      <c r="S9" s="269">
        <v>1</v>
      </c>
      <c r="T9" s="268" t="s">
        <v>842</v>
      </c>
      <c r="U9" s="268" t="s">
        <v>843</v>
      </c>
      <c r="V9" s="459">
        <v>2</v>
      </c>
      <c r="W9" s="459">
        <v>1</v>
      </c>
      <c r="X9" s="459">
        <v>2</v>
      </c>
      <c r="Y9" s="459">
        <v>2</v>
      </c>
      <c r="Z9" s="459">
        <v>2</v>
      </c>
      <c r="AA9" s="459">
        <v>2</v>
      </c>
      <c r="AB9" s="269">
        <v>11</v>
      </c>
      <c r="AC9" s="268" t="s">
        <v>831</v>
      </c>
      <c r="AD9" s="268" t="s">
        <v>832</v>
      </c>
      <c r="AE9" s="459">
        <v>1</v>
      </c>
      <c r="AF9" s="459">
        <v>1</v>
      </c>
      <c r="AG9" s="269">
        <v>2</v>
      </c>
      <c r="AH9" s="268" t="s">
        <v>68</v>
      </c>
      <c r="AI9" s="268" t="s">
        <v>849</v>
      </c>
      <c r="AJ9" s="459">
        <v>3</v>
      </c>
      <c r="AK9" s="269">
        <v>3</v>
      </c>
      <c r="AL9" s="268" t="s">
        <v>826</v>
      </c>
      <c r="AM9" s="268" t="s">
        <v>833</v>
      </c>
      <c r="AN9" s="459">
        <v>3</v>
      </c>
      <c r="AO9" s="459">
        <v>2</v>
      </c>
      <c r="AP9" s="269">
        <v>5</v>
      </c>
      <c r="AQ9" s="268" t="s">
        <v>834</v>
      </c>
      <c r="AR9" s="268" t="s">
        <v>835</v>
      </c>
      <c r="AS9" s="271">
        <v>3</v>
      </c>
      <c r="AT9" s="271">
        <v>3</v>
      </c>
      <c r="AU9" s="271">
        <v>3</v>
      </c>
      <c r="AV9" s="271">
        <v>3</v>
      </c>
      <c r="AW9" s="269">
        <v>12</v>
      </c>
      <c r="AX9" s="268" t="s">
        <v>834</v>
      </c>
      <c r="AY9" s="268" t="s">
        <v>836</v>
      </c>
      <c r="AZ9" s="459">
        <v>2</v>
      </c>
      <c r="BA9" s="459">
        <v>2</v>
      </c>
      <c r="BB9" s="459">
        <v>2</v>
      </c>
      <c r="BC9" s="459">
        <v>2</v>
      </c>
      <c r="BD9" s="459">
        <v>2</v>
      </c>
      <c r="BE9" s="459">
        <v>2</v>
      </c>
      <c r="BF9" s="272">
        <v>12</v>
      </c>
      <c r="BG9" s="268" t="s">
        <v>834</v>
      </c>
      <c r="BH9" s="268" t="s">
        <v>837</v>
      </c>
      <c r="BI9" s="459">
        <v>2</v>
      </c>
      <c r="BJ9" s="459">
        <v>3</v>
      </c>
      <c r="BK9" s="272">
        <v>5</v>
      </c>
      <c r="BL9" s="268" t="s">
        <v>834</v>
      </c>
      <c r="BM9" s="268" t="s">
        <v>838</v>
      </c>
      <c r="BN9" s="459">
        <v>3</v>
      </c>
      <c r="BO9" s="459">
        <v>3</v>
      </c>
      <c r="BP9" s="459">
        <v>3</v>
      </c>
      <c r="BQ9" s="459">
        <v>3</v>
      </c>
      <c r="BR9" s="269">
        <v>12</v>
      </c>
      <c r="BS9" s="268" t="s">
        <v>834</v>
      </c>
      <c r="BT9" s="268" t="s">
        <v>837</v>
      </c>
      <c r="BU9" s="459">
        <v>2</v>
      </c>
      <c r="BV9" s="269">
        <v>2</v>
      </c>
      <c r="BW9" s="268" t="s">
        <v>826</v>
      </c>
      <c r="BX9" s="268" t="s">
        <v>840</v>
      </c>
      <c r="BY9" s="459">
        <v>2</v>
      </c>
      <c r="BZ9" s="459">
        <v>3</v>
      </c>
      <c r="CA9" s="459">
        <v>2</v>
      </c>
      <c r="CB9" s="272">
        <v>7</v>
      </c>
      <c r="CC9" s="268" t="s">
        <v>829</v>
      </c>
      <c r="CD9" s="268" t="s">
        <v>826</v>
      </c>
    </row>
    <row r="10" spans="1:82" ht="15.75" customHeight="1" x14ac:dyDescent="0.25">
      <c r="A10" s="461" t="s">
        <v>36</v>
      </c>
      <c r="B10" s="268" t="s">
        <v>850</v>
      </c>
      <c r="C10" s="268" t="s">
        <v>102</v>
      </c>
      <c r="D10" s="269">
        <v>67</v>
      </c>
      <c r="E10" s="270">
        <v>67</v>
      </c>
      <c r="F10" s="271">
        <v>4</v>
      </c>
      <c r="G10" s="271">
        <v>2</v>
      </c>
      <c r="H10" s="271">
        <v>2</v>
      </c>
      <c r="I10" s="269">
        <v>8</v>
      </c>
      <c r="J10" s="268" t="s">
        <v>826</v>
      </c>
      <c r="K10" s="268" t="s">
        <v>827</v>
      </c>
      <c r="L10" s="459">
        <v>1</v>
      </c>
      <c r="M10" s="459">
        <v>1</v>
      </c>
      <c r="N10" s="459">
        <v>0</v>
      </c>
      <c r="O10" s="269">
        <v>2</v>
      </c>
      <c r="P10" s="268" t="s">
        <v>102</v>
      </c>
      <c r="Q10" s="268" t="s">
        <v>850</v>
      </c>
      <c r="R10" s="459">
        <v>1</v>
      </c>
      <c r="S10" s="269">
        <v>1</v>
      </c>
      <c r="T10" s="268" t="s">
        <v>842</v>
      </c>
      <c r="U10" s="268" t="s">
        <v>843</v>
      </c>
      <c r="V10" s="459">
        <v>2</v>
      </c>
      <c r="W10" s="459">
        <v>2</v>
      </c>
      <c r="X10" s="459">
        <v>2</v>
      </c>
      <c r="Y10" s="459">
        <v>2</v>
      </c>
      <c r="Z10" s="459">
        <v>2</v>
      </c>
      <c r="AA10" s="459">
        <v>2</v>
      </c>
      <c r="AB10" s="269">
        <v>12</v>
      </c>
      <c r="AC10" s="268" t="s">
        <v>841</v>
      </c>
      <c r="AD10" s="268" t="s">
        <v>837</v>
      </c>
      <c r="AE10" s="459">
        <v>0</v>
      </c>
      <c r="AF10" s="459">
        <v>1</v>
      </c>
      <c r="AG10" s="269">
        <v>1</v>
      </c>
      <c r="AH10" s="268" t="s">
        <v>851</v>
      </c>
      <c r="AI10" s="268" t="s">
        <v>852</v>
      </c>
      <c r="AJ10" s="459">
        <v>3</v>
      </c>
      <c r="AK10" s="269">
        <v>3</v>
      </c>
      <c r="AL10" s="268" t="s">
        <v>826</v>
      </c>
      <c r="AM10" s="268" t="s">
        <v>833</v>
      </c>
      <c r="AN10" s="459">
        <v>0</v>
      </c>
      <c r="AO10" s="459">
        <v>0</v>
      </c>
      <c r="AP10" s="269">
        <v>0</v>
      </c>
      <c r="AQ10" s="268" t="s">
        <v>102</v>
      </c>
      <c r="AR10" s="268" t="s">
        <v>853</v>
      </c>
      <c r="AS10" s="271">
        <v>3</v>
      </c>
      <c r="AT10" s="271">
        <v>3</v>
      </c>
      <c r="AU10" s="271">
        <v>3</v>
      </c>
      <c r="AV10" s="271">
        <v>3</v>
      </c>
      <c r="AW10" s="269">
        <v>12</v>
      </c>
      <c r="AX10" s="268" t="s">
        <v>834</v>
      </c>
      <c r="AY10" s="268" t="s">
        <v>836</v>
      </c>
      <c r="AZ10" s="459">
        <v>2</v>
      </c>
      <c r="BA10" s="459">
        <v>1</v>
      </c>
      <c r="BB10" s="459">
        <v>1</v>
      </c>
      <c r="BC10" s="459">
        <v>2</v>
      </c>
      <c r="BD10" s="459">
        <v>1</v>
      </c>
      <c r="BE10" s="459">
        <v>1</v>
      </c>
      <c r="BF10" s="272">
        <v>8</v>
      </c>
      <c r="BG10" s="268" t="s">
        <v>102</v>
      </c>
      <c r="BH10" s="268" t="s">
        <v>854</v>
      </c>
      <c r="BI10" s="459">
        <v>1</v>
      </c>
      <c r="BJ10" s="459">
        <v>3</v>
      </c>
      <c r="BK10" s="272">
        <v>4</v>
      </c>
      <c r="BL10" s="268" t="s">
        <v>96</v>
      </c>
      <c r="BM10" s="268" t="s">
        <v>855</v>
      </c>
      <c r="BN10" s="459">
        <v>3</v>
      </c>
      <c r="BO10" s="459">
        <v>3</v>
      </c>
      <c r="BP10" s="459">
        <v>3</v>
      </c>
      <c r="BQ10" s="459">
        <v>3</v>
      </c>
      <c r="BR10" s="269">
        <v>12</v>
      </c>
      <c r="BS10" s="268" t="s">
        <v>834</v>
      </c>
      <c r="BT10" s="268" t="s">
        <v>837</v>
      </c>
      <c r="BU10" s="459">
        <v>2</v>
      </c>
      <c r="BV10" s="269">
        <v>2</v>
      </c>
      <c r="BW10" s="268" t="s">
        <v>826</v>
      </c>
      <c r="BX10" s="268" t="s">
        <v>840</v>
      </c>
      <c r="BY10" s="459">
        <v>2</v>
      </c>
      <c r="BZ10" s="459">
        <v>0</v>
      </c>
      <c r="CA10" s="459">
        <v>0</v>
      </c>
      <c r="CB10" s="272">
        <v>2</v>
      </c>
      <c r="CC10" s="268" t="s">
        <v>102</v>
      </c>
      <c r="CD10" s="268" t="s">
        <v>856</v>
      </c>
    </row>
    <row r="11" spans="1:82" ht="15.75" customHeight="1" x14ac:dyDescent="0.25">
      <c r="A11" s="461" t="s">
        <v>37</v>
      </c>
      <c r="B11" s="268" t="s">
        <v>57</v>
      </c>
      <c r="C11" s="268" t="s">
        <v>57</v>
      </c>
      <c r="D11" s="269">
        <v>89</v>
      </c>
      <c r="E11" s="270">
        <v>89</v>
      </c>
      <c r="F11" s="271">
        <v>4</v>
      </c>
      <c r="G11" s="271">
        <v>2</v>
      </c>
      <c r="H11" s="271">
        <v>2</v>
      </c>
      <c r="I11" s="269">
        <v>8</v>
      </c>
      <c r="J11" s="268" t="s">
        <v>826</v>
      </c>
      <c r="K11" s="268" t="s">
        <v>827</v>
      </c>
      <c r="L11" s="459">
        <v>4</v>
      </c>
      <c r="M11" s="459">
        <v>4</v>
      </c>
      <c r="N11" s="459">
        <v>4</v>
      </c>
      <c r="O11" s="269">
        <v>12</v>
      </c>
      <c r="P11" s="268" t="s">
        <v>829</v>
      </c>
      <c r="Q11" s="268" t="s">
        <v>835</v>
      </c>
      <c r="R11" s="459">
        <v>1</v>
      </c>
      <c r="S11" s="269">
        <v>1</v>
      </c>
      <c r="T11" s="268" t="s">
        <v>842</v>
      </c>
      <c r="U11" s="268" t="s">
        <v>843</v>
      </c>
      <c r="V11" s="459">
        <v>2</v>
      </c>
      <c r="W11" s="459">
        <v>1</v>
      </c>
      <c r="X11" s="459">
        <v>2</v>
      </c>
      <c r="Y11" s="459">
        <v>2</v>
      </c>
      <c r="Z11" s="459">
        <v>2</v>
      </c>
      <c r="AA11" s="459">
        <v>2</v>
      </c>
      <c r="AB11" s="269">
        <v>11</v>
      </c>
      <c r="AC11" s="268" t="s">
        <v>831</v>
      </c>
      <c r="AD11" s="268" t="s">
        <v>832</v>
      </c>
      <c r="AE11" s="459">
        <v>4</v>
      </c>
      <c r="AF11" s="459">
        <v>4</v>
      </c>
      <c r="AG11" s="269">
        <v>8</v>
      </c>
      <c r="AH11" s="268" t="s">
        <v>829</v>
      </c>
      <c r="AI11" s="268" t="s">
        <v>836</v>
      </c>
      <c r="AJ11" s="459">
        <v>3</v>
      </c>
      <c r="AK11" s="269">
        <v>3</v>
      </c>
      <c r="AL11" s="268" t="s">
        <v>826</v>
      </c>
      <c r="AM11" s="268" t="s">
        <v>833</v>
      </c>
      <c r="AN11" s="459">
        <v>3</v>
      </c>
      <c r="AO11" s="459">
        <v>2</v>
      </c>
      <c r="AP11" s="269">
        <v>5</v>
      </c>
      <c r="AQ11" s="268" t="s">
        <v>834</v>
      </c>
      <c r="AR11" s="268" t="s">
        <v>835</v>
      </c>
      <c r="AS11" s="271">
        <v>3</v>
      </c>
      <c r="AT11" s="271">
        <v>3</v>
      </c>
      <c r="AU11" s="271">
        <v>3</v>
      </c>
      <c r="AV11" s="271">
        <v>0</v>
      </c>
      <c r="AW11" s="269">
        <v>9</v>
      </c>
      <c r="AX11" s="268" t="s">
        <v>102</v>
      </c>
      <c r="AY11" s="268" t="s">
        <v>857</v>
      </c>
      <c r="AZ11" s="459">
        <v>1</v>
      </c>
      <c r="BA11" s="459">
        <v>2</v>
      </c>
      <c r="BB11" s="459">
        <v>2</v>
      </c>
      <c r="BC11" s="459">
        <v>2</v>
      </c>
      <c r="BD11" s="459">
        <v>2</v>
      </c>
      <c r="BE11" s="459">
        <v>1</v>
      </c>
      <c r="BF11" s="272">
        <v>10</v>
      </c>
      <c r="BG11" s="268" t="s">
        <v>96</v>
      </c>
      <c r="BH11" s="268" t="s">
        <v>858</v>
      </c>
      <c r="BI11" s="459">
        <v>0</v>
      </c>
      <c r="BJ11" s="459">
        <v>3</v>
      </c>
      <c r="BK11" s="272">
        <v>3</v>
      </c>
      <c r="BL11" s="268" t="s">
        <v>102</v>
      </c>
      <c r="BM11" s="268" t="s">
        <v>859</v>
      </c>
      <c r="BN11" s="459">
        <v>3</v>
      </c>
      <c r="BO11" s="459">
        <v>3</v>
      </c>
      <c r="BP11" s="459">
        <v>3</v>
      </c>
      <c r="BQ11" s="459">
        <v>3</v>
      </c>
      <c r="BR11" s="269">
        <v>12</v>
      </c>
      <c r="BS11" s="268" t="s">
        <v>834</v>
      </c>
      <c r="BT11" s="268" t="s">
        <v>837</v>
      </c>
      <c r="BU11" s="459">
        <v>2</v>
      </c>
      <c r="BV11" s="269">
        <v>2</v>
      </c>
      <c r="BW11" s="268" t="s">
        <v>826</v>
      </c>
      <c r="BX11" s="268" t="s">
        <v>840</v>
      </c>
      <c r="BY11" s="459">
        <v>2</v>
      </c>
      <c r="BZ11" s="459">
        <v>3</v>
      </c>
      <c r="CA11" s="459">
        <v>0</v>
      </c>
      <c r="CB11" s="272">
        <v>5</v>
      </c>
      <c r="CC11" s="268" t="s">
        <v>846</v>
      </c>
      <c r="CD11" s="268" t="s">
        <v>847</v>
      </c>
    </row>
    <row r="12" spans="1:82" ht="15.75" customHeight="1" x14ac:dyDescent="0.25">
      <c r="A12" s="461" t="s">
        <v>38</v>
      </c>
      <c r="B12" s="268" t="s">
        <v>288</v>
      </c>
      <c r="C12" s="268" t="s">
        <v>96</v>
      </c>
      <c r="D12" s="269">
        <v>81</v>
      </c>
      <c r="E12" s="270">
        <v>81</v>
      </c>
      <c r="F12" s="271">
        <v>4</v>
      </c>
      <c r="G12" s="271">
        <v>2</v>
      </c>
      <c r="H12" s="271">
        <v>2</v>
      </c>
      <c r="I12" s="269">
        <v>8</v>
      </c>
      <c r="J12" s="268" t="s">
        <v>826</v>
      </c>
      <c r="K12" s="268" t="s">
        <v>827</v>
      </c>
      <c r="L12" s="459">
        <v>1</v>
      </c>
      <c r="M12" s="459">
        <v>2</v>
      </c>
      <c r="N12" s="459">
        <v>4</v>
      </c>
      <c r="O12" s="269">
        <v>7</v>
      </c>
      <c r="P12" s="268" t="s">
        <v>68</v>
      </c>
      <c r="Q12" s="268" t="s">
        <v>860</v>
      </c>
      <c r="R12" s="459">
        <v>2</v>
      </c>
      <c r="S12" s="269">
        <v>2</v>
      </c>
      <c r="T12" s="268" t="s">
        <v>829</v>
      </c>
      <c r="U12" s="268" t="s">
        <v>830</v>
      </c>
      <c r="V12" s="459">
        <v>2</v>
      </c>
      <c r="W12" s="459">
        <v>1</v>
      </c>
      <c r="X12" s="459">
        <v>2</v>
      </c>
      <c r="Y12" s="459">
        <v>2</v>
      </c>
      <c r="Z12" s="459">
        <v>2</v>
      </c>
      <c r="AA12" s="459">
        <v>2</v>
      </c>
      <c r="AB12" s="269">
        <v>11</v>
      </c>
      <c r="AC12" s="268" t="s">
        <v>831</v>
      </c>
      <c r="AD12" s="268" t="s">
        <v>832</v>
      </c>
      <c r="AE12" s="459">
        <v>0</v>
      </c>
      <c r="AF12" s="459">
        <v>1</v>
      </c>
      <c r="AG12" s="269">
        <v>1</v>
      </c>
      <c r="AH12" s="268" t="s">
        <v>851</v>
      </c>
      <c r="AI12" s="268" t="s">
        <v>852</v>
      </c>
      <c r="AJ12" s="459">
        <v>3</v>
      </c>
      <c r="AK12" s="269">
        <v>3</v>
      </c>
      <c r="AL12" s="268" t="s">
        <v>826</v>
      </c>
      <c r="AM12" s="268" t="s">
        <v>833</v>
      </c>
      <c r="AN12" s="459">
        <v>0</v>
      </c>
      <c r="AO12" s="459">
        <v>2</v>
      </c>
      <c r="AP12" s="269">
        <v>2</v>
      </c>
      <c r="AQ12" s="268" t="s">
        <v>96</v>
      </c>
      <c r="AR12" s="268" t="s">
        <v>861</v>
      </c>
      <c r="AS12" s="271">
        <v>3</v>
      </c>
      <c r="AT12" s="271">
        <v>3</v>
      </c>
      <c r="AU12" s="271">
        <v>3</v>
      </c>
      <c r="AV12" s="271">
        <v>3</v>
      </c>
      <c r="AW12" s="269">
        <v>12</v>
      </c>
      <c r="AX12" s="268" t="s">
        <v>834</v>
      </c>
      <c r="AY12" s="268" t="s">
        <v>836</v>
      </c>
      <c r="AZ12" s="459">
        <v>2</v>
      </c>
      <c r="BA12" s="459">
        <v>2</v>
      </c>
      <c r="BB12" s="459">
        <v>2</v>
      </c>
      <c r="BC12" s="459">
        <v>2</v>
      </c>
      <c r="BD12" s="459">
        <v>2</v>
      </c>
      <c r="BE12" s="459">
        <v>2</v>
      </c>
      <c r="BF12" s="272">
        <v>12</v>
      </c>
      <c r="BG12" s="268" t="s">
        <v>834</v>
      </c>
      <c r="BH12" s="268" t="s">
        <v>837</v>
      </c>
      <c r="BI12" s="459">
        <v>2</v>
      </c>
      <c r="BJ12" s="459">
        <v>3</v>
      </c>
      <c r="BK12" s="272">
        <v>5</v>
      </c>
      <c r="BL12" s="268" t="s">
        <v>834</v>
      </c>
      <c r="BM12" s="268" t="s">
        <v>838</v>
      </c>
      <c r="BN12" s="459">
        <v>3</v>
      </c>
      <c r="BO12" s="459">
        <v>3</v>
      </c>
      <c r="BP12" s="459">
        <v>3</v>
      </c>
      <c r="BQ12" s="459">
        <v>3</v>
      </c>
      <c r="BR12" s="269">
        <v>12</v>
      </c>
      <c r="BS12" s="268" t="s">
        <v>834</v>
      </c>
      <c r="BT12" s="268" t="s">
        <v>837</v>
      </c>
      <c r="BU12" s="459">
        <v>2</v>
      </c>
      <c r="BV12" s="269">
        <v>2</v>
      </c>
      <c r="BW12" s="268" t="s">
        <v>826</v>
      </c>
      <c r="BX12" s="268" t="s">
        <v>840</v>
      </c>
      <c r="BY12" s="459">
        <v>2</v>
      </c>
      <c r="BZ12" s="459">
        <v>0</v>
      </c>
      <c r="CA12" s="459">
        <v>2</v>
      </c>
      <c r="CB12" s="272">
        <v>4</v>
      </c>
      <c r="CC12" s="268" t="s">
        <v>96</v>
      </c>
      <c r="CD12" s="268" t="s">
        <v>862</v>
      </c>
    </row>
    <row r="13" spans="1:82" ht="15.75" customHeight="1" x14ac:dyDescent="0.25">
      <c r="A13" s="273" t="s">
        <v>32</v>
      </c>
      <c r="B13" s="265"/>
      <c r="C13" s="265"/>
      <c r="D13" s="265"/>
      <c r="E13" s="266"/>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7"/>
      <c r="AV13" s="267"/>
      <c r="AW13" s="267"/>
      <c r="AX13" s="267"/>
      <c r="AY13" s="267"/>
      <c r="AZ13" s="267"/>
      <c r="BA13" s="267"/>
      <c r="BB13" s="267"/>
      <c r="BC13" s="267"/>
      <c r="BD13" s="267"/>
      <c r="BE13" s="267"/>
      <c r="BF13" s="267"/>
      <c r="BG13" s="267"/>
      <c r="BH13" s="267"/>
      <c r="BI13" s="267"/>
      <c r="BJ13" s="267"/>
      <c r="BK13" s="267"/>
      <c r="BL13" s="267"/>
      <c r="BM13" s="267"/>
      <c r="BN13" s="267"/>
      <c r="BO13" s="267"/>
      <c r="BP13" s="267"/>
      <c r="BQ13" s="267"/>
      <c r="BR13" s="267"/>
      <c r="BS13" s="267"/>
      <c r="BT13" s="267"/>
      <c r="BU13" s="267"/>
      <c r="BV13" s="267"/>
      <c r="BW13" s="267"/>
      <c r="BX13" s="267"/>
      <c r="BY13" s="267"/>
      <c r="BZ13" s="267"/>
      <c r="CA13" s="267"/>
      <c r="CB13" s="267"/>
      <c r="CC13" s="267"/>
      <c r="CD13" s="267"/>
    </row>
    <row r="14" spans="1:82" s="363" customFormat="1" ht="15.75" customHeight="1" x14ac:dyDescent="0.25">
      <c r="A14" s="461" t="s">
        <v>39</v>
      </c>
      <c r="B14" s="268" t="s">
        <v>848</v>
      </c>
      <c r="C14" s="268" t="s">
        <v>64</v>
      </c>
      <c r="D14" s="269">
        <v>86</v>
      </c>
      <c r="E14" s="270">
        <v>86</v>
      </c>
      <c r="F14" s="271">
        <v>4</v>
      </c>
      <c r="G14" s="271">
        <v>2</v>
      </c>
      <c r="H14" s="271">
        <v>2</v>
      </c>
      <c r="I14" s="269">
        <v>8</v>
      </c>
      <c r="J14" s="268" t="s">
        <v>837</v>
      </c>
      <c r="K14" s="268" t="s">
        <v>827</v>
      </c>
      <c r="L14" s="459">
        <v>4</v>
      </c>
      <c r="M14" s="459">
        <v>4</v>
      </c>
      <c r="N14" s="459">
        <v>4</v>
      </c>
      <c r="O14" s="269">
        <v>12</v>
      </c>
      <c r="P14" s="268" t="s">
        <v>863</v>
      </c>
      <c r="Q14" s="268" t="s">
        <v>835</v>
      </c>
      <c r="R14" s="459">
        <v>1</v>
      </c>
      <c r="S14" s="269">
        <v>1</v>
      </c>
      <c r="T14" s="268" t="s">
        <v>864</v>
      </c>
      <c r="U14" s="268" t="s">
        <v>843</v>
      </c>
      <c r="V14" s="459">
        <v>2</v>
      </c>
      <c r="W14" s="459">
        <v>2</v>
      </c>
      <c r="X14" s="459">
        <v>2</v>
      </c>
      <c r="Y14" s="459">
        <v>2</v>
      </c>
      <c r="Z14" s="459">
        <v>2</v>
      </c>
      <c r="AA14" s="459">
        <v>2</v>
      </c>
      <c r="AB14" s="269">
        <v>12</v>
      </c>
      <c r="AC14" s="268" t="s">
        <v>830</v>
      </c>
      <c r="AD14" s="268" t="s">
        <v>837</v>
      </c>
      <c r="AE14" s="459">
        <v>4</v>
      </c>
      <c r="AF14" s="459">
        <v>4</v>
      </c>
      <c r="AG14" s="269">
        <v>8</v>
      </c>
      <c r="AH14" s="268" t="s">
        <v>826</v>
      </c>
      <c r="AI14" s="268" t="s">
        <v>836</v>
      </c>
      <c r="AJ14" s="459">
        <v>3</v>
      </c>
      <c r="AK14" s="269">
        <v>3</v>
      </c>
      <c r="AL14" s="268" t="s">
        <v>865</v>
      </c>
      <c r="AM14" s="268" t="s">
        <v>833</v>
      </c>
      <c r="AN14" s="459">
        <v>1</v>
      </c>
      <c r="AO14" s="459">
        <v>0</v>
      </c>
      <c r="AP14" s="269">
        <v>1</v>
      </c>
      <c r="AQ14" s="268" t="s">
        <v>319</v>
      </c>
      <c r="AR14" s="268" t="s">
        <v>859</v>
      </c>
      <c r="AS14" s="271">
        <v>3</v>
      </c>
      <c r="AT14" s="271">
        <v>3</v>
      </c>
      <c r="AU14" s="271">
        <v>3</v>
      </c>
      <c r="AV14" s="271">
        <v>0</v>
      </c>
      <c r="AW14" s="269">
        <v>9</v>
      </c>
      <c r="AX14" s="268" t="s">
        <v>866</v>
      </c>
      <c r="AY14" s="268" t="s">
        <v>857</v>
      </c>
      <c r="AZ14" s="459">
        <v>2</v>
      </c>
      <c r="BA14" s="459">
        <v>2</v>
      </c>
      <c r="BB14" s="459">
        <v>1</v>
      </c>
      <c r="BC14" s="459">
        <v>1</v>
      </c>
      <c r="BD14" s="459">
        <v>2</v>
      </c>
      <c r="BE14" s="459">
        <v>2</v>
      </c>
      <c r="BF14" s="272">
        <v>10</v>
      </c>
      <c r="BG14" s="268" t="s">
        <v>867</v>
      </c>
      <c r="BH14" s="268" t="s">
        <v>858</v>
      </c>
      <c r="BI14" s="459">
        <v>2</v>
      </c>
      <c r="BJ14" s="459">
        <v>3</v>
      </c>
      <c r="BK14" s="272">
        <v>5</v>
      </c>
      <c r="BL14" s="268" t="s">
        <v>826</v>
      </c>
      <c r="BM14" s="268" t="s">
        <v>838</v>
      </c>
      <c r="BN14" s="459">
        <v>3</v>
      </c>
      <c r="BO14" s="459">
        <v>3</v>
      </c>
      <c r="BP14" s="459">
        <v>3</v>
      </c>
      <c r="BQ14" s="459">
        <v>3</v>
      </c>
      <c r="BR14" s="269">
        <v>12</v>
      </c>
      <c r="BS14" s="268" t="s">
        <v>836</v>
      </c>
      <c r="BT14" s="268" t="s">
        <v>837</v>
      </c>
      <c r="BU14" s="459">
        <v>2</v>
      </c>
      <c r="BV14" s="269">
        <v>2</v>
      </c>
      <c r="BW14" s="268" t="s">
        <v>868</v>
      </c>
      <c r="BX14" s="268" t="s">
        <v>840</v>
      </c>
      <c r="BY14" s="459">
        <v>2</v>
      </c>
      <c r="BZ14" s="459">
        <v>1</v>
      </c>
      <c r="CA14" s="459">
        <v>0</v>
      </c>
      <c r="CB14" s="272">
        <v>3</v>
      </c>
      <c r="CC14" s="268" t="s">
        <v>867</v>
      </c>
      <c r="CD14" s="268" t="s">
        <v>869</v>
      </c>
    </row>
    <row r="15" spans="1:82" ht="15.75" customHeight="1" x14ac:dyDescent="0.25">
      <c r="A15" s="461" t="s">
        <v>40</v>
      </c>
      <c r="B15" s="268" t="s">
        <v>327</v>
      </c>
      <c r="C15" s="268" t="s">
        <v>241</v>
      </c>
      <c r="D15" s="269">
        <v>76.5</v>
      </c>
      <c r="E15" s="270">
        <v>76.5</v>
      </c>
      <c r="F15" s="271">
        <v>4</v>
      </c>
      <c r="G15" s="271">
        <v>2</v>
      </c>
      <c r="H15" s="271">
        <v>2</v>
      </c>
      <c r="I15" s="269">
        <v>8</v>
      </c>
      <c r="J15" s="268" t="s">
        <v>837</v>
      </c>
      <c r="K15" s="268" t="s">
        <v>827</v>
      </c>
      <c r="L15" s="459">
        <v>0</v>
      </c>
      <c r="M15" s="459">
        <v>4</v>
      </c>
      <c r="N15" s="459">
        <v>4</v>
      </c>
      <c r="O15" s="269">
        <v>8</v>
      </c>
      <c r="P15" s="268" t="s">
        <v>870</v>
      </c>
      <c r="Q15" s="268" t="s">
        <v>828</v>
      </c>
      <c r="R15" s="459">
        <v>2</v>
      </c>
      <c r="S15" s="269">
        <v>2</v>
      </c>
      <c r="T15" s="268" t="s">
        <v>865</v>
      </c>
      <c r="U15" s="268" t="s">
        <v>830</v>
      </c>
      <c r="V15" s="459">
        <v>2</v>
      </c>
      <c r="W15" s="459">
        <v>2</v>
      </c>
      <c r="X15" s="459">
        <v>2</v>
      </c>
      <c r="Y15" s="459">
        <v>2</v>
      </c>
      <c r="Z15" s="459">
        <v>2</v>
      </c>
      <c r="AA15" s="459">
        <v>2</v>
      </c>
      <c r="AB15" s="269">
        <v>12</v>
      </c>
      <c r="AC15" s="268" t="s">
        <v>830</v>
      </c>
      <c r="AD15" s="268" t="s">
        <v>837</v>
      </c>
      <c r="AE15" s="459">
        <v>0</v>
      </c>
      <c r="AF15" s="459">
        <v>1</v>
      </c>
      <c r="AG15" s="269">
        <v>1</v>
      </c>
      <c r="AH15" s="268" t="s">
        <v>871</v>
      </c>
      <c r="AI15" s="268" t="s">
        <v>852</v>
      </c>
      <c r="AJ15" s="459">
        <v>0.5</v>
      </c>
      <c r="AK15" s="269">
        <v>0.5</v>
      </c>
      <c r="AL15" s="268" t="s">
        <v>872</v>
      </c>
      <c r="AM15" s="268" t="s">
        <v>873</v>
      </c>
      <c r="AN15" s="459">
        <v>3</v>
      </c>
      <c r="AO15" s="459">
        <v>0</v>
      </c>
      <c r="AP15" s="269">
        <v>3</v>
      </c>
      <c r="AQ15" s="268" t="s">
        <v>874</v>
      </c>
      <c r="AR15" s="268" t="s">
        <v>871</v>
      </c>
      <c r="AS15" s="271">
        <v>3</v>
      </c>
      <c r="AT15" s="271">
        <v>3</v>
      </c>
      <c r="AU15" s="271">
        <v>3</v>
      </c>
      <c r="AV15" s="271">
        <v>0</v>
      </c>
      <c r="AW15" s="269">
        <v>9</v>
      </c>
      <c r="AX15" s="268" t="s">
        <v>866</v>
      </c>
      <c r="AY15" s="268" t="s">
        <v>857</v>
      </c>
      <c r="AZ15" s="459">
        <v>2</v>
      </c>
      <c r="BA15" s="459">
        <v>2</v>
      </c>
      <c r="BB15" s="459">
        <v>2</v>
      </c>
      <c r="BC15" s="459">
        <v>0</v>
      </c>
      <c r="BD15" s="459">
        <v>2</v>
      </c>
      <c r="BE15" s="459">
        <v>2</v>
      </c>
      <c r="BF15" s="272">
        <v>10</v>
      </c>
      <c r="BG15" s="268" t="s">
        <v>867</v>
      </c>
      <c r="BH15" s="268" t="s">
        <v>858</v>
      </c>
      <c r="BI15" s="459">
        <v>1</v>
      </c>
      <c r="BJ15" s="459">
        <v>3</v>
      </c>
      <c r="BK15" s="272">
        <v>4</v>
      </c>
      <c r="BL15" s="268" t="s">
        <v>847</v>
      </c>
      <c r="BM15" s="268" t="s">
        <v>855</v>
      </c>
      <c r="BN15" s="459">
        <v>3</v>
      </c>
      <c r="BO15" s="459">
        <v>3</v>
      </c>
      <c r="BP15" s="459">
        <v>3</v>
      </c>
      <c r="BQ15" s="459">
        <v>3</v>
      </c>
      <c r="BR15" s="269">
        <v>12</v>
      </c>
      <c r="BS15" s="268" t="s">
        <v>836</v>
      </c>
      <c r="BT15" s="268" t="s">
        <v>837</v>
      </c>
      <c r="BU15" s="459">
        <v>2</v>
      </c>
      <c r="BV15" s="269">
        <v>2</v>
      </c>
      <c r="BW15" s="268" t="s">
        <v>868</v>
      </c>
      <c r="BX15" s="268" t="s">
        <v>840</v>
      </c>
      <c r="BY15" s="459">
        <v>2</v>
      </c>
      <c r="BZ15" s="459">
        <v>3</v>
      </c>
      <c r="CA15" s="459">
        <v>0</v>
      </c>
      <c r="CB15" s="272">
        <v>5</v>
      </c>
      <c r="CC15" s="268" t="s">
        <v>874</v>
      </c>
      <c r="CD15" s="268" t="s">
        <v>847</v>
      </c>
    </row>
    <row r="16" spans="1:82" ht="15.75" customHeight="1" x14ac:dyDescent="0.25">
      <c r="A16" s="461" t="s">
        <v>41</v>
      </c>
      <c r="B16" s="268" t="s">
        <v>860</v>
      </c>
      <c r="C16" s="268" t="s">
        <v>262</v>
      </c>
      <c r="D16" s="269">
        <v>75.5</v>
      </c>
      <c r="E16" s="270">
        <v>75.5</v>
      </c>
      <c r="F16" s="271">
        <v>4</v>
      </c>
      <c r="G16" s="271">
        <v>2</v>
      </c>
      <c r="H16" s="271">
        <v>2</v>
      </c>
      <c r="I16" s="269">
        <v>8</v>
      </c>
      <c r="J16" s="268" t="s">
        <v>837</v>
      </c>
      <c r="K16" s="268" t="s">
        <v>827</v>
      </c>
      <c r="L16" s="459">
        <v>0</v>
      </c>
      <c r="M16" s="459">
        <v>4</v>
      </c>
      <c r="N16" s="459">
        <v>4</v>
      </c>
      <c r="O16" s="269">
        <v>8</v>
      </c>
      <c r="P16" s="268" t="s">
        <v>870</v>
      </c>
      <c r="Q16" s="268" t="s">
        <v>828</v>
      </c>
      <c r="R16" s="459">
        <v>2</v>
      </c>
      <c r="S16" s="269">
        <v>2</v>
      </c>
      <c r="T16" s="268" t="s">
        <v>865</v>
      </c>
      <c r="U16" s="268" t="s">
        <v>830</v>
      </c>
      <c r="V16" s="459">
        <v>2</v>
      </c>
      <c r="W16" s="459">
        <v>2</v>
      </c>
      <c r="X16" s="459">
        <v>2</v>
      </c>
      <c r="Y16" s="459">
        <v>2</v>
      </c>
      <c r="Z16" s="459">
        <v>2</v>
      </c>
      <c r="AA16" s="459">
        <v>2</v>
      </c>
      <c r="AB16" s="269">
        <v>12</v>
      </c>
      <c r="AC16" s="268" t="s">
        <v>830</v>
      </c>
      <c r="AD16" s="268" t="s">
        <v>837</v>
      </c>
      <c r="AE16" s="459">
        <v>0</v>
      </c>
      <c r="AF16" s="459">
        <v>0</v>
      </c>
      <c r="AG16" s="269">
        <v>0</v>
      </c>
      <c r="AH16" s="268" t="s">
        <v>875</v>
      </c>
      <c r="AI16" s="268" t="s">
        <v>853</v>
      </c>
      <c r="AJ16" s="459">
        <v>3</v>
      </c>
      <c r="AK16" s="269">
        <v>3</v>
      </c>
      <c r="AL16" s="268" t="s">
        <v>865</v>
      </c>
      <c r="AM16" s="268" t="s">
        <v>833</v>
      </c>
      <c r="AN16" s="459">
        <v>0</v>
      </c>
      <c r="AO16" s="459">
        <v>0</v>
      </c>
      <c r="AP16" s="269">
        <v>0</v>
      </c>
      <c r="AQ16" s="268" t="s">
        <v>872</v>
      </c>
      <c r="AR16" s="268" t="s">
        <v>853</v>
      </c>
      <c r="AS16" s="271">
        <v>3</v>
      </c>
      <c r="AT16" s="271">
        <v>3</v>
      </c>
      <c r="AU16" s="271">
        <v>3</v>
      </c>
      <c r="AV16" s="271">
        <v>1.5</v>
      </c>
      <c r="AW16" s="269">
        <v>10.5</v>
      </c>
      <c r="AX16" s="268" t="s">
        <v>96</v>
      </c>
      <c r="AY16" s="268" t="s">
        <v>845</v>
      </c>
      <c r="AZ16" s="459">
        <v>2</v>
      </c>
      <c r="BA16" s="459">
        <v>2</v>
      </c>
      <c r="BB16" s="459">
        <v>2</v>
      </c>
      <c r="BC16" s="459">
        <v>2</v>
      </c>
      <c r="BD16" s="459">
        <v>2</v>
      </c>
      <c r="BE16" s="459">
        <v>2</v>
      </c>
      <c r="BF16" s="272">
        <v>12</v>
      </c>
      <c r="BG16" s="268" t="s">
        <v>836</v>
      </c>
      <c r="BH16" s="268" t="s">
        <v>837</v>
      </c>
      <c r="BI16" s="459">
        <v>2</v>
      </c>
      <c r="BJ16" s="459">
        <v>3</v>
      </c>
      <c r="BK16" s="272">
        <v>5</v>
      </c>
      <c r="BL16" s="268" t="s">
        <v>826</v>
      </c>
      <c r="BM16" s="268" t="s">
        <v>838</v>
      </c>
      <c r="BN16" s="459">
        <v>3</v>
      </c>
      <c r="BO16" s="459">
        <v>3</v>
      </c>
      <c r="BP16" s="459">
        <v>3</v>
      </c>
      <c r="BQ16" s="459">
        <v>3</v>
      </c>
      <c r="BR16" s="269">
        <v>12</v>
      </c>
      <c r="BS16" s="268" t="s">
        <v>836</v>
      </c>
      <c r="BT16" s="268" t="s">
        <v>837</v>
      </c>
      <c r="BU16" s="459">
        <v>2</v>
      </c>
      <c r="BV16" s="269">
        <v>2</v>
      </c>
      <c r="BW16" s="268" t="s">
        <v>868</v>
      </c>
      <c r="BX16" s="268" t="s">
        <v>840</v>
      </c>
      <c r="BY16" s="459">
        <v>1</v>
      </c>
      <c r="BZ16" s="459">
        <v>0</v>
      </c>
      <c r="CA16" s="459">
        <v>0</v>
      </c>
      <c r="CB16" s="272">
        <v>1</v>
      </c>
      <c r="CC16" s="268" t="s">
        <v>872</v>
      </c>
      <c r="CD16" s="268" t="s">
        <v>873</v>
      </c>
    </row>
    <row r="17" spans="1:82" ht="15.75" customHeight="1" x14ac:dyDescent="0.25">
      <c r="A17" s="461" t="s">
        <v>42</v>
      </c>
      <c r="B17" s="268" t="s">
        <v>859</v>
      </c>
      <c r="C17" s="268" t="s">
        <v>319</v>
      </c>
      <c r="D17" s="269">
        <v>70</v>
      </c>
      <c r="E17" s="270">
        <v>70</v>
      </c>
      <c r="F17" s="271">
        <v>4</v>
      </c>
      <c r="G17" s="271">
        <v>2</v>
      </c>
      <c r="H17" s="271">
        <v>2</v>
      </c>
      <c r="I17" s="269">
        <v>8</v>
      </c>
      <c r="J17" s="268" t="s">
        <v>837</v>
      </c>
      <c r="K17" s="268" t="s">
        <v>827</v>
      </c>
      <c r="L17" s="459">
        <v>0</v>
      </c>
      <c r="M17" s="459">
        <v>1</v>
      </c>
      <c r="N17" s="459">
        <v>4</v>
      </c>
      <c r="O17" s="269">
        <v>5</v>
      </c>
      <c r="P17" s="268" t="s">
        <v>319</v>
      </c>
      <c r="Q17" s="268" t="s">
        <v>859</v>
      </c>
      <c r="R17" s="459">
        <v>1</v>
      </c>
      <c r="S17" s="269">
        <v>1</v>
      </c>
      <c r="T17" s="268" t="s">
        <v>864</v>
      </c>
      <c r="U17" s="268" t="s">
        <v>843</v>
      </c>
      <c r="V17" s="459">
        <v>2</v>
      </c>
      <c r="W17" s="459">
        <v>2</v>
      </c>
      <c r="X17" s="459">
        <v>2</v>
      </c>
      <c r="Y17" s="459">
        <v>2</v>
      </c>
      <c r="Z17" s="459">
        <v>0</v>
      </c>
      <c r="AA17" s="459">
        <v>2</v>
      </c>
      <c r="AB17" s="269">
        <v>10</v>
      </c>
      <c r="AC17" s="268" t="s">
        <v>860</v>
      </c>
      <c r="AD17" s="268" t="s">
        <v>850</v>
      </c>
      <c r="AE17" s="459">
        <v>1</v>
      </c>
      <c r="AF17" s="459">
        <v>0</v>
      </c>
      <c r="AG17" s="269">
        <v>1</v>
      </c>
      <c r="AH17" s="268" t="s">
        <v>871</v>
      </c>
      <c r="AI17" s="268" t="s">
        <v>852</v>
      </c>
      <c r="AJ17" s="459">
        <v>1</v>
      </c>
      <c r="AK17" s="269">
        <v>1</v>
      </c>
      <c r="AL17" s="268" t="s">
        <v>319</v>
      </c>
      <c r="AM17" s="268" t="s">
        <v>856</v>
      </c>
      <c r="AN17" s="459">
        <v>0</v>
      </c>
      <c r="AO17" s="459">
        <v>2</v>
      </c>
      <c r="AP17" s="269">
        <v>2</v>
      </c>
      <c r="AQ17" s="268" t="s">
        <v>876</v>
      </c>
      <c r="AR17" s="268" t="s">
        <v>861</v>
      </c>
      <c r="AS17" s="271">
        <v>3</v>
      </c>
      <c r="AT17" s="271">
        <v>3</v>
      </c>
      <c r="AU17" s="271">
        <v>3</v>
      </c>
      <c r="AV17" s="271">
        <v>3</v>
      </c>
      <c r="AW17" s="269">
        <v>12</v>
      </c>
      <c r="AX17" s="268" t="s">
        <v>834</v>
      </c>
      <c r="AY17" s="268" t="s">
        <v>836</v>
      </c>
      <c r="AZ17" s="459">
        <v>2</v>
      </c>
      <c r="BA17" s="459">
        <v>1</v>
      </c>
      <c r="BB17" s="459">
        <v>1</v>
      </c>
      <c r="BC17" s="459">
        <v>2</v>
      </c>
      <c r="BD17" s="459">
        <v>1</v>
      </c>
      <c r="BE17" s="459">
        <v>1</v>
      </c>
      <c r="BF17" s="272">
        <v>8</v>
      </c>
      <c r="BG17" s="268" t="s">
        <v>327</v>
      </c>
      <c r="BH17" s="268" t="s">
        <v>854</v>
      </c>
      <c r="BI17" s="459">
        <v>1</v>
      </c>
      <c r="BJ17" s="459">
        <v>3</v>
      </c>
      <c r="BK17" s="272">
        <v>4</v>
      </c>
      <c r="BL17" s="268" t="s">
        <v>847</v>
      </c>
      <c r="BM17" s="268" t="s">
        <v>855</v>
      </c>
      <c r="BN17" s="459">
        <v>3</v>
      </c>
      <c r="BO17" s="459">
        <v>3</v>
      </c>
      <c r="BP17" s="459">
        <v>3</v>
      </c>
      <c r="BQ17" s="459">
        <v>3</v>
      </c>
      <c r="BR17" s="269">
        <v>12</v>
      </c>
      <c r="BS17" s="268" t="s">
        <v>836</v>
      </c>
      <c r="BT17" s="268" t="s">
        <v>837</v>
      </c>
      <c r="BU17" s="459">
        <v>2</v>
      </c>
      <c r="BV17" s="269">
        <v>2</v>
      </c>
      <c r="BW17" s="268" t="s">
        <v>868</v>
      </c>
      <c r="BX17" s="268" t="s">
        <v>840</v>
      </c>
      <c r="BY17" s="459">
        <v>2</v>
      </c>
      <c r="BZ17" s="459">
        <v>0</v>
      </c>
      <c r="CA17" s="459">
        <v>2</v>
      </c>
      <c r="CB17" s="272">
        <v>4</v>
      </c>
      <c r="CC17" s="268" t="s">
        <v>877</v>
      </c>
      <c r="CD17" s="268" t="s">
        <v>862</v>
      </c>
    </row>
    <row r="18" spans="1:82" s="363" customFormat="1" ht="15.75" customHeight="1" x14ac:dyDescent="0.25">
      <c r="A18" s="461" t="s">
        <v>43</v>
      </c>
      <c r="B18" s="268" t="s">
        <v>878</v>
      </c>
      <c r="C18" s="268" t="s">
        <v>300</v>
      </c>
      <c r="D18" s="269">
        <v>71.5</v>
      </c>
      <c r="E18" s="270">
        <v>71.5</v>
      </c>
      <c r="F18" s="271">
        <v>4</v>
      </c>
      <c r="G18" s="271">
        <v>2</v>
      </c>
      <c r="H18" s="271">
        <v>2</v>
      </c>
      <c r="I18" s="269">
        <v>8</v>
      </c>
      <c r="J18" s="268" t="s">
        <v>837</v>
      </c>
      <c r="K18" s="268" t="s">
        <v>827</v>
      </c>
      <c r="L18" s="459">
        <v>1</v>
      </c>
      <c r="M18" s="459">
        <v>2</v>
      </c>
      <c r="N18" s="459">
        <v>0</v>
      </c>
      <c r="O18" s="269">
        <v>3</v>
      </c>
      <c r="P18" s="268" t="s">
        <v>327</v>
      </c>
      <c r="Q18" s="268" t="s">
        <v>856</v>
      </c>
      <c r="R18" s="459">
        <v>1</v>
      </c>
      <c r="S18" s="269">
        <v>1</v>
      </c>
      <c r="T18" s="268" t="s">
        <v>864</v>
      </c>
      <c r="U18" s="268" t="s">
        <v>843</v>
      </c>
      <c r="V18" s="459">
        <v>2</v>
      </c>
      <c r="W18" s="459">
        <v>1</v>
      </c>
      <c r="X18" s="459">
        <v>2</v>
      </c>
      <c r="Y18" s="459">
        <v>2</v>
      </c>
      <c r="Z18" s="459">
        <v>2</v>
      </c>
      <c r="AA18" s="459">
        <v>2</v>
      </c>
      <c r="AB18" s="269">
        <v>11</v>
      </c>
      <c r="AC18" s="268" t="s">
        <v>879</v>
      </c>
      <c r="AD18" s="268" t="s">
        <v>832</v>
      </c>
      <c r="AE18" s="459">
        <v>0</v>
      </c>
      <c r="AF18" s="459">
        <v>1</v>
      </c>
      <c r="AG18" s="269">
        <v>1</v>
      </c>
      <c r="AH18" s="268" t="s">
        <v>871</v>
      </c>
      <c r="AI18" s="268" t="s">
        <v>852</v>
      </c>
      <c r="AJ18" s="459">
        <v>3</v>
      </c>
      <c r="AK18" s="269">
        <v>3</v>
      </c>
      <c r="AL18" s="268" t="s">
        <v>865</v>
      </c>
      <c r="AM18" s="268" t="s">
        <v>833</v>
      </c>
      <c r="AN18" s="459">
        <v>3</v>
      </c>
      <c r="AO18" s="459">
        <v>0</v>
      </c>
      <c r="AP18" s="269">
        <v>3</v>
      </c>
      <c r="AQ18" s="268" t="s">
        <v>874</v>
      </c>
      <c r="AR18" s="268" t="s">
        <v>871</v>
      </c>
      <c r="AS18" s="271">
        <v>1.5</v>
      </c>
      <c r="AT18" s="271">
        <v>1.5</v>
      </c>
      <c r="AU18" s="271">
        <v>1.5</v>
      </c>
      <c r="AV18" s="271">
        <v>3</v>
      </c>
      <c r="AW18" s="269">
        <v>7.5</v>
      </c>
      <c r="AX18" s="268" t="s">
        <v>880</v>
      </c>
      <c r="AY18" s="268" t="s">
        <v>869</v>
      </c>
      <c r="AZ18" s="459">
        <v>2</v>
      </c>
      <c r="BA18" s="459">
        <v>2</v>
      </c>
      <c r="BB18" s="459">
        <v>2</v>
      </c>
      <c r="BC18" s="459">
        <v>1</v>
      </c>
      <c r="BD18" s="459">
        <v>2</v>
      </c>
      <c r="BE18" s="459">
        <v>2</v>
      </c>
      <c r="BF18" s="272">
        <v>11</v>
      </c>
      <c r="BG18" s="268" t="s">
        <v>845</v>
      </c>
      <c r="BH18" s="268" t="s">
        <v>872</v>
      </c>
      <c r="BI18" s="459">
        <v>1</v>
      </c>
      <c r="BJ18" s="459">
        <v>1</v>
      </c>
      <c r="BK18" s="272">
        <v>2</v>
      </c>
      <c r="BL18" s="268" t="s">
        <v>879</v>
      </c>
      <c r="BM18" s="268" t="s">
        <v>854</v>
      </c>
      <c r="BN18" s="459">
        <v>3</v>
      </c>
      <c r="BO18" s="459">
        <v>3</v>
      </c>
      <c r="BP18" s="459">
        <v>3</v>
      </c>
      <c r="BQ18" s="459">
        <v>3</v>
      </c>
      <c r="BR18" s="269">
        <v>12</v>
      </c>
      <c r="BS18" s="268" t="s">
        <v>836</v>
      </c>
      <c r="BT18" s="268" t="s">
        <v>837</v>
      </c>
      <c r="BU18" s="459">
        <v>2</v>
      </c>
      <c r="BV18" s="269">
        <v>2</v>
      </c>
      <c r="BW18" s="268" t="s">
        <v>868</v>
      </c>
      <c r="BX18" s="268" t="s">
        <v>840</v>
      </c>
      <c r="BY18" s="459">
        <v>2</v>
      </c>
      <c r="BZ18" s="459">
        <v>3</v>
      </c>
      <c r="CA18" s="459">
        <v>2</v>
      </c>
      <c r="CB18" s="272">
        <v>7</v>
      </c>
      <c r="CC18" s="268" t="s">
        <v>834</v>
      </c>
      <c r="CD18" s="268" t="s">
        <v>826</v>
      </c>
    </row>
    <row r="19" spans="1:82" ht="15.75" customHeight="1" x14ac:dyDescent="0.25">
      <c r="A19" s="461" t="s">
        <v>44</v>
      </c>
      <c r="B19" s="268" t="s">
        <v>856</v>
      </c>
      <c r="C19" s="268" t="s">
        <v>327</v>
      </c>
      <c r="D19" s="269">
        <v>68.5</v>
      </c>
      <c r="E19" s="270">
        <v>68.5</v>
      </c>
      <c r="F19" s="271">
        <v>2</v>
      </c>
      <c r="G19" s="271">
        <v>2</v>
      </c>
      <c r="H19" s="271">
        <v>2</v>
      </c>
      <c r="I19" s="269">
        <v>6</v>
      </c>
      <c r="J19" s="268" t="s">
        <v>872</v>
      </c>
      <c r="K19" s="268" t="s">
        <v>873</v>
      </c>
      <c r="L19" s="459">
        <v>0</v>
      </c>
      <c r="M19" s="459">
        <v>1</v>
      </c>
      <c r="N19" s="459">
        <v>0</v>
      </c>
      <c r="O19" s="269">
        <v>1</v>
      </c>
      <c r="P19" s="268" t="s">
        <v>860</v>
      </c>
      <c r="Q19" s="268" t="s">
        <v>844</v>
      </c>
      <c r="R19" s="459">
        <v>2</v>
      </c>
      <c r="S19" s="269">
        <v>2</v>
      </c>
      <c r="T19" s="268" t="s">
        <v>865</v>
      </c>
      <c r="U19" s="268" t="s">
        <v>830</v>
      </c>
      <c r="V19" s="459">
        <v>2</v>
      </c>
      <c r="W19" s="459">
        <v>2</v>
      </c>
      <c r="X19" s="459">
        <v>2</v>
      </c>
      <c r="Y19" s="459">
        <v>2</v>
      </c>
      <c r="Z19" s="459">
        <v>2</v>
      </c>
      <c r="AA19" s="459">
        <v>2</v>
      </c>
      <c r="AB19" s="269">
        <v>12</v>
      </c>
      <c r="AC19" s="268" t="s">
        <v>830</v>
      </c>
      <c r="AD19" s="268" t="s">
        <v>837</v>
      </c>
      <c r="AE19" s="459">
        <v>0</v>
      </c>
      <c r="AF19" s="459">
        <v>0</v>
      </c>
      <c r="AG19" s="269">
        <v>0</v>
      </c>
      <c r="AH19" s="268" t="s">
        <v>875</v>
      </c>
      <c r="AI19" s="268" t="s">
        <v>853</v>
      </c>
      <c r="AJ19" s="459">
        <v>3</v>
      </c>
      <c r="AK19" s="269">
        <v>3</v>
      </c>
      <c r="AL19" s="268" t="s">
        <v>865</v>
      </c>
      <c r="AM19" s="268" t="s">
        <v>833</v>
      </c>
      <c r="AN19" s="459">
        <v>3</v>
      </c>
      <c r="AO19" s="459">
        <v>2</v>
      </c>
      <c r="AP19" s="269">
        <v>5</v>
      </c>
      <c r="AQ19" s="268" t="s">
        <v>881</v>
      </c>
      <c r="AR19" s="268" t="s">
        <v>835</v>
      </c>
      <c r="AS19" s="271">
        <v>3</v>
      </c>
      <c r="AT19" s="271">
        <v>1.5</v>
      </c>
      <c r="AU19" s="271">
        <v>3</v>
      </c>
      <c r="AV19" s="271">
        <v>0</v>
      </c>
      <c r="AW19" s="269">
        <v>7.5</v>
      </c>
      <c r="AX19" s="268" t="s">
        <v>880</v>
      </c>
      <c r="AY19" s="268" t="s">
        <v>869</v>
      </c>
      <c r="AZ19" s="459">
        <v>2</v>
      </c>
      <c r="BA19" s="459">
        <v>2</v>
      </c>
      <c r="BB19" s="459">
        <v>2</v>
      </c>
      <c r="BC19" s="459">
        <v>2</v>
      </c>
      <c r="BD19" s="459">
        <v>2</v>
      </c>
      <c r="BE19" s="459">
        <v>2</v>
      </c>
      <c r="BF19" s="272">
        <v>12</v>
      </c>
      <c r="BG19" s="268" t="s">
        <v>836</v>
      </c>
      <c r="BH19" s="268" t="s">
        <v>837</v>
      </c>
      <c r="BI19" s="459">
        <v>2</v>
      </c>
      <c r="BJ19" s="459">
        <v>3</v>
      </c>
      <c r="BK19" s="272">
        <v>5</v>
      </c>
      <c r="BL19" s="268" t="s">
        <v>826</v>
      </c>
      <c r="BM19" s="268" t="s">
        <v>838</v>
      </c>
      <c r="BN19" s="459">
        <v>1.5</v>
      </c>
      <c r="BO19" s="459">
        <v>1.5</v>
      </c>
      <c r="BP19" s="459">
        <v>1.5</v>
      </c>
      <c r="BQ19" s="459">
        <v>1.5</v>
      </c>
      <c r="BR19" s="269">
        <v>6</v>
      </c>
      <c r="BS19" s="268" t="s">
        <v>867</v>
      </c>
      <c r="BT19" s="268" t="s">
        <v>882</v>
      </c>
      <c r="BU19" s="459">
        <v>2</v>
      </c>
      <c r="BV19" s="269">
        <v>2</v>
      </c>
      <c r="BW19" s="268" t="s">
        <v>868</v>
      </c>
      <c r="BX19" s="268" t="s">
        <v>840</v>
      </c>
      <c r="BY19" s="459">
        <v>2</v>
      </c>
      <c r="BZ19" s="459">
        <v>3</v>
      </c>
      <c r="CA19" s="459">
        <v>2</v>
      </c>
      <c r="CB19" s="272">
        <v>7</v>
      </c>
      <c r="CC19" s="268" t="s">
        <v>834</v>
      </c>
      <c r="CD19" s="268" t="s">
        <v>826</v>
      </c>
    </row>
    <row r="20" spans="1:82" ht="15.75" customHeight="1" x14ac:dyDescent="0.25">
      <c r="A20" s="461" t="s">
        <v>45</v>
      </c>
      <c r="B20" s="268" t="s">
        <v>883</v>
      </c>
      <c r="C20" s="268" t="s">
        <v>288</v>
      </c>
      <c r="D20" s="269">
        <v>75</v>
      </c>
      <c r="E20" s="270">
        <v>75</v>
      </c>
      <c r="F20" s="271">
        <v>4</v>
      </c>
      <c r="G20" s="271">
        <v>2</v>
      </c>
      <c r="H20" s="271">
        <v>2</v>
      </c>
      <c r="I20" s="269">
        <v>8</v>
      </c>
      <c r="J20" s="268" t="s">
        <v>837</v>
      </c>
      <c r="K20" s="268" t="s">
        <v>827</v>
      </c>
      <c r="L20" s="459">
        <v>4</v>
      </c>
      <c r="M20" s="459">
        <v>4</v>
      </c>
      <c r="N20" s="459">
        <v>4</v>
      </c>
      <c r="O20" s="269">
        <v>12</v>
      </c>
      <c r="P20" s="268" t="s">
        <v>863</v>
      </c>
      <c r="Q20" s="268" t="s">
        <v>835</v>
      </c>
      <c r="R20" s="459">
        <v>1</v>
      </c>
      <c r="S20" s="269">
        <v>1</v>
      </c>
      <c r="T20" s="268" t="s">
        <v>864</v>
      </c>
      <c r="U20" s="268" t="s">
        <v>843</v>
      </c>
      <c r="V20" s="459">
        <v>2</v>
      </c>
      <c r="W20" s="459">
        <v>1</v>
      </c>
      <c r="X20" s="459">
        <v>2</v>
      </c>
      <c r="Y20" s="459">
        <v>2</v>
      </c>
      <c r="Z20" s="459">
        <v>2</v>
      </c>
      <c r="AA20" s="459">
        <v>2</v>
      </c>
      <c r="AB20" s="269">
        <v>11</v>
      </c>
      <c r="AC20" s="268" t="s">
        <v>879</v>
      </c>
      <c r="AD20" s="268" t="s">
        <v>832</v>
      </c>
      <c r="AE20" s="459">
        <v>4</v>
      </c>
      <c r="AF20" s="459">
        <v>4</v>
      </c>
      <c r="AG20" s="269">
        <v>8</v>
      </c>
      <c r="AH20" s="268" t="s">
        <v>826</v>
      </c>
      <c r="AI20" s="268" t="s">
        <v>836</v>
      </c>
      <c r="AJ20" s="459">
        <v>3</v>
      </c>
      <c r="AK20" s="269">
        <v>3</v>
      </c>
      <c r="AL20" s="268" t="s">
        <v>865</v>
      </c>
      <c r="AM20" s="268" t="s">
        <v>833</v>
      </c>
      <c r="AN20" s="459">
        <v>2</v>
      </c>
      <c r="AO20" s="459">
        <v>0</v>
      </c>
      <c r="AP20" s="269">
        <v>2</v>
      </c>
      <c r="AQ20" s="268" t="s">
        <v>876</v>
      </c>
      <c r="AR20" s="268" t="s">
        <v>861</v>
      </c>
      <c r="AS20" s="271">
        <v>3</v>
      </c>
      <c r="AT20" s="271">
        <v>0</v>
      </c>
      <c r="AU20" s="271">
        <v>3</v>
      </c>
      <c r="AV20" s="271">
        <v>3</v>
      </c>
      <c r="AW20" s="269">
        <v>9</v>
      </c>
      <c r="AX20" s="268" t="s">
        <v>866</v>
      </c>
      <c r="AY20" s="268" t="s">
        <v>857</v>
      </c>
      <c r="AZ20" s="459">
        <v>1</v>
      </c>
      <c r="BA20" s="459">
        <v>0.5</v>
      </c>
      <c r="BB20" s="459">
        <v>0.5</v>
      </c>
      <c r="BC20" s="459">
        <v>1</v>
      </c>
      <c r="BD20" s="459">
        <v>0.5</v>
      </c>
      <c r="BE20" s="459">
        <v>0.5</v>
      </c>
      <c r="BF20" s="272">
        <v>4</v>
      </c>
      <c r="BG20" s="268" t="s">
        <v>860</v>
      </c>
      <c r="BH20" s="268" t="s">
        <v>844</v>
      </c>
      <c r="BI20" s="459">
        <v>1</v>
      </c>
      <c r="BJ20" s="459">
        <v>3</v>
      </c>
      <c r="BK20" s="272">
        <v>4</v>
      </c>
      <c r="BL20" s="268" t="s">
        <v>847</v>
      </c>
      <c r="BM20" s="268" t="s">
        <v>855</v>
      </c>
      <c r="BN20" s="459">
        <v>1.5</v>
      </c>
      <c r="BO20" s="459">
        <v>1.5</v>
      </c>
      <c r="BP20" s="459">
        <v>1.5</v>
      </c>
      <c r="BQ20" s="459">
        <v>1.5</v>
      </c>
      <c r="BR20" s="269">
        <v>6</v>
      </c>
      <c r="BS20" s="268" t="s">
        <v>867</v>
      </c>
      <c r="BT20" s="268" t="s">
        <v>882</v>
      </c>
      <c r="BU20" s="459">
        <v>2</v>
      </c>
      <c r="BV20" s="269">
        <v>2</v>
      </c>
      <c r="BW20" s="268" t="s">
        <v>868</v>
      </c>
      <c r="BX20" s="268" t="s">
        <v>840</v>
      </c>
      <c r="BY20" s="459">
        <v>2</v>
      </c>
      <c r="BZ20" s="459">
        <v>3</v>
      </c>
      <c r="CA20" s="459">
        <v>0</v>
      </c>
      <c r="CB20" s="272">
        <v>5</v>
      </c>
      <c r="CC20" s="268" t="s">
        <v>874</v>
      </c>
      <c r="CD20" s="268" t="s">
        <v>847</v>
      </c>
    </row>
    <row r="21" spans="1:82" ht="15.75" customHeight="1" x14ac:dyDescent="0.25">
      <c r="A21" s="461" t="s">
        <v>46</v>
      </c>
      <c r="B21" s="268" t="s">
        <v>64</v>
      </c>
      <c r="C21" s="268" t="s">
        <v>841</v>
      </c>
      <c r="D21" s="269">
        <v>88.5</v>
      </c>
      <c r="E21" s="270">
        <v>88.5</v>
      </c>
      <c r="F21" s="271">
        <v>4</v>
      </c>
      <c r="G21" s="271">
        <v>2</v>
      </c>
      <c r="H21" s="271">
        <v>2</v>
      </c>
      <c r="I21" s="269">
        <v>8</v>
      </c>
      <c r="J21" s="268" t="s">
        <v>837</v>
      </c>
      <c r="K21" s="268" t="s">
        <v>827</v>
      </c>
      <c r="L21" s="459">
        <v>4</v>
      </c>
      <c r="M21" s="459">
        <v>4</v>
      </c>
      <c r="N21" s="459">
        <v>4</v>
      </c>
      <c r="O21" s="269">
        <v>12</v>
      </c>
      <c r="P21" s="268" t="s">
        <v>863</v>
      </c>
      <c r="Q21" s="268" t="s">
        <v>835</v>
      </c>
      <c r="R21" s="459">
        <v>0</v>
      </c>
      <c r="S21" s="269">
        <v>0</v>
      </c>
      <c r="T21" s="268" t="s">
        <v>860</v>
      </c>
      <c r="U21" s="268" t="s">
        <v>844</v>
      </c>
      <c r="V21" s="459">
        <v>2</v>
      </c>
      <c r="W21" s="459">
        <v>2</v>
      </c>
      <c r="X21" s="459">
        <v>2</v>
      </c>
      <c r="Y21" s="459">
        <v>2</v>
      </c>
      <c r="Z21" s="459">
        <v>2</v>
      </c>
      <c r="AA21" s="459">
        <v>2</v>
      </c>
      <c r="AB21" s="269">
        <v>12</v>
      </c>
      <c r="AC21" s="268" t="s">
        <v>830</v>
      </c>
      <c r="AD21" s="268" t="s">
        <v>837</v>
      </c>
      <c r="AE21" s="459">
        <v>0</v>
      </c>
      <c r="AF21" s="459">
        <v>2</v>
      </c>
      <c r="AG21" s="269">
        <v>2</v>
      </c>
      <c r="AH21" s="268" t="s">
        <v>884</v>
      </c>
      <c r="AI21" s="268" t="s">
        <v>849</v>
      </c>
      <c r="AJ21" s="459">
        <v>0.5</v>
      </c>
      <c r="AK21" s="269">
        <v>0.5</v>
      </c>
      <c r="AL21" s="268" t="s">
        <v>872</v>
      </c>
      <c r="AM21" s="268" t="s">
        <v>873</v>
      </c>
      <c r="AN21" s="459">
        <v>3</v>
      </c>
      <c r="AO21" s="459">
        <v>2</v>
      </c>
      <c r="AP21" s="269">
        <v>5</v>
      </c>
      <c r="AQ21" s="268" t="s">
        <v>881</v>
      </c>
      <c r="AR21" s="268" t="s">
        <v>835</v>
      </c>
      <c r="AS21" s="271">
        <v>3</v>
      </c>
      <c r="AT21" s="271">
        <v>3</v>
      </c>
      <c r="AU21" s="271">
        <v>3</v>
      </c>
      <c r="AV21" s="271">
        <v>3</v>
      </c>
      <c r="AW21" s="269">
        <v>12</v>
      </c>
      <c r="AX21" s="268" t="s">
        <v>834</v>
      </c>
      <c r="AY21" s="268" t="s">
        <v>836</v>
      </c>
      <c r="AZ21" s="459">
        <v>2</v>
      </c>
      <c r="BA21" s="459">
        <v>2</v>
      </c>
      <c r="BB21" s="459">
        <v>2</v>
      </c>
      <c r="BC21" s="459">
        <v>2</v>
      </c>
      <c r="BD21" s="459">
        <v>2</v>
      </c>
      <c r="BE21" s="459">
        <v>2</v>
      </c>
      <c r="BF21" s="272">
        <v>12</v>
      </c>
      <c r="BG21" s="268" t="s">
        <v>836</v>
      </c>
      <c r="BH21" s="268" t="s">
        <v>837</v>
      </c>
      <c r="BI21" s="459">
        <v>1</v>
      </c>
      <c r="BJ21" s="459">
        <v>3</v>
      </c>
      <c r="BK21" s="272">
        <v>4</v>
      </c>
      <c r="BL21" s="268" t="s">
        <v>847</v>
      </c>
      <c r="BM21" s="268" t="s">
        <v>855</v>
      </c>
      <c r="BN21" s="459">
        <v>3</v>
      </c>
      <c r="BO21" s="459">
        <v>3</v>
      </c>
      <c r="BP21" s="459">
        <v>3</v>
      </c>
      <c r="BQ21" s="459">
        <v>3</v>
      </c>
      <c r="BR21" s="269">
        <v>12</v>
      </c>
      <c r="BS21" s="268" t="s">
        <v>836</v>
      </c>
      <c r="BT21" s="268" t="s">
        <v>837</v>
      </c>
      <c r="BU21" s="459">
        <v>2</v>
      </c>
      <c r="BV21" s="269">
        <v>2</v>
      </c>
      <c r="BW21" s="268" t="s">
        <v>868</v>
      </c>
      <c r="BX21" s="268" t="s">
        <v>840</v>
      </c>
      <c r="BY21" s="459">
        <v>2</v>
      </c>
      <c r="BZ21" s="459">
        <v>3</v>
      </c>
      <c r="CA21" s="459">
        <v>2</v>
      </c>
      <c r="CB21" s="272">
        <v>7</v>
      </c>
      <c r="CC21" s="268" t="s">
        <v>834</v>
      </c>
      <c r="CD21" s="268" t="s">
        <v>826</v>
      </c>
    </row>
    <row r="22" spans="1:82" ht="15.75" customHeight="1" x14ac:dyDescent="0.25">
      <c r="A22" s="461" t="s">
        <v>47</v>
      </c>
      <c r="B22" s="268" t="s">
        <v>844</v>
      </c>
      <c r="C22" s="268" t="s">
        <v>860</v>
      </c>
      <c r="D22" s="269">
        <v>57.499999999999993</v>
      </c>
      <c r="E22" s="270">
        <v>57.5</v>
      </c>
      <c r="F22" s="271">
        <v>4</v>
      </c>
      <c r="G22" s="271">
        <v>2</v>
      </c>
      <c r="H22" s="271">
        <v>2</v>
      </c>
      <c r="I22" s="269">
        <v>8</v>
      </c>
      <c r="J22" s="268" t="s">
        <v>837</v>
      </c>
      <c r="K22" s="268" t="s">
        <v>827</v>
      </c>
      <c r="L22" s="459">
        <v>2</v>
      </c>
      <c r="M22" s="459">
        <v>4</v>
      </c>
      <c r="N22" s="459">
        <v>0</v>
      </c>
      <c r="O22" s="269">
        <v>6</v>
      </c>
      <c r="P22" s="268" t="s">
        <v>300</v>
      </c>
      <c r="Q22" s="268" t="s">
        <v>839</v>
      </c>
      <c r="R22" s="459">
        <v>2</v>
      </c>
      <c r="S22" s="269">
        <v>2</v>
      </c>
      <c r="T22" s="268" t="s">
        <v>865</v>
      </c>
      <c r="U22" s="268" t="s">
        <v>830</v>
      </c>
      <c r="V22" s="459">
        <v>2</v>
      </c>
      <c r="W22" s="459">
        <v>2</v>
      </c>
      <c r="X22" s="459">
        <v>2</v>
      </c>
      <c r="Y22" s="459">
        <v>2</v>
      </c>
      <c r="Z22" s="459">
        <v>2</v>
      </c>
      <c r="AA22" s="459">
        <v>2</v>
      </c>
      <c r="AB22" s="269">
        <v>12</v>
      </c>
      <c r="AC22" s="268" t="s">
        <v>830</v>
      </c>
      <c r="AD22" s="268" t="s">
        <v>837</v>
      </c>
      <c r="AE22" s="459">
        <v>1</v>
      </c>
      <c r="AF22" s="459">
        <v>1</v>
      </c>
      <c r="AG22" s="269">
        <v>2</v>
      </c>
      <c r="AH22" s="268" t="s">
        <v>884</v>
      </c>
      <c r="AI22" s="268" t="s">
        <v>849</v>
      </c>
      <c r="AJ22" s="459">
        <v>3</v>
      </c>
      <c r="AK22" s="269">
        <v>3</v>
      </c>
      <c r="AL22" s="268" t="s">
        <v>865</v>
      </c>
      <c r="AM22" s="268" t="s">
        <v>833</v>
      </c>
      <c r="AN22" s="459">
        <v>0</v>
      </c>
      <c r="AO22" s="459">
        <v>2</v>
      </c>
      <c r="AP22" s="269">
        <v>2</v>
      </c>
      <c r="AQ22" s="268" t="s">
        <v>876</v>
      </c>
      <c r="AR22" s="268" t="s">
        <v>861</v>
      </c>
      <c r="AS22" s="271">
        <v>3</v>
      </c>
      <c r="AT22" s="271">
        <v>0</v>
      </c>
      <c r="AU22" s="271">
        <v>3</v>
      </c>
      <c r="AV22" s="271">
        <v>0</v>
      </c>
      <c r="AW22" s="269">
        <v>6</v>
      </c>
      <c r="AX22" s="268" t="s">
        <v>879</v>
      </c>
      <c r="AY22" s="268" t="s">
        <v>854</v>
      </c>
      <c r="AZ22" s="459">
        <v>2</v>
      </c>
      <c r="BA22" s="459">
        <v>2</v>
      </c>
      <c r="BB22" s="459">
        <v>2</v>
      </c>
      <c r="BC22" s="459">
        <v>2</v>
      </c>
      <c r="BD22" s="459">
        <v>2</v>
      </c>
      <c r="BE22" s="459">
        <v>2</v>
      </c>
      <c r="BF22" s="272">
        <v>12</v>
      </c>
      <c r="BG22" s="268" t="s">
        <v>836</v>
      </c>
      <c r="BH22" s="268" t="s">
        <v>837</v>
      </c>
      <c r="BI22" s="459">
        <v>0</v>
      </c>
      <c r="BJ22" s="459">
        <v>0</v>
      </c>
      <c r="BK22" s="272">
        <v>0</v>
      </c>
      <c r="BL22" s="268" t="s">
        <v>860</v>
      </c>
      <c r="BM22" s="268" t="s">
        <v>844</v>
      </c>
      <c r="BN22" s="459">
        <v>1.5</v>
      </c>
      <c r="BO22" s="459">
        <v>0</v>
      </c>
      <c r="BP22" s="459">
        <v>0</v>
      </c>
      <c r="BQ22" s="459">
        <v>0</v>
      </c>
      <c r="BR22" s="269">
        <v>1.5</v>
      </c>
      <c r="BS22" s="268" t="s">
        <v>860</v>
      </c>
      <c r="BT22" s="268" t="s">
        <v>844</v>
      </c>
      <c r="BU22" s="459">
        <v>2</v>
      </c>
      <c r="BV22" s="269">
        <v>2</v>
      </c>
      <c r="BW22" s="268" t="s">
        <v>868</v>
      </c>
      <c r="BX22" s="268" t="s">
        <v>840</v>
      </c>
      <c r="BY22" s="459">
        <v>1</v>
      </c>
      <c r="BZ22" s="459">
        <v>0</v>
      </c>
      <c r="CA22" s="459">
        <v>0</v>
      </c>
      <c r="CB22" s="272">
        <v>1</v>
      </c>
      <c r="CC22" s="268" t="s">
        <v>872</v>
      </c>
      <c r="CD22" s="268" t="s">
        <v>873</v>
      </c>
    </row>
    <row r="23" spans="1:82" ht="15.75" customHeight="1" x14ac:dyDescent="0.25">
      <c r="A23" s="461" t="s">
        <v>48</v>
      </c>
      <c r="B23" s="268" t="s">
        <v>241</v>
      </c>
      <c r="C23" s="268" t="s">
        <v>68</v>
      </c>
      <c r="D23" s="269">
        <v>83.5</v>
      </c>
      <c r="E23" s="270">
        <v>83.5</v>
      </c>
      <c r="F23" s="271">
        <v>4</v>
      </c>
      <c r="G23" s="271">
        <v>2</v>
      </c>
      <c r="H23" s="271">
        <v>2</v>
      </c>
      <c r="I23" s="269">
        <v>8</v>
      </c>
      <c r="J23" s="268" t="s">
        <v>837</v>
      </c>
      <c r="K23" s="268" t="s">
        <v>827</v>
      </c>
      <c r="L23" s="459">
        <v>4</v>
      </c>
      <c r="M23" s="459">
        <v>4</v>
      </c>
      <c r="N23" s="459">
        <v>4</v>
      </c>
      <c r="O23" s="269">
        <v>12</v>
      </c>
      <c r="P23" s="268" t="s">
        <v>863</v>
      </c>
      <c r="Q23" s="268" t="s">
        <v>835</v>
      </c>
      <c r="R23" s="459">
        <v>2</v>
      </c>
      <c r="S23" s="269">
        <v>2</v>
      </c>
      <c r="T23" s="268" t="s">
        <v>865</v>
      </c>
      <c r="U23" s="268" t="s">
        <v>830</v>
      </c>
      <c r="V23" s="459">
        <v>2</v>
      </c>
      <c r="W23" s="459">
        <v>2</v>
      </c>
      <c r="X23" s="459">
        <v>2</v>
      </c>
      <c r="Y23" s="459">
        <v>2</v>
      </c>
      <c r="Z23" s="459">
        <v>2</v>
      </c>
      <c r="AA23" s="459">
        <v>2</v>
      </c>
      <c r="AB23" s="269">
        <v>12</v>
      </c>
      <c r="AC23" s="268" t="s">
        <v>830</v>
      </c>
      <c r="AD23" s="268" t="s">
        <v>837</v>
      </c>
      <c r="AE23" s="459">
        <v>4</v>
      </c>
      <c r="AF23" s="459">
        <v>4</v>
      </c>
      <c r="AG23" s="269">
        <v>8</v>
      </c>
      <c r="AH23" s="268" t="s">
        <v>826</v>
      </c>
      <c r="AI23" s="268" t="s">
        <v>836</v>
      </c>
      <c r="AJ23" s="459">
        <v>1.5</v>
      </c>
      <c r="AK23" s="269">
        <v>1.5</v>
      </c>
      <c r="AL23" s="268" t="s">
        <v>880</v>
      </c>
      <c r="AM23" s="268" t="s">
        <v>869</v>
      </c>
      <c r="AN23" s="459">
        <v>0</v>
      </c>
      <c r="AO23" s="459">
        <v>0</v>
      </c>
      <c r="AP23" s="269">
        <v>0</v>
      </c>
      <c r="AQ23" s="268" t="s">
        <v>872</v>
      </c>
      <c r="AR23" s="268" t="s">
        <v>853</v>
      </c>
      <c r="AS23" s="271">
        <v>3</v>
      </c>
      <c r="AT23" s="271">
        <v>0</v>
      </c>
      <c r="AU23" s="271">
        <v>3</v>
      </c>
      <c r="AV23" s="271">
        <v>0</v>
      </c>
      <c r="AW23" s="269">
        <v>6</v>
      </c>
      <c r="AX23" s="268" t="s">
        <v>879</v>
      </c>
      <c r="AY23" s="268" t="s">
        <v>854</v>
      </c>
      <c r="AZ23" s="459">
        <v>2</v>
      </c>
      <c r="BA23" s="459">
        <v>2</v>
      </c>
      <c r="BB23" s="459">
        <v>2</v>
      </c>
      <c r="BC23" s="459">
        <v>2</v>
      </c>
      <c r="BD23" s="459">
        <v>2</v>
      </c>
      <c r="BE23" s="459">
        <v>2</v>
      </c>
      <c r="BF23" s="272">
        <v>12</v>
      </c>
      <c r="BG23" s="268" t="s">
        <v>836</v>
      </c>
      <c r="BH23" s="268" t="s">
        <v>837</v>
      </c>
      <c r="BI23" s="459">
        <v>2</v>
      </c>
      <c r="BJ23" s="459">
        <v>3</v>
      </c>
      <c r="BK23" s="272">
        <v>5</v>
      </c>
      <c r="BL23" s="268" t="s">
        <v>826</v>
      </c>
      <c r="BM23" s="268" t="s">
        <v>838</v>
      </c>
      <c r="BN23" s="459">
        <v>3</v>
      </c>
      <c r="BO23" s="459">
        <v>3</v>
      </c>
      <c r="BP23" s="459">
        <v>3</v>
      </c>
      <c r="BQ23" s="459">
        <v>3</v>
      </c>
      <c r="BR23" s="269">
        <v>12</v>
      </c>
      <c r="BS23" s="268" t="s">
        <v>836</v>
      </c>
      <c r="BT23" s="268" t="s">
        <v>837</v>
      </c>
      <c r="BU23" s="459">
        <v>2</v>
      </c>
      <c r="BV23" s="269">
        <v>2</v>
      </c>
      <c r="BW23" s="268" t="s">
        <v>868</v>
      </c>
      <c r="BX23" s="268" t="s">
        <v>840</v>
      </c>
      <c r="BY23" s="459">
        <v>1</v>
      </c>
      <c r="BZ23" s="459">
        <v>0</v>
      </c>
      <c r="CA23" s="459">
        <v>2</v>
      </c>
      <c r="CB23" s="272">
        <v>3</v>
      </c>
      <c r="CC23" s="268" t="s">
        <v>867</v>
      </c>
      <c r="CD23" s="268" t="s">
        <v>869</v>
      </c>
    </row>
    <row r="24" spans="1:82" ht="15.75" customHeight="1" x14ac:dyDescent="0.25">
      <c r="A24" s="461" t="s">
        <v>49</v>
      </c>
      <c r="B24" s="268" t="s">
        <v>319</v>
      </c>
      <c r="C24" s="268" t="s">
        <v>108</v>
      </c>
      <c r="D24" s="269">
        <v>79</v>
      </c>
      <c r="E24" s="270">
        <v>79</v>
      </c>
      <c r="F24" s="271">
        <v>4</v>
      </c>
      <c r="G24" s="271">
        <v>2</v>
      </c>
      <c r="H24" s="271">
        <v>2</v>
      </c>
      <c r="I24" s="269">
        <v>8</v>
      </c>
      <c r="J24" s="268" t="s">
        <v>837</v>
      </c>
      <c r="K24" s="268" t="s">
        <v>827</v>
      </c>
      <c r="L24" s="459">
        <v>4</v>
      </c>
      <c r="M24" s="459">
        <v>4</v>
      </c>
      <c r="N24" s="459">
        <v>0</v>
      </c>
      <c r="O24" s="269">
        <v>8</v>
      </c>
      <c r="P24" s="268" t="s">
        <v>870</v>
      </c>
      <c r="Q24" s="268" t="s">
        <v>828</v>
      </c>
      <c r="R24" s="459">
        <v>2</v>
      </c>
      <c r="S24" s="269">
        <v>2</v>
      </c>
      <c r="T24" s="268" t="s">
        <v>865</v>
      </c>
      <c r="U24" s="268" t="s">
        <v>830</v>
      </c>
      <c r="V24" s="459">
        <v>2</v>
      </c>
      <c r="W24" s="459">
        <v>2</v>
      </c>
      <c r="X24" s="459">
        <v>2</v>
      </c>
      <c r="Y24" s="459">
        <v>2</v>
      </c>
      <c r="Z24" s="459">
        <v>2</v>
      </c>
      <c r="AA24" s="459">
        <v>2</v>
      </c>
      <c r="AB24" s="269">
        <v>12</v>
      </c>
      <c r="AC24" s="268" t="s">
        <v>830</v>
      </c>
      <c r="AD24" s="268" t="s">
        <v>837</v>
      </c>
      <c r="AE24" s="459">
        <v>0</v>
      </c>
      <c r="AF24" s="459">
        <v>0</v>
      </c>
      <c r="AG24" s="269">
        <v>0</v>
      </c>
      <c r="AH24" s="268" t="s">
        <v>875</v>
      </c>
      <c r="AI24" s="268" t="s">
        <v>853</v>
      </c>
      <c r="AJ24" s="459">
        <v>3</v>
      </c>
      <c r="AK24" s="269">
        <v>3</v>
      </c>
      <c r="AL24" s="268" t="s">
        <v>865</v>
      </c>
      <c r="AM24" s="268" t="s">
        <v>833</v>
      </c>
      <c r="AN24" s="459">
        <v>0</v>
      </c>
      <c r="AO24" s="459">
        <v>2</v>
      </c>
      <c r="AP24" s="269">
        <v>2</v>
      </c>
      <c r="AQ24" s="268" t="s">
        <v>876</v>
      </c>
      <c r="AR24" s="268" t="s">
        <v>861</v>
      </c>
      <c r="AS24" s="271">
        <v>3</v>
      </c>
      <c r="AT24" s="271">
        <v>3</v>
      </c>
      <c r="AU24" s="271">
        <v>3</v>
      </c>
      <c r="AV24" s="271">
        <v>3</v>
      </c>
      <c r="AW24" s="269">
        <v>12</v>
      </c>
      <c r="AX24" s="268" t="s">
        <v>834</v>
      </c>
      <c r="AY24" s="268" t="s">
        <v>836</v>
      </c>
      <c r="AZ24" s="459">
        <v>2</v>
      </c>
      <c r="BA24" s="459">
        <v>2</v>
      </c>
      <c r="BB24" s="459">
        <v>2</v>
      </c>
      <c r="BC24" s="459">
        <v>2</v>
      </c>
      <c r="BD24" s="459">
        <v>2</v>
      </c>
      <c r="BE24" s="459">
        <v>2</v>
      </c>
      <c r="BF24" s="272">
        <v>12</v>
      </c>
      <c r="BG24" s="268" t="s">
        <v>836</v>
      </c>
      <c r="BH24" s="268" t="s">
        <v>837</v>
      </c>
      <c r="BI24" s="459">
        <v>2</v>
      </c>
      <c r="BJ24" s="459">
        <v>0</v>
      </c>
      <c r="BK24" s="272">
        <v>2</v>
      </c>
      <c r="BL24" s="268" t="s">
        <v>879</v>
      </c>
      <c r="BM24" s="268" t="s">
        <v>854</v>
      </c>
      <c r="BN24" s="459">
        <v>3</v>
      </c>
      <c r="BO24" s="459">
        <v>3</v>
      </c>
      <c r="BP24" s="459">
        <v>3</v>
      </c>
      <c r="BQ24" s="459">
        <v>3</v>
      </c>
      <c r="BR24" s="269">
        <v>12</v>
      </c>
      <c r="BS24" s="268" t="s">
        <v>836</v>
      </c>
      <c r="BT24" s="268" t="s">
        <v>837</v>
      </c>
      <c r="BU24" s="459">
        <v>2</v>
      </c>
      <c r="BV24" s="269">
        <v>2</v>
      </c>
      <c r="BW24" s="268" t="s">
        <v>868</v>
      </c>
      <c r="BX24" s="268" t="s">
        <v>840</v>
      </c>
      <c r="BY24" s="459">
        <v>2</v>
      </c>
      <c r="BZ24" s="459">
        <v>0</v>
      </c>
      <c r="CA24" s="459">
        <v>2</v>
      </c>
      <c r="CB24" s="272">
        <v>4</v>
      </c>
      <c r="CC24" s="268" t="s">
        <v>877</v>
      </c>
      <c r="CD24" s="268" t="s">
        <v>862</v>
      </c>
    </row>
    <row r="25" spans="1:82" ht="15.75" customHeight="1" x14ac:dyDescent="0.25">
      <c r="A25" s="461" t="s">
        <v>50</v>
      </c>
      <c r="B25" s="268" t="s">
        <v>68</v>
      </c>
      <c r="C25" s="268" t="s">
        <v>57</v>
      </c>
      <c r="D25" s="269">
        <v>87.5</v>
      </c>
      <c r="E25" s="270">
        <v>87.5</v>
      </c>
      <c r="F25" s="271">
        <v>4</v>
      </c>
      <c r="G25" s="271">
        <v>2</v>
      </c>
      <c r="H25" s="271">
        <v>2</v>
      </c>
      <c r="I25" s="269">
        <v>8</v>
      </c>
      <c r="J25" s="268" t="s">
        <v>837</v>
      </c>
      <c r="K25" s="268" t="s">
        <v>827</v>
      </c>
      <c r="L25" s="459">
        <v>4</v>
      </c>
      <c r="M25" s="459">
        <v>4</v>
      </c>
      <c r="N25" s="459">
        <v>4</v>
      </c>
      <c r="O25" s="269">
        <v>12</v>
      </c>
      <c r="P25" s="268" t="s">
        <v>863</v>
      </c>
      <c r="Q25" s="268" t="s">
        <v>835</v>
      </c>
      <c r="R25" s="459">
        <v>2</v>
      </c>
      <c r="S25" s="269">
        <v>2</v>
      </c>
      <c r="T25" s="268" t="s">
        <v>865</v>
      </c>
      <c r="U25" s="268" t="s">
        <v>830</v>
      </c>
      <c r="V25" s="459">
        <v>2</v>
      </c>
      <c r="W25" s="459">
        <v>2</v>
      </c>
      <c r="X25" s="459">
        <v>2</v>
      </c>
      <c r="Y25" s="459">
        <v>2</v>
      </c>
      <c r="Z25" s="459">
        <v>2</v>
      </c>
      <c r="AA25" s="459">
        <v>2</v>
      </c>
      <c r="AB25" s="269">
        <v>12</v>
      </c>
      <c r="AC25" s="268" t="s">
        <v>830</v>
      </c>
      <c r="AD25" s="268" t="s">
        <v>837</v>
      </c>
      <c r="AE25" s="459">
        <v>4</v>
      </c>
      <c r="AF25" s="459">
        <v>4</v>
      </c>
      <c r="AG25" s="269">
        <v>8</v>
      </c>
      <c r="AH25" s="268" t="s">
        <v>826</v>
      </c>
      <c r="AI25" s="268" t="s">
        <v>836</v>
      </c>
      <c r="AJ25" s="459">
        <v>1.5</v>
      </c>
      <c r="AK25" s="269">
        <v>1.5</v>
      </c>
      <c r="AL25" s="268" t="s">
        <v>880</v>
      </c>
      <c r="AM25" s="268" t="s">
        <v>869</v>
      </c>
      <c r="AN25" s="459">
        <v>3</v>
      </c>
      <c r="AO25" s="459">
        <v>0</v>
      </c>
      <c r="AP25" s="269">
        <v>3</v>
      </c>
      <c r="AQ25" s="268" t="s">
        <v>874</v>
      </c>
      <c r="AR25" s="268" t="s">
        <v>871</v>
      </c>
      <c r="AS25" s="271">
        <v>3</v>
      </c>
      <c r="AT25" s="271">
        <v>3</v>
      </c>
      <c r="AU25" s="271">
        <v>3</v>
      </c>
      <c r="AV25" s="271">
        <v>3</v>
      </c>
      <c r="AW25" s="269">
        <v>12</v>
      </c>
      <c r="AX25" s="268" t="s">
        <v>834</v>
      </c>
      <c r="AY25" s="268" t="s">
        <v>836</v>
      </c>
      <c r="AZ25" s="459">
        <v>2</v>
      </c>
      <c r="BA25" s="459">
        <v>2</v>
      </c>
      <c r="BB25" s="459">
        <v>2</v>
      </c>
      <c r="BC25" s="459">
        <v>2</v>
      </c>
      <c r="BD25" s="459">
        <v>2</v>
      </c>
      <c r="BE25" s="459">
        <v>2</v>
      </c>
      <c r="BF25" s="272">
        <v>12</v>
      </c>
      <c r="BG25" s="268" t="s">
        <v>836</v>
      </c>
      <c r="BH25" s="268" t="s">
        <v>837</v>
      </c>
      <c r="BI25" s="459">
        <v>1</v>
      </c>
      <c r="BJ25" s="459">
        <v>3</v>
      </c>
      <c r="BK25" s="272">
        <v>4</v>
      </c>
      <c r="BL25" s="268" t="s">
        <v>847</v>
      </c>
      <c r="BM25" s="268" t="s">
        <v>855</v>
      </c>
      <c r="BN25" s="459">
        <v>3</v>
      </c>
      <c r="BO25" s="459">
        <v>1.5</v>
      </c>
      <c r="BP25" s="459">
        <v>1.5</v>
      </c>
      <c r="BQ25" s="459">
        <v>3</v>
      </c>
      <c r="BR25" s="269">
        <v>9</v>
      </c>
      <c r="BS25" s="268" t="s">
        <v>262</v>
      </c>
      <c r="BT25" s="268" t="s">
        <v>860</v>
      </c>
      <c r="BU25" s="459">
        <v>0</v>
      </c>
      <c r="BV25" s="269">
        <v>0</v>
      </c>
      <c r="BW25" s="268" t="s">
        <v>860</v>
      </c>
      <c r="BX25" s="268" t="s">
        <v>844</v>
      </c>
      <c r="BY25" s="459">
        <v>1</v>
      </c>
      <c r="BZ25" s="459">
        <v>3</v>
      </c>
      <c r="CA25" s="459">
        <v>0</v>
      </c>
      <c r="CB25" s="272">
        <v>4</v>
      </c>
      <c r="CC25" s="268" t="s">
        <v>877</v>
      </c>
      <c r="CD25" s="268" t="s">
        <v>862</v>
      </c>
    </row>
    <row r="26" spans="1:82" s="363" customFormat="1" ht="15.75" customHeight="1" x14ac:dyDescent="0.25">
      <c r="A26" s="461" t="s">
        <v>51</v>
      </c>
      <c r="B26" s="268" t="s">
        <v>262</v>
      </c>
      <c r="C26" s="268" t="s">
        <v>96</v>
      </c>
      <c r="D26" s="269">
        <v>82.5</v>
      </c>
      <c r="E26" s="270">
        <v>82.5</v>
      </c>
      <c r="F26" s="271">
        <v>2</v>
      </c>
      <c r="G26" s="271">
        <v>2</v>
      </c>
      <c r="H26" s="271">
        <v>2</v>
      </c>
      <c r="I26" s="269">
        <v>6</v>
      </c>
      <c r="J26" s="268" t="s">
        <v>872</v>
      </c>
      <c r="K26" s="268" t="s">
        <v>873</v>
      </c>
      <c r="L26" s="459">
        <v>2</v>
      </c>
      <c r="M26" s="459">
        <v>2</v>
      </c>
      <c r="N26" s="459">
        <v>4</v>
      </c>
      <c r="O26" s="269">
        <v>8</v>
      </c>
      <c r="P26" s="268" t="s">
        <v>870</v>
      </c>
      <c r="Q26" s="268" t="s">
        <v>828</v>
      </c>
      <c r="R26" s="459">
        <v>2</v>
      </c>
      <c r="S26" s="269">
        <v>2</v>
      </c>
      <c r="T26" s="268" t="s">
        <v>865</v>
      </c>
      <c r="U26" s="268" t="s">
        <v>830</v>
      </c>
      <c r="V26" s="459">
        <v>2</v>
      </c>
      <c r="W26" s="459">
        <v>2</v>
      </c>
      <c r="X26" s="459">
        <v>2</v>
      </c>
      <c r="Y26" s="459">
        <v>2</v>
      </c>
      <c r="Z26" s="459">
        <v>2</v>
      </c>
      <c r="AA26" s="459">
        <v>2</v>
      </c>
      <c r="AB26" s="269">
        <v>12</v>
      </c>
      <c r="AC26" s="268" t="s">
        <v>830</v>
      </c>
      <c r="AD26" s="268" t="s">
        <v>837</v>
      </c>
      <c r="AE26" s="459">
        <v>4</v>
      </c>
      <c r="AF26" s="459">
        <v>4</v>
      </c>
      <c r="AG26" s="269">
        <v>8</v>
      </c>
      <c r="AH26" s="268" t="s">
        <v>826</v>
      </c>
      <c r="AI26" s="268" t="s">
        <v>836</v>
      </c>
      <c r="AJ26" s="459">
        <v>3</v>
      </c>
      <c r="AK26" s="269">
        <v>3</v>
      </c>
      <c r="AL26" s="268" t="s">
        <v>865</v>
      </c>
      <c r="AM26" s="268" t="s">
        <v>833</v>
      </c>
      <c r="AN26" s="459">
        <v>2</v>
      </c>
      <c r="AO26" s="459">
        <v>2</v>
      </c>
      <c r="AP26" s="269">
        <v>4</v>
      </c>
      <c r="AQ26" s="268" t="s">
        <v>68</v>
      </c>
      <c r="AR26" s="268" t="s">
        <v>241</v>
      </c>
      <c r="AS26" s="271">
        <v>1.5</v>
      </c>
      <c r="AT26" s="271">
        <v>1.5</v>
      </c>
      <c r="AU26" s="271">
        <v>3</v>
      </c>
      <c r="AV26" s="271">
        <v>3</v>
      </c>
      <c r="AW26" s="269">
        <v>9</v>
      </c>
      <c r="AX26" s="268" t="s">
        <v>866</v>
      </c>
      <c r="AY26" s="268" t="s">
        <v>857</v>
      </c>
      <c r="AZ26" s="459">
        <v>2</v>
      </c>
      <c r="BA26" s="459">
        <v>2</v>
      </c>
      <c r="BB26" s="459">
        <v>2</v>
      </c>
      <c r="BC26" s="459">
        <v>2</v>
      </c>
      <c r="BD26" s="459">
        <v>2</v>
      </c>
      <c r="BE26" s="459">
        <v>2</v>
      </c>
      <c r="BF26" s="272">
        <v>12</v>
      </c>
      <c r="BG26" s="268" t="s">
        <v>836</v>
      </c>
      <c r="BH26" s="268" t="s">
        <v>837</v>
      </c>
      <c r="BI26" s="459">
        <v>2</v>
      </c>
      <c r="BJ26" s="459">
        <v>3</v>
      </c>
      <c r="BK26" s="272">
        <v>5</v>
      </c>
      <c r="BL26" s="268" t="s">
        <v>826</v>
      </c>
      <c r="BM26" s="268" t="s">
        <v>838</v>
      </c>
      <c r="BN26" s="459">
        <v>3</v>
      </c>
      <c r="BO26" s="459">
        <v>0</v>
      </c>
      <c r="BP26" s="459">
        <v>0</v>
      </c>
      <c r="BQ26" s="459">
        <v>1.5</v>
      </c>
      <c r="BR26" s="269">
        <v>4.5</v>
      </c>
      <c r="BS26" s="268" t="s">
        <v>327</v>
      </c>
      <c r="BT26" s="268" t="s">
        <v>850</v>
      </c>
      <c r="BU26" s="459">
        <v>2</v>
      </c>
      <c r="BV26" s="269">
        <v>2</v>
      </c>
      <c r="BW26" s="268" t="s">
        <v>868</v>
      </c>
      <c r="BX26" s="268" t="s">
        <v>840</v>
      </c>
      <c r="BY26" s="459">
        <v>2</v>
      </c>
      <c r="BZ26" s="459">
        <v>3</v>
      </c>
      <c r="CA26" s="459">
        <v>2</v>
      </c>
      <c r="CB26" s="272">
        <v>7</v>
      </c>
      <c r="CC26" s="268" t="s">
        <v>834</v>
      </c>
      <c r="CD26" s="268" t="s">
        <v>826</v>
      </c>
    </row>
    <row r="27" spans="1:82" ht="15.75" customHeight="1" x14ac:dyDescent="0.25">
      <c r="A27" s="461" t="s">
        <v>52</v>
      </c>
      <c r="B27" s="268" t="s">
        <v>300</v>
      </c>
      <c r="C27" s="268" t="s">
        <v>102</v>
      </c>
      <c r="D27" s="269">
        <v>79.5</v>
      </c>
      <c r="E27" s="270">
        <v>79.5</v>
      </c>
      <c r="F27" s="271">
        <v>4</v>
      </c>
      <c r="G27" s="271">
        <v>2</v>
      </c>
      <c r="H27" s="271">
        <v>2</v>
      </c>
      <c r="I27" s="269">
        <v>8</v>
      </c>
      <c r="J27" s="268" t="s">
        <v>837</v>
      </c>
      <c r="K27" s="268" t="s">
        <v>827</v>
      </c>
      <c r="L27" s="459">
        <v>2</v>
      </c>
      <c r="M27" s="459">
        <v>2</v>
      </c>
      <c r="N27" s="459">
        <v>4</v>
      </c>
      <c r="O27" s="269">
        <v>8</v>
      </c>
      <c r="P27" s="268" t="s">
        <v>870</v>
      </c>
      <c r="Q27" s="268" t="s">
        <v>828</v>
      </c>
      <c r="R27" s="459">
        <v>2</v>
      </c>
      <c r="S27" s="269">
        <v>2</v>
      </c>
      <c r="T27" s="268" t="s">
        <v>865</v>
      </c>
      <c r="U27" s="268" t="s">
        <v>830</v>
      </c>
      <c r="V27" s="459">
        <v>2</v>
      </c>
      <c r="W27" s="459">
        <v>2</v>
      </c>
      <c r="X27" s="459">
        <v>2</v>
      </c>
      <c r="Y27" s="459">
        <v>2</v>
      </c>
      <c r="Z27" s="459">
        <v>2</v>
      </c>
      <c r="AA27" s="459">
        <v>2</v>
      </c>
      <c r="AB27" s="269">
        <v>12</v>
      </c>
      <c r="AC27" s="268" t="s">
        <v>830</v>
      </c>
      <c r="AD27" s="268" t="s">
        <v>837</v>
      </c>
      <c r="AE27" s="459">
        <v>4</v>
      </c>
      <c r="AF27" s="459">
        <v>4</v>
      </c>
      <c r="AG27" s="269">
        <v>8</v>
      </c>
      <c r="AH27" s="268" t="s">
        <v>826</v>
      </c>
      <c r="AI27" s="268" t="s">
        <v>836</v>
      </c>
      <c r="AJ27" s="459">
        <v>3</v>
      </c>
      <c r="AK27" s="269">
        <v>3</v>
      </c>
      <c r="AL27" s="268" t="s">
        <v>865</v>
      </c>
      <c r="AM27" s="268" t="s">
        <v>833</v>
      </c>
      <c r="AN27" s="459">
        <v>3</v>
      </c>
      <c r="AO27" s="459">
        <v>2</v>
      </c>
      <c r="AP27" s="269">
        <v>5</v>
      </c>
      <c r="AQ27" s="268" t="s">
        <v>881</v>
      </c>
      <c r="AR27" s="268" t="s">
        <v>835</v>
      </c>
      <c r="AS27" s="271">
        <v>0</v>
      </c>
      <c r="AT27" s="271">
        <v>0</v>
      </c>
      <c r="AU27" s="271">
        <v>3</v>
      </c>
      <c r="AV27" s="271">
        <v>0</v>
      </c>
      <c r="AW27" s="269">
        <v>3</v>
      </c>
      <c r="AX27" s="268" t="s">
        <v>860</v>
      </c>
      <c r="AY27" s="268" t="s">
        <v>844</v>
      </c>
      <c r="AZ27" s="459">
        <v>2</v>
      </c>
      <c r="BA27" s="459">
        <v>2</v>
      </c>
      <c r="BB27" s="459">
        <v>2</v>
      </c>
      <c r="BC27" s="459">
        <v>1</v>
      </c>
      <c r="BD27" s="459">
        <v>2</v>
      </c>
      <c r="BE27" s="459">
        <v>2</v>
      </c>
      <c r="BF27" s="272">
        <v>11</v>
      </c>
      <c r="BG27" s="268" t="s">
        <v>845</v>
      </c>
      <c r="BH27" s="268" t="s">
        <v>872</v>
      </c>
      <c r="BI27" s="459">
        <v>2</v>
      </c>
      <c r="BJ27" s="459">
        <v>3</v>
      </c>
      <c r="BK27" s="272">
        <v>5</v>
      </c>
      <c r="BL27" s="268" t="s">
        <v>826</v>
      </c>
      <c r="BM27" s="268" t="s">
        <v>838</v>
      </c>
      <c r="BN27" s="459">
        <v>1.5</v>
      </c>
      <c r="BO27" s="459">
        <v>0</v>
      </c>
      <c r="BP27" s="459">
        <v>3</v>
      </c>
      <c r="BQ27" s="459">
        <v>3</v>
      </c>
      <c r="BR27" s="269">
        <v>7.5</v>
      </c>
      <c r="BS27" s="268" t="s">
        <v>288</v>
      </c>
      <c r="BT27" s="268" t="s">
        <v>839</v>
      </c>
      <c r="BU27" s="459">
        <v>2</v>
      </c>
      <c r="BV27" s="269">
        <v>2</v>
      </c>
      <c r="BW27" s="268" t="s">
        <v>868</v>
      </c>
      <c r="BX27" s="268" t="s">
        <v>840</v>
      </c>
      <c r="BY27" s="459">
        <v>2</v>
      </c>
      <c r="BZ27" s="459">
        <v>1</v>
      </c>
      <c r="CA27" s="459">
        <v>2</v>
      </c>
      <c r="CB27" s="272">
        <v>5</v>
      </c>
      <c r="CC27" s="268" t="s">
        <v>874</v>
      </c>
      <c r="CD27" s="268" t="s">
        <v>847</v>
      </c>
    </row>
  </sheetData>
  <pageMargins left="0.62992125984251968" right="0.62992125984251968" top="0.55118110236220474" bottom="0.55118110236220474" header="0.31496062992125984" footer="0.31496062992125984"/>
  <pageSetup paperSize="9" scale="80" fitToWidth="0" orientation="landscape" r:id="rId1"/>
  <headerFooter scaleWithDoc="0">
    <oddFooter>&amp;C&amp;"Times New Roman,обычный"&amp;8&amp;A&amp;R&amp;8&amp;P</oddFooter>
  </headerFooter>
  <colBreaks count="10" manualBreakCount="10">
    <brk id="11" max="26" man="1"/>
    <brk id="17" max="26" man="1"/>
    <brk id="24" max="26" man="1"/>
    <brk id="30" max="26" man="1"/>
    <brk id="35" max="26" man="1"/>
    <brk id="44" max="26" man="1"/>
    <brk id="51" max="26" man="1"/>
    <brk id="60" max="26" man="1"/>
    <brk id="65" max="26" man="1"/>
    <brk id="72" max="2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0"/>
  <sheetViews>
    <sheetView topLeftCell="A3" zoomScaleNormal="100" zoomScaleSheetLayoutView="100" workbookViewId="0">
      <selection activeCell="F28" sqref="F28"/>
    </sheetView>
  </sheetViews>
  <sheetFormatPr defaultColWidth="8.85546875" defaultRowHeight="11.25" x14ac:dyDescent="0.2"/>
  <cols>
    <col min="1" max="1" width="19.42578125" style="58" customWidth="1"/>
    <col min="2" max="2" width="36.42578125" style="61" customWidth="1"/>
    <col min="3" max="3" width="6.28515625" style="64" customWidth="1"/>
    <col min="4" max="5" width="6.7109375" style="61" customWidth="1"/>
    <col min="6" max="6" width="6.7109375" style="63" customWidth="1"/>
    <col min="7" max="7" width="38.140625" style="61" customWidth="1"/>
    <col min="8" max="8" width="11.28515625" style="61" customWidth="1"/>
    <col min="9" max="9" width="33.85546875" style="61" customWidth="1"/>
    <col min="10" max="16384" width="8.85546875" style="58"/>
  </cols>
  <sheetData>
    <row r="1" spans="1:10" ht="25.5" customHeight="1" x14ac:dyDescent="0.25">
      <c r="A1" s="526" t="s">
        <v>631</v>
      </c>
      <c r="B1" s="526"/>
      <c r="C1" s="526"/>
      <c r="D1" s="526"/>
      <c r="E1" s="526"/>
      <c r="F1" s="526"/>
      <c r="G1" s="526"/>
      <c r="H1" s="526"/>
      <c r="I1" s="526"/>
      <c r="J1" s="312"/>
    </row>
    <row r="2" spans="1:10" s="45" customFormat="1" ht="32.25" customHeight="1" x14ac:dyDescent="0.25">
      <c r="A2" s="512" t="s">
        <v>139</v>
      </c>
      <c r="B2" s="512"/>
      <c r="C2" s="512"/>
      <c r="D2" s="512"/>
      <c r="E2" s="512"/>
      <c r="F2" s="512"/>
      <c r="G2" s="512"/>
      <c r="H2" s="512"/>
      <c r="I2" s="512"/>
    </row>
    <row r="3" spans="1:10" ht="45.75" customHeight="1" x14ac:dyDescent="0.25">
      <c r="A3" s="494" t="s">
        <v>134</v>
      </c>
      <c r="B3" s="327" t="s">
        <v>70</v>
      </c>
      <c r="C3" s="517" t="s">
        <v>144</v>
      </c>
      <c r="D3" s="518"/>
      <c r="E3" s="518"/>
      <c r="F3" s="518"/>
      <c r="G3" s="501" t="s">
        <v>28</v>
      </c>
      <c r="H3" s="507" t="s">
        <v>127</v>
      </c>
      <c r="I3" s="494" t="s">
        <v>3</v>
      </c>
      <c r="J3" s="312"/>
    </row>
    <row r="4" spans="1:10" s="70" customFormat="1" ht="38.25" customHeight="1" x14ac:dyDescent="0.2">
      <c r="A4" s="502"/>
      <c r="B4" s="326" t="s">
        <v>71</v>
      </c>
      <c r="C4" s="515" t="s">
        <v>9</v>
      </c>
      <c r="D4" s="494" t="s">
        <v>136</v>
      </c>
      <c r="E4" s="494" t="s">
        <v>135</v>
      </c>
      <c r="F4" s="516" t="s">
        <v>8</v>
      </c>
      <c r="G4" s="519"/>
      <c r="H4" s="508"/>
      <c r="I4" s="495"/>
    </row>
    <row r="5" spans="1:10" s="70" customFormat="1" ht="28.5" customHeight="1" x14ac:dyDescent="0.2">
      <c r="A5" s="502"/>
      <c r="B5" s="326" t="s">
        <v>72</v>
      </c>
      <c r="C5" s="515"/>
      <c r="D5" s="495"/>
      <c r="E5" s="495"/>
      <c r="F5" s="516"/>
      <c r="G5" s="519"/>
      <c r="H5" s="508"/>
      <c r="I5" s="495"/>
    </row>
    <row r="6" spans="1:10" s="70" customFormat="1" ht="14.25" customHeight="1" x14ac:dyDescent="0.2">
      <c r="A6" s="503"/>
      <c r="B6" s="326" t="s">
        <v>10</v>
      </c>
      <c r="C6" s="515"/>
      <c r="D6" s="496"/>
      <c r="E6" s="496"/>
      <c r="F6" s="516"/>
      <c r="G6" s="520"/>
      <c r="H6" s="508"/>
      <c r="I6" s="496"/>
    </row>
    <row r="7" spans="1:10" s="70" customFormat="1" ht="15" customHeight="1" x14ac:dyDescent="0.2">
      <c r="A7" s="314" t="s">
        <v>31</v>
      </c>
      <c r="B7" s="325"/>
      <c r="C7" s="333"/>
      <c r="D7" s="325"/>
      <c r="E7" s="325"/>
      <c r="F7" s="334"/>
      <c r="G7" s="335"/>
      <c r="H7" s="314"/>
      <c r="I7" s="325"/>
      <c r="J7" s="336"/>
    </row>
    <row r="8" spans="1:10" s="70" customFormat="1" ht="15" customHeight="1" x14ac:dyDescent="0.2">
      <c r="A8" s="329" t="s">
        <v>33</v>
      </c>
      <c r="B8" s="330" t="s">
        <v>71</v>
      </c>
      <c r="C8" s="337">
        <f>IF(B8=$B$4,2,IF(B8=$B$5,1,0))</f>
        <v>2</v>
      </c>
      <c r="D8" s="338"/>
      <c r="E8" s="338"/>
      <c r="F8" s="339">
        <f>C8*(1-D8)*(1-E8)</f>
        <v>2</v>
      </c>
      <c r="G8" s="318"/>
      <c r="H8" s="330"/>
      <c r="I8" s="328" t="s">
        <v>206</v>
      </c>
      <c r="J8" s="336"/>
    </row>
    <row r="9" spans="1:10" s="70" customFormat="1" ht="15" customHeight="1" x14ac:dyDescent="0.2">
      <c r="A9" s="329" t="s">
        <v>34</v>
      </c>
      <c r="B9" s="330" t="s">
        <v>71</v>
      </c>
      <c r="C9" s="337">
        <f t="shared" ref="C9:C28" si="0">IF(B9=$B$4,2,IF(B9=$B$5,1,0))</f>
        <v>2</v>
      </c>
      <c r="D9" s="338"/>
      <c r="E9" s="338"/>
      <c r="F9" s="339">
        <f t="shared" ref="F9:F28" si="1">C9*(1-D9)*(1-E9)</f>
        <v>2</v>
      </c>
      <c r="G9" s="318"/>
      <c r="H9" s="330"/>
      <c r="I9" s="328" t="s">
        <v>359</v>
      </c>
      <c r="J9" s="336"/>
    </row>
    <row r="10" spans="1:10" s="70" customFormat="1" ht="15" customHeight="1" x14ac:dyDescent="0.2">
      <c r="A10" s="329" t="s">
        <v>35</v>
      </c>
      <c r="B10" s="330" t="s">
        <v>71</v>
      </c>
      <c r="C10" s="337">
        <f t="shared" si="0"/>
        <v>2</v>
      </c>
      <c r="D10" s="338"/>
      <c r="E10" s="338"/>
      <c r="F10" s="339">
        <f t="shared" si="1"/>
        <v>2</v>
      </c>
      <c r="G10" s="318"/>
      <c r="H10" s="330"/>
      <c r="I10" s="328" t="s">
        <v>224</v>
      </c>
      <c r="J10" s="336"/>
    </row>
    <row r="11" spans="1:10" s="140" customFormat="1" ht="15" customHeight="1" x14ac:dyDescent="0.25">
      <c r="A11" s="329" t="s">
        <v>36</v>
      </c>
      <c r="B11" s="330" t="s">
        <v>71</v>
      </c>
      <c r="C11" s="337">
        <f t="shared" si="0"/>
        <v>2</v>
      </c>
      <c r="D11" s="338"/>
      <c r="E11" s="338"/>
      <c r="F11" s="339">
        <f t="shared" si="1"/>
        <v>2</v>
      </c>
      <c r="G11" s="330"/>
      <c r="H11" s="330"/>
      <c r="I11" s="328" t="s">
        <v>360</v>
      </c>
      <c r="J11" s="340"/>
    </row>
    <row r="12" spans="1:10" s="70" customFormat="1" ht="15" customHeight="1" x14ac:dyDescent="0.2">
      <c r="A12" s="329" t="s">
        <v>37</v>
      </c>
      <c r="B12" s="330" t="s">
        <v>71</v>
      </c>
      <c r="C12" s="337">
        <f t="shared" si="0"/>
        <v>2</v>
      </c>
      <c r="D12" s="338"/>
      <c r="E12" s="338"/>
      <c r="F12" s="339">
        <f t="shared" si="1"/>
        <v>2</v>
      </c>
      <c r="G12" s="330"/>
      <c r="H12" s="330"/>
      <c r="I12" s="328" t="s">
        <v>632</v>
      </c>
      <c r="J12" s="336"/>
    </row>
    <row r="13" spans="1:10" s="70" customFormat="1" ht="15" customHeight="1" x14ac:dyDescent="0.2">
      <c r="A13" s="329" t="s">
        <v>38</v>
      </c>
      <c r="B13" s="330" t="s">
        <v>71</v>
      </c>
      <c r="C13" s="337">
        <f t="shared" si="0"/>
        <v>2</v>
      </c>
      <c r="D13" s="338"/>
      <c r="E13" s="338"/>
      <c r="F13" s="339">
        <f t="shared" si="1"/>
        <v>2</v>
      </c>
      <c r="G13" s="330"/>
      <c r="H13" s="330"/>
      <c r="I13" s="328" t="s">
        <v>633</v>
      </c>
      <c r="J13" s="336"/>
    </row>
    <row r="14" spans="1:10" s="70" customFormat="1" ht="15" customHeight="1" x14ac:dyDescent="0.2">
      <c r="A14" s="314" t="s">
        <v>32</v>
      </c>
      <c r="B14" s="331"/>
      <c r="C14" s="331"/>
      <c r="D14" s="341"/>
      <c r="E14" s="342"/>
      <c r="F14" s="343"/>
      <c r="G14" s="313"/>
      <c r="H14" s="313"/>
      <c r="I14" s="331"/>
      <c r="J14" s="336"/>
    </row>
    <row r="15" spans="1:10" s="70" customFormat="1" ht="15" customHeight="1" x14ac:dyDescent="0.2">
      <c r="A15" s="329" t="s">
        <v>39</v>
      </c>
      <c r="B15" s="330" t="s">
        <v>71</v>
      </c>
      <c r="C15" s="337">
        <f t="shared" si="0"/>
        <v>2</v>
      </c>
      <c r="D15" s="338"/>
      <c r="E15" s="338"/>
      <c r="F15" s="339">
        <f t="shared" si="1"/>
        <v>2</v>
      </c>
      <c r="G15" s="318"/>
      <c r="H15" s="330"/>
      <c r="I15" s="328" t="s">
        <v>209</v>
      </c>
      <c r="J15" s="336"/>
    </row>
    <row r="16" spans="1:10" s="70" customFormat="1" ht="15" customHeight="1" x14ac:dyDescent="0.2">
      <c r="A16" s="329" t="s">
        <v>40</v>
      </c>
      <c r="B16" s="330" t="s">
        <v>71</v>
      </c>
      <c r="C16" s="337">
        <f t="shared" si="0"/>
        <v>2</v>
      </c>
      <c r="D16" s="338"/>
      <c r="E16" s="338"/>
      <c r="F16" s="339">
        <f t="shared" si="1"/>
        <v>2</v>
      </c>
      <c r="G16" s="127"/>
      <c r="H16" s="318"/>
      <c r="I16" s="328" t="s">
        <v>225</v>
      </c>
      <c r="J16" s="336"/>
    </row>
    <row r="17" spans="1:9" s="70" customFormat="1" ht="15" customHeight="1" x14ac:dyDescent="0.2">
      <c r="A17" s="329" t="s">
        <v>41</v>
      </c>
      <c r="B17" s="330" t="s">
        <v>71</v>
      </c>
      <c r="C17" s="337">
        <f t="shared" si="0"/>
        <v>2</v>
      </c>
      <c r="D17" s="338"/>
      <c r="E17" s="338"/>
      <c r="F17" s="339">
        <f t="shared" si="1"/>
        <v>2</v>
      </c>
      <c r="G17" s="318"/>
      <c r="H17" s="318"/>
      <c r="I17" s="328" t="s">
        <v>226</v>
      </c>
    </row>
    <row r="18" spans="1:9" s="70" customFormat="1" ht="15" customHeight="1" x14ac:dyDescent="0.2">
      <c r="A18" s="329" t="s">
        <v>42</v>
      </c>
      <c r="B18" s="330" t="s">
        <v>71</v>
      </c>
      <c r="C18" s="337">
        <f t="shared" si="0"/>
        <v>2</v>
      </c>
      <c r="D18" s="338"/>
      <c r="E18" s="338"/>
      <c r="F18" s="339">
        <f t="shared" si="1"/>
        <v>2</v>
      </c>
      <c r="G18" s="318"/>
      <c r="H18" s="318"/>
      <c r="I18" s="328" t="s">
        <v>362</v>
      </c>
    </row>
    <row r="19" spans="1:9" s="70" customFormat="1" ht="15" customHeight="1" x14ac:dyDescent="0.2">
      <c r="A19" s="329" t="s">
        <v>43</v>
      </c>
      <c r="B19" s="330" t="s">
        <v>71</v>
      </c>
      <c r="C19" s="337">
        <f t="shared" si="0"/>
        <v>2</v>
      </c>
      <c r="D19" s="338"/>
      <c r="E19" s="338"/>
      <c r="F19" s="339">
        <f t="shared" si="1"/>
        <v>2</v>
      </c>
      <c r="G19" s="318"/>
      <c r="H19" s="318"/>
      <c r="I19" s="328" t="s">
        <v>634</v>
      </c>
    </row>
    <row r="20" spans="1:9" s="70" customFormat="1" ht="15" customHeight="1" x14ac:dyDescent="0.2">
      <c r="A20" s="329" t="s">
        <v>44</v>
      </c>
      <c r="B20" s="330" t="s">
        <v>71</v>
      </c>
      <c r="C20" s="337">
        <f t="shared" si="0"/>
        <v>2</v>
      </c>
      <c r="D20" s="338"/>
      <c r="E20" s="338"/>
      <c r="F20" s="339">
        <f t="shared" si="1"/>
        <v>2</v>
      </c>
      <c r="G20" s="318"/>
      <c r="H20" s="318"/>
      <c r="I20" s="328" t="s">
        <v>227</v>
      </c>
    </row>
    <row r="21" spans="1:9" s="70" customFormat="1" ht="15" customHeight="1" x14ac:dyDescent="0.2">
      <c r="A21" s="329" t="s">
        <v>45</v>
      </c>
      <c r="B21" s="330" t="s">
        <v>71</v>
      </c>
      <c r="C21" s="337">
        <f t="shared" si="0"/>
        <v>2</v>
      </c>
      <c r="D21" s="338"/>
      <c r="E21" s="338"/>
      <c r="F21" s="339">
        <f t="shared" si="1"/>
        <v>2</v>
      </c>
      <c r="G21" s="318"/>
      <c r="H21" s="318"/>
      <c r="I21" s="328" t="s">
        <v>208</v>
      </c>
    </row>
    <row r="22" spans="1:9" s="70" customFormat="1" ht="15" customHeight="1" x14ac:dyDescent="0.2">
      <c r="A22" s="329" t="s">
        <v>46</v>
      </c>
      <c r="B22" s="330" t="s">
        <v>71</v>
      </c>
      <c r="C22" s="337">
        <f t="shared" si="0"/>
        <v>2</v>
      </c>
      <c r="D22" s="338"/>
      <c r="E22" s="338"/>
      <c r="F22" s="339">
        <f t="shared" si="1"/>
        <v>2</v>
      </c>
      <c r="G22" s="330"/>
      <c r="H22" s="344"/>
      <c r="I22" s="328" t="s">
        <v>635</v>
      </c>
    </row>
    <row r="23" spans="1:9" s="70" customFormat="1" ht="15" customHeight="1" x14ac:dyDescent="0.2">
      <c r="A23" s="329" t="s">
        <v>47</v>
      </c>
      <c r="B23" s="330" t="s">
        <v>71</v>
      </c>
      <c r="C23" s="337">
        <f t="shared" si="0"/>
        <v>2</v>
      </c>
      <c r="D23" s="338"/>
      <c r="E23" s="338"/>
      <c r="F23" s="339">
        <f t="shared" si="1"/>
        <v>2</v>
      </c>
      <c r="G23" s="318"/>
      <c r="H23" s="318"/>
      <c r="I23" s="328" t="s">
        <v>636</v>
      </c>
    </row>
    <row r="24" spans="1:9" s="70" customFormat="1" ht="15" customHeight="1" x14ac:dyDescent="0.2">
      <c r="A24" s="329" t="s">
        <v>48</v>
      </c>
      <c r="B24" s="330" t="s">
        <v>71</v>
      </c>
      <c r="C24" s="337">
        <f t="shared" si="0"/>
        <v>2</v>
      </c>
      <c r="D24" s="338"/>
      <c r="E24" s="338"/>
      <c r="F24" s="339">
        <f t="shared" si="1"/>
        <v>2</v>
      </c>
      <c r="G24" s="330"/>
      <c r="H24" s="318"/>
      <c r="I24" s="328" t="s">
        <v>363</v>
      </c>
    </row>
    <row r="25" spans="1:9" s="70" customFormat="1" ht="15" customHeight="1" x14ac:dyDescent="0.25">
      <c r="A25" s="329" t="s">
        <v>49</v>
      </c>
      <c r="B25" s="330" t="s">
        <v>71</v>
      </c>
      <c r="C25" s="337">
        <f t="shared" si="0"/>
        <v>2</v>
      </c>
      <c r="D25" s="338"/>
      <c r="E25" s="338"/>
      <c r="F25" s="339">
        <f t="shared" si="1"/>
        <v>2</v>
      </c>
      <c r="G25" s="330"/>
      <c r="H25" s="318"/>
      <c r="I25" s="340" t="s">
        <v>637</v>
      </c>
    </row>
    <row r="26" spans="1:9" s="70" customFormat="1" ht="15" customHeight="1" x14ac:dyDescent="0.25">
      <c r="A26" s="329" t="s">
        <v>50</v>
      </c>
      <c r="B26" s="330" t="s">
        <v>71</v>
      </c>
      <c r="C26" s="337">
        <f t="shared" si="0"/>
        <v>2</v>
      </c>
      <c r="D26" s="338"/>
      <c r="E26" s="338"/>
      <c r="F26" s="339">
        <f t="shared" si="1"/>
        <v>2</v>
      </c>
      <c r="G26" s="330"/>
      <c r="H26" s="318"/>
      <c r="I26" s="332" t="s">
        <v>349</v>
      </c>
    </row>
    <row r="27" spans="1:9" s="70" customFormat="1" ht="15" customHeight="1" x14ac:dyDescent="0.25">
      <c r="A27" s="329" t="s">
        <v>51</v>
      </c>
      <c r="B27" s="317" t="s">
        <v>71</v>
      </c>
      <c r="C27" s="337">
        <f t="shared" si="0"/>
        <v>2</v>
      </c>
      <c r="D27" s="338"/>
      <c r="E27" s="338"/>
      <c r="F27" s="339">
        <f t="shared" si="1"/>
        <v>2</v>
      </c>
      <c r="G27" s="318"/>
      <c r="H27" s="318"/>
      <c r="I27" s="340" t="s">
        <v>638</v>
      </c>
    </row>
    <row r="28" spans="1:9" s="70" customFormat="1" ht="15" customHeight="1" x14ac:dyDescent="0.2">
      <c r="A28" s="316" t="s">
        <v>52</v>
      </c>
      <c r="B28" s="317" t="s">
        <v>71</v>
      </c>
      <c r="C28" s="337">
        <f t="shared" si="0"/>
        <v>2</v>
      </c>
      <c r="D28" s="323"/>
      <c r="E28" s="323"/>
      <c r="F28" s="339">
        <f t="shared" si="1"/>
        <v>2</v>
      </c>
      <c r="G28" s="318"/>
      <c r="H28" s="315"/>
      <c r="I28" s="328" t="s">
        <v>639</v>
      </c>
    </row>
    <row r="29" spans="1:9" ht="15" x14ac:dyDescent="0.25">
      <c r="A29" s="312"/>
      <c r="B29" s="312"/>
      <c r="C29" s="312"/>
      <c r="D29" s="312"/>
      <c r="E29" s="312"/>
      <c r="F29" s="312"/>
      <c r="G29" s="312"/>
      <c r="H29" s="58"/>
      <c r="I29" s="312"/>
    </row>
    <row r="30" spans="1:9" ht="15" x14ac:dyDescent="0.25">
      <c r="A30" s="312"/>
      <c r="B30" s="312"/>
      <c r="C30" s="312"/>
      <c r="D30" s="312"/>
      <c r="E30" s="312"/>
      <c r="F30" s="312"/>
      <c r="G30" s="312"/>
      <c r="H30" s="58"/>
      <c r="I30" s="312"/>
    </row>
    <row r="31" spans="1:9" ht="15" x14ac:dyDescent="0.25">
      <c r="A31" s="312"/>
      <c r="B31" s="319"/>
      <c r="C31" s="321"/>
      <c r="D31" s="319"/>
      <c r="E31" s="319"/>
      <c r="F31" s="320"/>
      <c r="G31" s="319"/>
      <c r="H31" s="58"/>
      <c r="I31" s="319"/>
    </row>
    <row r="32" spans="1:9" ht="15" x14ac:dyDescent="0.25">
      <c r="A32" s="312"/>
      <c r="B32" s="312"/>
      <c r="C32" s="312"/>
      <c r="D32" s="312"/>
      <c r="E32" s="312"/>
      <c r="F32" s="312"/>
      <c r="G32" s="312"/>
      <c r="H32" s="58"/>
      <c r="I32" s="312"/>
    </row>
    <row r="33" spans="8:8" x14ac:dyDescent="0.2">
      <c r="H33" s="58"/>
    </row>
    <row r="34" spans="8:8" x14ac:dyDescent="0.2">
      <c r="H34" s="58"/>
    </row>
    <row r="35" spans="8:8" x14ac:dyDescent="0.2">
      <c r="H35" s="58"/>
    </row>
    <row r="36" spans="8:8" x14ac:dyDescent="0.2">
      <c r="H36" s="58"/>
    </row>
    <row r="37" spans="8:8" x14ac:dyDescent="0.2">
      <c r="H37" s="58"/>
    </row>
    <row r="38" spans="8:8" x14ac:dyDescent="0.2">
      <c r="H38" s="58"/>
    </row>
    <row r="39" spans="8:8" x14ac:dyDescent="0.2">
      <c r="H39" s="58"/>
    </row>
    <row r="40" spans="8:8" x14ac:dyDescent="0.2">
      <c r="H40" s="58"/>
    </row>
    <row r="41" spans="8:8" x14ac:dyDescent="0.2">
      <c r="H41" s="58"/>
    </row>
    <row r="42" spans="8:8" x14ac:dyDescent="0.2">
      <c r="H42" s="58"/>
    </row>
    <row r="43" spans="8:8" x14ac:dyDescent="0.2">
      <c r="H43" s="58"/>
    </row>
    <row r="44" spans="8:8" x14ac:dyDescent="0.2">
      <c r="H44" s="58"/>
    </row>
    <row r="45" spans="8:8" x14ac:dyDescent="0.2">
      <c r="H45" s="58"/>
    </row>
    <row r="46" spans="8:8" x14ac:dyDescent="0.2">
      <c r="H46" s="58"/>
    </row>
    <row r="47" spans="8:8" x14ac:dyDescent="0.2">
      <c r="H47" s="58"/>
    </row>
    <row r="48" spans="8:8" x14ac:dyDescent="0.2">
      <c r="H48" s="58"/>
    </row>
    <row r="49" spans="8:8" x14ac:dyDescent="0.2">
      <c r="H49" s="58"/>
    </row>
    <row r="50" spans="8:8" x14ac:dyDescent="0.2">
      <c r="H50" s="58"/>
    </row>
  </sheetData>
  <autoFilter ref="A7:H28"/>
  <dataConsolidate/>
  <mergeCells count="11">
    <mergeCell ref="I3:I6"/>
    <mergeCell ref="A1:I1"/>
    <mergeCell ref="A2:I2"/>
    <mergeCell ref="A3:A6"/>
    <mergeCell ref="C3:F3"/>
    <mergeCell ref="G3:G6"/>
    <mergeCell ref="H3:H6"/>
    <mergeCell ref="C4:C6"/>
    <mergeCell ref="D4:D6"/>
    <mergeCell ref="E4:E6"/>
    <mergeCell ref="F4:F6"/>
  </mergeCells>
  <dataValidations count="4">
    <dataValidation type="list" allowBlank="1" showInputMessage="1" showErrorMessage="1" sqref="D8:E13 D15:E28">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H8:H13 H15">
      <formula1>#REF!</formula1>
    </dataValidation>
    <dataValidation type="list" allowBlank="1" showInputMessage="1" showErrorMessage="1" sqref="B14:C14 I8:I28">
      <formula1>Выбор_3.1</formula1>
    </dataValidation>
    <dataValidation type="list" allowBlank="1" showInputMessage="1" showErrorMessage="1" sqref="B8:B13 B15:B28">
      <formula1>$B$4:$B$6</formula1>
    </dataValidation>
  </dataValidations>
  <hyperlinks>
    <hyperlink ref="I26" r:id="rId1"/>
    <hyperlink ref="I28" r:id="rId2"/>
    <hyperlink ref="I27" r:id="rId3"/>
    <hyperlink ref="I25" r:id="rId4"/>
    <hyperlink ref="I24" r:id="rId5"/>
    <hyperlink ref="I23" r:id="rId6" location="budg"/>
    <hyperlink ref="I22" r:id="rId7"/>
    <hyperlink ref="I21" r:id="rId8"/>
    <hyperlink ref="I20" r:id="rId9"/>
    <hyperlink ref="I19" r:id="rId10"/>
    <hyperlink ref="I18" r:id="rId11"/>
    <hyperlink ref="I17" r:id="rId12"/>
    <hyperlink ref="I16" r:id="rId13"/>
    <hyperlink ref="I15" r:id="rId14"/>
    <hyperlink ref="I13" r:id="rId15"/>
    <hyperlink ref="I12" r:id="rId16"/>
    <hyperlink ref="I11" r:id="rId17"/>
    <hyperlink ref="I10" r:id="rId18"/>
    <hyperlink ref="I9" r:id="rId19"/>
    <hyperlink ref="I8" r:id="rId20"/>
  </hyperlinks>
  <pageMargins left="0.70866141732283472" right="0.70866141732283472" top="0.74803149606299213" bottom="0.74803149606299213" header="0.31496062992125984" footer="0.31496062992125984"/>
  <pageSetup paperSize="9" scale="58" fitToWidth="0" fitToHeight="3" orientation="landscape"/>
  <headerFooter>
    <oddFooter>&amp;A&amp;RСтраница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50"/>
  <sheetViews>
    <sheetView topLeftCell="A4" zoomScaleNormal="100" zoomScaleSheetLayoutView="100" workbookViewId="0">
      <selection activeCell="L19" sqref="L19"/>
    </sheetView>
  </sheetViews>
  <sheetFormatPr defaultColWidth="8.85546875" defaultRowHeight="11.25" x14ac:dyDescent="0.2"/>
  <cols>
    <col min="1" max="1" width="19.42578125" style="58" customWidth="1"/>
    <col min="2" max="2" width="53.28515625" style="61" customWidth="1"/>
    <col min="3" max="3" width="6.28515625" style="64" customWidth="1"/>
    <col min="4" max="5" width="6.7109375" style="61" customWidth="1"/>
    <col min="6" max="6" width="6.7109375" style="63" customWidth="1"/>
    <col min="7" max="7" width="14.140625" style="61" customWidth="1"/>
    <col min="8" max="8" width="7.7109375" style="60" customWidth="1"/>
    <col min="9" max="9" width="12.42578125" style="58" customWidth="1"/>
    <col min="10" max="10" width="7.7109375" style="59" customWidth="1"/>
    <col min="11" max="11" width="28.28515625" style="58" customWidth="1"/>
    <col min="12" max="12" width="7.7109375" style="58" customWidth="1"/>
    <col min="13" max="13" width="12" style="58" customWidth="1"/>
    <col min="14" max="14" width="7.7109375" style="58" customWidth="1"/>
    <col min="15" max="15" width="10.7109375" style="58" customWidth="1"/>
    <col min="16" max="16" width="8.140625" style="61" customWidth="1"/>
    <col min="17" max="16384" width="8.85546875" style="58"/>
  </cols>
  <sheetData>
    <row r="1" spans="1:17" ht="39" customHeight="1" x14ac:dyDescent="0.2">
      <c r="A1" s="526" t="str">
        <f>"Исходные данные и оценка показателя "&amp;Методика!B48</f>
        <v>Исходные данные и оценка показателя Проводились ли в МО публичные слушания по Годовому отчету об исполнении бюджета и опубликован ли в составе материалов к проекту Годового отчета об исполнении бюджета итоговый документ (протокол), принятый по результатам публичных слушаний?</v>
      </c>
      <c r="B1" s="526"/>
      <c r="C1" s="526"/>
      <c r="D1" s="526"/>
      <c r="E1" s="526"/>
      <c r="F1" s="526"/>
      <c r="G1" s="526"/>
      <c r="H1" s="526"/>
      <c r="I1" s="526"/>
      <c r="J1" s="526"/>
      <c r="K1" s="526"/>
      <c r="L1" s="526"/>
      <c r="M1" s="526"/>
      <c r="N1" s="526"/>
      <c r="O1" s="526"/>
      <c r="P1" s="526"/>
    </row>
    <row r="2" spans="1:17" s="45" customFormat="1" ht="46.5" customHeight="1" x14ac:dyDescent="0.25">
      <c r="A2" s="527" t="s">
        <v>192</v>
      </c>
      <c r="B2" s="527"/>
      <c r="C2" s="527"/>
      <c r="D2" s="527"/>
      <c r="E2" s="527"/>
      <c r="F2" s="527"/>
      <c r="G2" s="527"/>
      <c r="H2" s="527"/>
      <c r="I2" s="527"/>
      <c r="J2" s="527"/>
      <c r="K2" s="527"/>
      <c r="L2" s="527"/>
      <c r="M2" s="527"/>
      <c r="N2" s="527"/>
      <c r="O2" s="527"/>
      <c r="P2" s="527"/>
    </row>
    <row r="3" spans="1:17" ht="44.25" customHeight="1" x14ac:dyDescent="0.2">
      <c r="A3" s="494" t="s">
        <v>134</v>
      </c>
      <c r="B3" s="96" t="str">
        <f>Методика!$B$48</f>
        <v>Проводились ли в МО публичные слушания по Годовому отчету об исполнении бюджета и опубликован ли в составе материалов к проекту Годового отчета об исполнении бюджета итоговый документ (протокол), принятый по результатам публичных слушаний?</v>
      </c>
      <c r="C3" s="517" t="s">
        <v>145</v>
      </c>
      <c r="D3" s="518"/>
      <c r="E3" s="518"/>
      <c r="F3" s="518"/>
      <c r="G3" s="501" t="s">
        <v>28</v>
      </c>
      <c r="H3" s="509" t="s">
        <v>140</v>
      </c>
      <c r="I3" s="514"/>
      <c r="J3" s="514"/>
      <c r="K3" s="514"/>
      <c r="L3" s="514"/>
      <c r="M3" s="514"/>
      <c r="N3" s="514"/>
      <c r="O3" s="514"/>
      <c r="P3" s="494" t="s">
        <v>3</v>
      </c>
    </row>
    <row r="4" spans="1:17" s="70" customFormat="1" ht="47.25" customHeight="1" x14ac:dyDescent="0.2">
      <c r="A4" s="502"/>
      <c r="B4" s="106" t="str">
        <f>Методика!$B$50</f>
        <v>Да, проводились и в составе материалов к проекту Годового отчета об исполнении бюджета опубликован итоговый документ (протокол), принятый по результатам публичных слушаний, содержащий все указанные в показателе составляющие</v>
      </c>
      <c r="C4" s="515" t="s">
        <v>9</v>
      </c>
      <c r="D4" s="494" t="s">
        <v>136</v>
      </c>
      <c r="E4" s="494" t="s">
        <v>135</v>
      </c>
      <c r="F4" s="516" t="s">
        <v>8</v>
      </c>
      <c r="G4" s="519"/>
      <c r="H4" s="528" t="s">
        <v>141</v>
      </c>
      <c r="I4" s="529"/>
      <c r="J4" s="528" t="s">
        <v>142</v>
      </c>
      <c r="K4" s="529"/>
      <c r="L4" s="532" t="s">
        <v>143</v>
      </c>
      <c r="M4" s="529"/>
      <c r="N4" s="528" t="s">
        <v>193</v>
      </c>
      <c r="O4" s="529"/>
      <c r="P4" s="495"/>
    </row>
    <row r="5" spans="1:17" s="70" customFormat="1" ht="46.5" customHeight="1" x14ac:dyDescent="0.2">
      <c r="A5" s="502"/>
      <c r="B5" s="106" t="str">
        <f>Методика!$B$51</f>
        <v>Да, проводились и в составе материалов к проекту Годового отчета об исполнении бюджета опубликован итоговый документ (протокол), принятый по результатам публичных слушаний, содержащий 2 или 3 из указанных в показателе составляющих</v>
      </c>
      <c r="C5" s="515"/>
      <c r="D5" s="495"/>
      <c r="E5" s="495"/>
      <c r="F5" s="516"/>
      <c r="G5" s="519"/>
      <c r="H5" s="530"/>
      <c r="I5" s="531"/>
      <c r="J5" s="530"/>
      <c r="K5" s="531"/>
      <c r="L5" s="530"/>
      <c r="M5" s="531"/>
      <c r="N5" s="530"/>
      <c r="O5" s="531"/>
      <c r="P5" s="495"/>
    </row>
    <row r="6" spans="1:17" s="70" customFormat="1" ht="48" customHeight="1" x14ac:dyDescent="0.2">
      <c r="A6" s="503"/>
      <c r="B6" s="106" t="str">
        <f>Методика!$B$52</f>
        <v>Нет, публичные слушания не проводились, или не опубликован итоговый документ (протокол), принятый по результатам публичных слушаний или он содержит только одну из из указанных в показателе составляющих</v>
      </c>
      <c r="C6" s="515"/>
      <c r="D6" s="496"/>
      <c r="E6" s="496"/>
      <c r="F6" s="516"/>
      <c r="G6" s="520"/>
      <c r="H6" s="93" t="s">
        <v>123</v>
      </c>
      <c r="I6" s="93" t="s">
        <v>122</v>
      </c>
      <c r="J6" s="93" t="s">
        <v>123</v>
      </c>
      <c r="K6" s="93" t="s">
        <v>122</v>
      </c>
      <c r="L6" s="105" t="s">
        <v>123</v>
      </c>
      <c r="M6" s="105" t="s">
        <v>122</v>
      </c>
      <c r="N6" s="93" t="s">
        <v>123</v>
      </c>
      <c r="O6" s="93" t="s">
        <v>122</v>
      </c>
      <c r="P6" s="496"/>
    </row>
    <row r="7" spans="1:17" s="70" customFormat="1" ht="15" customHeight="1" x14ac:dyDescent="0.2">
      <c r="A7" s="314" t="s">
        <v>31</v>
      </c>
      <c r="B7" s="325"/>
      <c r="C7" s="88"/>
      <c r="D7" s="82"/>
      <c r="E7" s="82"/>
      <c r="F7" s="87"/>
      <c r="G7" s="86"/>
      <c r="H7" s="83"/>
      <c r="I7" s="82"/>
      <c r="J7" s="21"/>
      <c r="K7" s="82"/>
      <c r="L7" s="82"/>
      <c r="M7" s="82"/>
      <c r="N7" s="82"/>
      <c r="O7" s="82"/>
      <c r="P7" s="325"/>
    </row>
    <row r="8" spans="1:17" s="70" customFormat="1" ht="15" customHeight="1" x14ac:dyDescent="0.2">
      <c r="A8" s="316" t="s">
        <v>33</v>
      </c>
      <c r="B8" s="317" t="s">
        <v>190</v>
      </c>
      <c r="C8" s="324">
        <f t="shared" ref="C8:C13" si="0">IF(B8=$B$4,2,IF(B8=$B$5,1,0))</f>
        <v>1</v>
      </c>
      <c r="D8" s="323"/>
      <c r="E8" s="323"/>
      <c r="F8" s="322">
        <f t="shared" ref="F8:F13" si="1">C8*(1-D8)*(1-E8)</f>
        <v>1</v>
      </c>
      <c r="G8" s="318"/>
      <c r="H8" s="330" t="s">
        <v>204</v>
      </c>
      <c r="I8" s="120" t="s">
        <v>640</v>
      </c>
      <c r="J8" s="330" t="s">
        <v>204</v>
      </c>
      <c r="K8" s="120" t="s">
        <v>640</v>
      </c>
      <c r="L8" s="330" t="s">
        <v>205</v>
      </c>
      <c r="M8" s="120" t="s">
        <v>640</v>
      </c>
      <c r="N8" s="330" t="s">
        <v>204</v>
      </c>
      <c r="O8" s="120" t="s">
        <v>640</v>
      </c>
      <c r="P8" s="328" t="s">
        <v>640</v>
      </c>
    </row>
    <row r="9" spans="1:17" s="140" customFormat="1" ht="15" customHeight="1" x14ac:dyDescent="0.2">
      <c r="A9" s="316" t="s">
        <v>34</v>
      </c>
      <c r="B9" s="317" t="s">
        <v>189</v>
      </c>
      <c r="C9" s="324">
        <f t="shared" si="0"/>
        <v>2</v>
      </c>
      <c r="D9" s="323"/>
      <c r="E9" s="323"/>
      <c r="F9" s="322">
        <f t="shared" si="1"/>
        <v>2</v>
      </c>
      <c r="G9" s="318"/>
      <c r="H9" s="330" t="s">
        <v>204</v>
      </c>
      <c r="I9" s="120" t="s">
        <v>359</v>
      </c>
      <c r="J9" s="329" t="s">
        <v>204</v>
      </c>
      <c r="K9" s="120" t="s">
        <v>359</v>
      </c>
      <c r="L9" s="118" t="s">
        <v>204</v>
      </c>
      <c r="M9" s="120" t="s">
        <v>359</v>
      </c>
      <c r="N9" s="118" t="s">
        <v>204</v>
      </c>
      <c r="O9" s="120" t="s">
        <v>359</v>
      </c>
      <c r="P9" s="328" t="s">
        <v>359</v>
      </c>
      <c r="Q9" s="70"/>
    </row>
    <row r="10" spans="1:17" s="70" customFormat="1" ht="20.25" customHeight="1" x14ac:dyDescent="0.2">
      <c r="A10" s="316" t="s">
        <v>35</v>
      </c>
      <c r="B10" s="317" t="s">
        <v>189</v>
      </c>
      <c r="C10" s="396">
        <f t="shared" si="0"/>
        <v>2</v>
      </c>
      <c r="D10" s="323">
        <v>0.5</v>
      </c>
      <c r="E10" s="323"/>
      <c r="F10" s="322">
        <f t="shared" si="1"/>
        <v>1</v>
      </c>
      <c r="G10" s="318" t="s">
        <v>772</v>
      </c>
      <c r="H10" s="330" t="s">
        <v>204</v>
      </c>
      <c r="I10" s="120" t="s">
        <v>224</v>
      </c>
      <c r="J10" s="329" t="s">
        <v>204</v>
      </c>
      <c r="K10" s="120" t="s">
        <v>224</v>
      </c>
      <c r="L10" s="118" t="s">
        <v>204</v>
      </c>
      <c r="M10" s="120" t="s">
        <v>224</v>
      </c>
      <c r="N10" s="118" t="s">
        <v>204</v>
      </c>
      <c r="O10" s="120" t="s">
        <v>224</v>
      </c>
      <c r="P10" s="328" t="s">
        <v>224</v>
      </c>
    </row>
    <row r="11" spans="1:17" s="140" customFormat="1" ht="15" customHeight="1" x14ac:dyDescent="0.2">
      <c r="A11" s="316" t="s">
        <v>36</v>
      </c>
      <c r="B11" s="317" t="s">
        <v>189</v>
      </c>
      <c r="C11" s="324">
        <v>2</v>
      </c>
      <c r="D11" s="323"/>
      <c r="E11" s="323"/>
      <c r="F11" s="322">
        <f t="shared" si="1"/>
        <v>2</v>
      </c>
      <c r="G11" s="330"/>
      <c r="H11" s="330" t="s">
        <v>204</v>
      </c>
      <c r="I11" s="120" t="s">
        <v>360</v>
      </c>
      <c r="J11" s="121" t="s">
        <v>204</v>
      </c>
      <c r="K11" s="120" t="s">
        <v>360</v>
      </c>
      <c r="L11" s="118" t="s">
        <v>204</v>
      </c>
      <c r="M11" s="120" t="s">
        <v>360</v>
      </c>
      <c r="N11" s="118" t="s">
        <v>204</v>
      </c>
      <c r="O11" s="120" t="s">
        <v>360</v>
      </c>
      <c r="P11" s="328" t="s">
        <v>360</v>
      </c>
    </row>
    <row r="12" spans="1:17" s="70" customFormat="1" ht="21.75" customHeight="1" x14ac:dyDescent="0.2">
      <c r="A12" s="316" t="s">
        <v>37</v>
      </c>
      <c r="B12" s="317" t="s">
        <v>190</v>
      </c>
      <c r="C12" s="324">
        <f t="shared" si="0"/>
        <v>1</v>
      </c>
      <c r="D12" s="323"/>
      <c r="E12" s="323"/>
      <c r="F12" s="322">
        <f t="shared" si="1"/>
        <v>1</v>
      </c>
      <c r="G12" s="330" t="s">
        <v>641</v>
      </c>
      <c r="H12" s="330" t="s">
        <v>204</v>
      </c>
      <c r="I12" s="120" t="s">
        <v>642</v>
      </c>
      <c r="J12" s="121" t="s">
        <v>204</v>
      </c>
      <c r="K12" s="120" t="s">
        <v>642</v>
      </c>
      <c r="L12" s="118" t="s">
        <v>204</v>
      </c>
      <c r="M12" s="120" t="s">
        <v>642</v>
      </c>
      <c r="N12" s="118" t="s">
        <v>205</v>
      </c>
      <c r="O12" s="120" t="s">
        <v>642</v>
      </c>
      <c r="P12" s="328" t="s">
        <v>642</v>
      </c>
    </row>
    <row r="13" spans="1:17" s="70" customFormat="1" ht="27" customHeight="1" x14ac:dyDescent="0.2">
      <c r="A13" s="316" t="s">
        <v>38</v>
      </c>
      <c r="B13" s="317" t="s">
        <v>190</v>
      </c>
      <c r="C13" s="324">
        <f t="shared" si="0"/>
        <v>1</v>
      </c>
      <c r="D13" s="323"/>
      <c r="E13" s="323"/>
      <c r="F13" s="322">
        <f t="shared" si="1"/>
        <v>1</v>
      </c>
      <c r="G13" s="330" t="s">
        <v>641</v>
      </c>
      <c r="H13" s="330" t="s">
        <v>204</v>
      </c>
      <c r="I13" s="120" t="s">
        <v>633</v>
      </c>
      <c r="J13" s="121" t="s">
        <v>204</v>
      </c>
      <c r="K13" s="120" t="s">
        <v>633</v>
      </c>
      <c r="L13" s="118" t="s">
        <v>204</v>
      </c>
      <c r="M13" s="120" t="s">
        <v>633</v>
      </c>
      <c r="N13" s="118" t="s">
        <v>205</v>
      </c>
      <c r="O13" s="120" t="s">
        <v>633</v>
      </c>
      <c r="P13" s="328" t="s">
        <v>633</v>
      </c>
    </row>
    <row r="14" spans="1:17" s="70" customFormat="1" ht="15" customHeight="1" x14ac:dyDescent="0.2">
      <c r="A14" s="35" t="s">
        <v>32</v>
      </c>
      <c r="B14" s="19"/>
      <c r="C14" s="19"/>
      <c r="D14" s="77"/>
      <c r="E14" s="17"/>
      <c r="F14" s="6"/>
      <c r="G14" s="313"/>
      <c r="H14" s="331"/>
      <c r="I14" s="331"/>
      <c r="J14" s="314"/>
      <c r="K14" s="331"/>
      <c r="L14" s="331"/>
      <c r="M14" s="331"/>
      <c r="N14" s="331"/>
      <c r="O14" s="331"/>
      <c r="P14" s="331"/>
    </row>
    <row r="15" spans="1:17" s="70" customFormat="1" ht="15" customHeight="1" x14ac:dyDescent="0.2">
      <c r="A15" s="316" t="s">
        <v>39</v>
      </c>
      <c r="B15" s="317" t="s">
        <v>189</v>
      </c>
      <c r="C15" s="324">
        <f t="shared" ref="C15:C27" si="2">IF(B15=$B$4,2,IF(B15=$B$5,1,0))</f>
        <v>2</v>
      </c>
      <c r="D15" s="323"/>
      <c r="E15" s="323"/>
      <c r="F15" s="322">
        <f t="shared" ref="F15:F28" si="3">C15*(1-D15)*(1-E15)</f>
        <v>2</v>
      </c>
      <c r="G15" s="134"/>
      <c r="H15" s="330" t="s">
        <v>204</v>
      </c>
      <c r="I15" s="120" t="s">
        <v>216</v>
      </c>
      <c r="J15" s="330" t="s">
        <v>204</v>
      </c>
      <c r="K15" s="120" t="s">
        <v>216</v>
      </c>
      <c r="L15" s="330" t="s">
        <v>204</v>
      </c>
      <c r="M15" s="120" t="s">
        <v>216</v>
      </c>
      <c r="N15" s="330" t="s">
        <v>204</v>
      </c>
      <c r="O15" s="120" t="s">
        <v>216</v>
      </c>
      <c r="P15" s="120" t="s">
        <v>216</v>
      </c>
    </row>
    <row r="16" spans="1:17" s="70" customFormat="1" ht="15" customHeight="1" x14ac:dyDescent="0.2">
      <c r="A16" s="316" t="s">
        <v>40</v>
      </c>
      <c r="B16" s="384" t="s">
        <v>189</v>
      </c>
      <c r="C16" s="396">
        <f t="shared" si="2"/>
        <v>2</v>
      </c>
      <c r="D16" s="323"/>
      <c r="E16" s="323"/>
      <c r="F16" s="322">
        <f t="shared" si="3"/>
        <v>2</v>
      </c>
      <c r="G16" s="127"/>
      <c r="H16" s="330" t="s">
        <v>204</v>
      </c>
      <c r="I16" s="120" t="s">
        <v>406</v>
      </c>
      <c r="J16" s="121" t="s">
        <v>204</v>
      </c>
      <c r="K16" s="120" t="s">
        <v>406</v>
      </c>
      <c r="L16" s="118" t="s">
        <v>204</v>
      </c>
      <c r="M16" s="120" t="s">
        <v>406</v>
      </c>
      <c r="N16" s="118" t="s">
        <v>204</v>
      </c>
      <c r="O16" s="120" t="s">
        <v>406</v>
      </c>
      <c r="P16" s="328" t="s">
        <v>406</v>
      </c>
    </row>
    <row r="17" spans="1:16" s="70" customFormat="1" ht="15" customHeight="1" x14ac:dyDescent="0.2">
      <c r="A17" s="316" t="s">
        <v>41</v>
      </c>
      <c r="B17" s="317" t="s">
        <v>189</v>
      </c>
      <c r="C17" s="324">
        <f t="shared" si="2"/>
        <v>2</v>
      </c>
      <c r="D17" s="323"/>
      <c r="E17" s="323"/>
      <c r="F17" s="322">
        <f t="shared" si="3"/>
        <v>2</v>
      </c>
      <c r="G17" s="318"/>
      <c r="H17" s="330" t="s">
        <v>204</v>
      </c>
      <c r="I17" s="120" t="s">
        <v>226</v>
      </c>
      <c r="J17" s="121" t="s">
        <v>204</v>
      </c>
      <c r="K17" s="120" t="s">
        <v>226</v>
      </c>
      <c r="L17" s="118" t="s">
        <v>204</v>
      </c>
      <c r="M17" s="120" t="s">
        <v>226</v>
      </c>
      <c r="N17" s="118" t="s">
        <v>204</v>
      </c>
      <c r="O17" s="120" t="s">
        <v>226</v>
      </c>
      <c r="P17" s="328" t="s">
        <v>226</v>
      </c>
    </row>
    <row r="18" spans="1:16" s="70" customFormat="1" ht="15" customHeight="1" x14ac:dyDescent="0.2">
      <c r="A18" s="316" t="s">
        <v>42</v>
      </c>
      <c r="B18" s="317" t="s">
        <v>189</v>
      </c>
      <c r="C18" s="324">
        <f t="shared" si="2"/>
        <v>2</v>
      </c>
      <c r="D18" s="323"/>
      <c r="E18" s="323"/>
      <c r="F18" s="322">
        <f t="shared" si="3"/>
        <v>2</v>
      </c>
      <c r="G18" s="318"/>
      <c r="H18" s="330" t="s">
        <v>204</v>
      </c>
      <c r="I18" s="120" t="s">
        <v>643</v>
      </c>
      <c r="J18" s="121" t="s">
        <v>204</v>
      </c>
      <c r="K18" s="120" t="s">
        <v>643</v>
      </c>
      <c r="L18" s="118" t="s">
        <v>204</v>
      </c>
      <c r="M18" s="120" t="s">
        <v>643</v>
      </c>
      <c r="N18" s="118" t="s">
        <v>204</v>
      </c>
      <c r="O18" s="120" t="s">
        <v>643</v>
      </c>
      <c r="P18" s="328" t="s">
        <v>643</v>
      </c>
    </row>
    <row r="19" spans="1:16" s="70" customFormat="1" ht="15" customHeight="1" x14ac:dyDescent="0.2">
      <c r="A19" s="316" t="s">
        <v>43</v>
      </c>
      <c r="B19" s="317" t="s">
        <v>190</v>
      </c>
      <c r="C19" s="324">
        <f t="shared" si="2"/>
        <v>1</v>
      </c>
      <c r="D19" s="323"/>
      <c r="E19" s="323"/>
      <c r="F19" s="322">
        <f t="shared" si="3"/>
        <v>1</v>
      </c>
      <c r="G19" s="318"/>
      <c r="H19" s="330" t="s">
        <v>204</v>
      </c>
      <c r="I19" s="120" t="s">
        <v>634</v>
      </c>
      <c r="J19" s="121" t="s">
        <v>204</v>
      </c>
      <c r="K19" s="120" t="s">
        <v>634</v>
      </c>
      <c r="L19" s="118" t="s">
        <v>205</v>
      </c>
      <c r="M19" s="120" t="s">
        <v>634</v>
      </c>
      <c r="N19" s="118" t="s">
        <v>204</v>
      </c>
      <c r="O19" s="120" t="s">
        <v>634</v>
      </c>
      <c r="P19" s="328" t="s">
        <v>634</v>
      </c>
    </row>
    <row r="20" spans="1:16" s="70" customFormat="1" ht="15" customHeight="1" x14ac:dyDescent="0.2">
      <c r="A20" s="316" t="s">
        <v>44</v>
      </c>
      <c r="B20" s="317" t="s">
        <v>189</v>
      </c>
      <c r="C20" s="324">
        <f t="shared" si="2"/>
        <v>2</v>
      </c>
      <c r="D20" s="323"/>
      <c r="E20" s="323"/>
      <c r="F20" s="322">
        <f t="shared" si="3"/>
        <v>2</v>
      </c>
      <c r="G20" s="318"/>
      <c r="H20" s="74" t="s">
        <v>204</v>
      </c>
      <c r="I20" s="128" t="s">
        <v>488</v>
      </c>
      <c r="J20" s="79" t="s">
        <v>204</v>
      </c>
      <c r="K20" s="128" t="s">
        <v>488</v>
      </c>
      <c r="L20" s="74" t="s">
        <v>204</v>
      </c>
      <c r="M20" s="128" t="s">
        <v>488</v>
      </c>
      <c r="N20" s="74" t="s">
        <v>204</v>
      </c>
      <c r="O20" s="120" t="s">
        <v>488</v>
      </c>
      <c r="P20" s="120" t="s">
        <v>488</v>
      </c>
    </row>
    <row r="21" spans="1:16" s="70" customFormat="1" ht="15" customHeight="1" x14ac:dyDescent="0.2">
      <c r="A21" s="382" t="s">
        <v>45</v>
      </c>
      <c r="B21" s="373" t="s">
        <v>189</v>
      </c>
      <c r="C21" s="416">
        <f t="shared" si="2"/>
        <v>2</v>
      </c>
      <c r="D21" s="417"/>
      <c r="E21" s="417">
        <v>0.5</v>
      </c>
      <c r="F21" s="418">
        <f t="shared" si="3"/>
        <v>1</v>
      </c>
      <c r="G21" s="458" t="s">
        <v>766</v>
      </c>
      <c r="H21" s="123" t="s">
        <v>204</v>
      </c>
      <c r="I21" s="125" t="s">
        <v>208</v>
      </c>
      <c r="J21" s="124" t="s">
        <v>204</v>
      </c>
      <c r="K21" s="125" t="s">
        <v>208</v>
      </c>
      <c r="L21" s="123" t="s">
        <v>204</v>
      </c>
      <c r="M21" s="120" t="s">
        <v>208</v>
      </c>
      <c r="N21" s="118" t="s">
        <v>204</v>
      </c>
      <c r="O21" s="120" t="s">
        <v>208</v>
      </c>
      <c r="P21" s="328" t="s">
        <v>208</v>
      </c>
    </row>
    <row r="22" spans="1:16" s="70" customFormat="1" ht="15" customHeight="1" x14ac:dyDescent="0.2">
      <c r="A22" s="316" t="s">
        <v>46</v>
      </c>
      <c r="B22" s="317" t="str">
        <f>[4]Методика!$B$50</f>
        <v>Да, проводились и в составе материалов к проекту Годового отчета об исполнении бюджета опубликован итоговый документ (протокол), принятый по результатам публичных слушаний, содержащий все указанные в показателе составляющие</v>
      </c>
      <c r="C22" s="324">
        <f t="shared" si="2"/>
        <v>2</v>
      </c>
      <c r="D22" s="323"/>
      <c r="E22" s="323"/>
      <c r="F22" s="322">
        <f t="shared" si="3"/>
        <v>2</v>
      </c>
      <c r="G22" s="317"/>
      <c r="H22" s="118" t="s">
        <v>204</v>
      </c>
      <c r="I22" s="120" t="s">
        <v>635</v>
      </c>
      <c r="J22" s="118" t="s">
        <v>204</v>
      </c>
      <c r="K22" s="120" t="s">
        <v>635</v>
      </c>
      <c r="L22" s="118" t="s">
        <v>204</v>
      </c>
      <c r="M22" s="120" t="s">
        <v>635</v>
      </c>
      <c r="N22" s="118" t="s">
        <v>204</v>
      </c>
      <c r="O22" s="120" t="s">
        <v>635</v>
      </c>
      <c r="P22" s="120" t="s">
        <v>635</v>
      </c>
    </row>
    <row r="23" spans="1:16" s="70" customFormat="1" ht="15" customHeight="1" x14ac:dyDescent="0.2">
      <c r="A23" s="316" t="s">
        <v>47</v>
      </c>
      <c r="B23" s="317" t="s">
        <v>189</v>
      </c>
      <c r="C23" s="324">
        <f t="shared" si="2"/>
        <v>2</v>
      </c>
      <c r="D23" s="323"/>
      <c r="E23" s="323"/>
      <c r="F23" s="322">
        <f t="shared" si="3"/>
        <v>2</v>
      </c>
      <c r="G23" s="318"/>
      <c r="H23" s="118" t="s">
        <v>204</v>
      </c>
      <c r="I23" s="328" t="s">
        <v>636</v>
      </c>
      <c r="J23" s="118" t="s">
        <v>204</v>
      </c>
      <c r="K23" s="328" t="s">
        <v>636</v>
      </c>
      <c r="L23" s="118" t="s">
        <v>204</v>
      </c>
      <c r="M23" s="328" t="s">
        <v>636</v>
      </c>
      <c r="N23" s="118" t="s">
        <v>204</v>
      </c>
      <c r="O23" s="328" t="s">
        <v>636</v>
      </c>
      <c r="P23" s="328" t="s">
        <v>636</v>
      </c>
    </row>
    <row r="24" spans="1:16" s="70" customFormat="1" ht="15" customHeight="1" x14ac:dyDescent="0.2">
      <c r="A24" s="316" t="s">
        <v>48</v>
      </c>
      <c r="B24" s="317" t="s">
        <v>189</v>
      </c>
      <c r="C24" s="324">
        <f t="shared" si="2"/>
        <v>2</v>
      </c>
      <c r="D24" s="323"/>
      <c r="E24" s="323"/>
      <c r="F24" s="322">
        <f t="shared" si="3"/>
        <v>2</v>
      </c>
      <c r="G24" s="330"/>
      <c r="H24" s="118" t="s">
        <v>204</v>
      </c>
      <c r="I24" s="120" t="s">
        <v>363</v>
      </c>
      <c r="J24" s="118" t="s">
        <v>204</v>
      </c>
      <c r="K24" s="120" t="s">
        <v>363</v>
      </c>
      <c r="L24" s="118" t="s">
        <v>204</v>
      </c>
      <c r="M24" s="120" t="s">
        <v>363</v>
      </c>
      <c r="N24" s="118" t="s">
        <v>204</v>
      </c>
      <c r="O24" s="120" t="s">
        <v>363</v>
      </c>
      <c r="P24" s="120" t="s">
        <v>363</v>
      </c>
    </row>
    <row r="25" spans="1:16" s="70" customFormat="1" ht="15" customHeight="1" x14ac:dyDescent="0.25">
      <c r="A25" s="316" t="s">
        <v>49</v>
      </c>
      <c r="B25" s="317" t="s">
        <v>189</v>
      </c>
      <c r="C25" s="324">
        <f t="shared" si="2"/>
        <v>2</v>
      </c>
      <c r="D25" s="323"/>
      <c r="E25" s="323"/>
      <c r="F25" s="322">
        <f t="shared" si="3"/>
        <v>2</v>
      </c>
      <c r="G25" s="330"/>
      <c r="H25" s="118" t="s">
        <v>204</v>
      </c>
      <c r="I25" s="340" t="s">
        <v>637</v>
      </c>
      <c r="J25" s="118" t="s">
        <v>204</v>
      </c>
      <c r="K25" s="340" t="s">
        <v>637</v>
      </c>
      <c r="L25" s="118" t="s">
        <v>204</v>
      </c>
      <c r="M25" s="340" t="s">
        <v>637</v>
      </c>
      <c r="N25" s="118" t="s">
        <v>204</v>
      </c>
      <c r="O25" s="340" t="s">
        <v>637</v>
      </c>
      <c r="P25" s="340" t="s">
        <v>637</v>
      </c>
    </row>
    <row r="26" spans="1:16" s="70" customFormat="1" ht="15" customHeight="1" x14ac:dyDescent="0.25">
      <c r="A26" s="316" t="s">
        <v>50</v>
      </c>
      <c r="B26" s="317" t="s">
        <v>189</v>
      </c>
      <c r="C26" s="324">
        <f t="shared" si="2"/>
        <v>2</v>
      </c>
      <c r="D26" s="323"/>
      <c r="E26" s="338"/>
      <c r="F26" s="339">
        <f t="shared" si="3"/>
        <v>2</v>
      </c>
      <c r="G26" s="330"/>
      <c r="H26" s="118" t="s">
        <v>204</v>
      </c>
      <c r="I26" s="217" t="s">
        <v>349</v>
      </c>
      <c r="J26" s="118" t="s">
        <v>204</v>
      </c>
      <c r="K26" s="217" t="s">
        <v>349</v>
      </c>
      <c r="L26" s="118" t="s">
        <v>204</v>
      </c>
      <c r="M26" s="217" t="s">
        <v>349</v>
      </c>
      <c r="N26" s="118" t="s">
        <v>204</v>
      </c>
      <c r="O26" s="332" t="s">
        <v>349</v>
      </c>
      <c r="P26" s="332" t="s">
        <v>349</v>
      </c>
    </row>
    <row r="27" spans="1:16" s="70" customFormat="1" ht="15" customHeight="1" x14ac:dyDescent="0.25">
      <c r="A27" s="316" t="s">
        <v>51</v>
      </c>
      <c r="B27" s="384" t="s">
        <v>189</v>
      </c>
      <c r="C27" s="396">
        <f t="shared" si="2"/>
        <v>2</v>
      </c>
      <c r="D27" s="323"/>
      <c r="E27" s="338"/>
      <c r="F27" s="339">
        <f t="shared" si="3"/>
        <v>2</v>
      </c>
      <c r="G27" s="318"/>
      <c r="H27" s="118" t="s">
        <v>204</v>
      </c>
      <c r="I27" s="328" t="s">
        <v>644</v>
      </c>
      <c r="J27" s="118" t="s">
        <v>204</v>
      </c>
      <c r="K27" s="217" t="s">
        <v>644</v>
      </c>
      <c r="L27" s="118" t="s">
        <v>204</v>
      </c>
      <c r="M27" s="217" t="s">
        <v>644</v>
      </c>
      <c r="N27" s="118" t="s">
        <v>204</v>
      </c>
      <c r="O27" s="332" t="s">
        <v>644</v>
      </c>
      <c r="P27" s="332" t="s">
        <v>644</v>
      </c>
    </row>
    <row r="28" spans="1:16" s="70" customFormat="1" ht="15" customHeight="1" x14ac:dyDescent="0.25">
      <c r="A28" s="316" t="s">
        <v>52</v>
      </c>
      <c r="B28" s="317" t="s">
        <v>189</v>
      </c>
      <c r="C28" s="324">
        <v>2</v>
      </c>
      <c r="D28" s="323"/>
      <c r="E28" s="338"/>
      <c r="F28" s="339">
        <f t="shared" si="3"/>
        <v>2</v>
      </c>
      <c r="G28" s="318"/>
      <c r="H28" s="118" t="s">
        <v>204</v>
      </c>
      <c r="I28" s="328" t="s">
        <v>350</v>
      </c>
      <c r="J28" s="118" t="s">
        <v>204</v>
      </c>
      <c r="K28" s="217" t="s">
        <v>350</v>
      </c>
      <c r="L28" s="118" t="s">
        <v>204</v>
      </c>
      <c r="M28" s="217" t="s">
        <v>350</v>
      </c>
      <c r="N28" s="118" t="s">
        <v>204</v>
      </c>
      <c r="O28" s="332" t="s">
        <v>350</v>
      </c>
      <c r="P28" s="332" t="s">
        <v>350</v>
      </c>
    </row>
    <row r="29" spans="1:16" x14ac:dyDescent="0.2">
      <c r="H29" s="65"/>
    </row>
    <row r="30" spans="1:16" x14ac:dyDescent="0.2">
      <c r="H30" s="65"/>
    </row>
    <row r="31" spans="1:16" x14ac:dyDescent="0.2">
      <c r="B31" s="67"/>
      <c r="C31" s="69"/>
      <c r="D31" s="67"/>
      <c r="E31" s="67"/>
      <c r="F31" s="68"/>
      <c r="G31" s="67"/>
      <c r="H31" s="65"/>
      <c r="P31" s="67"/>
    </row>
    <row r="32" spans="1:16" x14ac:dyDescent="0.2">
      <c r="H32" s="65"/>
    </row>
    <row r="33" spans="8:8" x14ac:dyDescent="0.2">
      <c r="H33" s="65"/>
    </row>
    <row r="34" spans="8:8" x14ac:dyDescent="0.2">
      <c r="H34" s="65"/>
    </row>
    <row r="35" spans="8:8" x14ac:dyDescent="0.2">
      <c r="H35" s="65"/>
    </row>
    <row r="36" spans="8:8" x14ac:dyDescent="0.2">
      <c r="H36" s="65"/>
    </row>
    <row r="37" spans="8:8" x14ac:dyDescent="0.2">
      <c r="H37" s="65"/>
    </row>
    <row r="38" spans="8:8" ht="11.25" customHeight="1" x14ac:dyDescent="0.2">
      <c r="H38" s="65"/>
    </row>
    <row r="39" spans="8:8" x14ac:dyDescent="0.2">
      <c r="H39" s="65"/>
    </row>
    <row r="40" spans="8:8" x14ac:dyDescent="0.2">
      <c r="H40" s="65"/>
    </row>
    <row r="41" spans="8:8" x14ac:dyDescent="0.2">
      <c r="H41" s="65"/>
    </row>
    <row r="42" spans="8:8" x14ac:dyDescent="0.2">
      <c r="H42" s="65"/>
    </row>
    <row r="43" spans="8:8" x14ac:dyDescent="0.2">
      <c r="H43" s="65"/>
    </row>
    <row r="44" spans="8:8" x14ac:dyDescent="0.2">
      <c r="H44" s="65"/>
    </row>
    <row r="45" spans="8:8" x14ac:dyDescent="0.2">
      <c r="H45" s="65"/>
    </row>
    <row r="46" spans="8:8" x14ac:dyDescent="0.2">
      <c r="H46" s="65"/>
    </row>
    <row r="47" spans="8:8" x14ac:dyDescent="0.2">
      <c r="H47" s="65"/>
    </row>
    <row r="48" spans="8:8" x14ac:dyDescent="0.2">
      <c r="H48" s="65"/>
    </row>
    <row r="49" spans="8:8" x14ac:dyDescent="0.2">
      <c r="H49" s="65"/>
    </row>
    <row r="50" spans="8:8" x14ac:dyDescent="0.2">
      <c r="H50" s="65"/>
    </row>
  </sheetData>
  <autoFilter ref="A7:O28"/>
  <dataConsolidate/>
  <mergeCells count="15">
    <mergeCell ref="A1:P1"/>
    <mergeCell ref="A2:P2"/>
    <mergeCell ref="D4:D6"/>
    <mergeCell ref="E4:E6"/>
    <mergeCell ref="F4:F6"/>
    <mergeCell ref="A3:A6"/>
    <mergeCell ref="C3:F3"/>
    <mergeCell ref="G3:G6"/>
    <mergeCell ref="H3:O3"/>
    <mergeCell ref="C4:C6"/>
    <mergeCell ref="H4:I5"/>
    <mergeCell ref="J4:K5"/>
    <mergeCell ref="L4:M5"/>
    <mergeCell ref="N4:O5"/>
    <mergeCell ref="P3:P6"/>
  </mergeCells>
  <dataValidations count="3">
    <dataValidation type="list" allowBlank="1" showInputMessage="1" showErrorMessage="1" sqref="D8:E13 D15:E28">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14:C14 K23 I27:I28 P16:P19 P8:P14 P21 M23 O23:P23 I23">
      <formula1>Выбор_3.1</formula1>
    </dataValidation>
    <dataValidation type="list" allowBlank="1" showInputMessage="1" showErrorMessage="1" sqref="B15:B21 B8:B13 B23:B28">
      <formula1>$B$4:$B$6</formula1>
    </dataValidation>
  </dataValidations>
  <hyperlinks>
    <hyperlink ref="I10" r:id="rId1"/>
    <hyperlink ref="K10" r:id="rId2"/>
    <hyperlink ref="M10" r:id="rId3"/>
    <hyperlink ref="O10" r:id="rId4"/>
    <hyperlink ref="P10" r:id="rId5"/>
    <hyperlink ref="I11" r:id="rId6"/>
    <hyperlink ref="K11" r:id="rId7"/>
    <hyperlink ref="M11" r:id="rId8"/>
    <hyperlink ref="O11" r:id="rId9"/>
    <hyperlink ref="P11" r:id="rId10"/>
    <hyperlink ref="P12" r:id="rId11"/>
    <hyperlink ref="I12" r:id="rId12"/>
    <hyperlink ref="K12" r:id="rId13"/>
    <hyperlink ref="M12" r:id="rId14"/>
    <hyperlink ref="O12" r:id="rId15"/>
    <hyperlink ref="K13" r:id="rId16"/>
    <hyperlink ref="M13" r:id="rId17"/>
    <hyperlink ref="O13" r:id="rId18"/>
    <hyperlink ref="P13" r:id="rId19"/>
    <hyperlink ref="P15" r:id="rId20"/>
    <hyperlink ref="I16" r:id="rId21"/>
    <hyperlink ref="K16" r:id="rId22"/>
    <hyperlink ref="M16" r:id="rId23"/>
    <hyperlink ref="O16" r:id="rId24"/>
    <hyperlink ref="P16" r:id="rId25"/>
    <hyperlink ref="I17" r:id="rId26"/>
    <hyperlink ref="I18" r:id="rId27"/>
    <hyperlink ref="K18" r:id="rId28"/>
    <hyperlink ref="M18" r:id="rId29"/>
    <hyperlink ref="O18" r:id="rId30"/>
    <hyperlink ref="P18" r:id="rId31"/>
    <hyperlink ref="K19" r:id="rId32"/>
    <hyperlink ref="M19" r:id="rId33"/>
    <hyperlink ref="O19" r:id="rId34"/>
    <hyperlink ref="P19" r:id="rId35"/>
    <hyperlink ref="I20" r:id="rId36"/>
    <hyperlink ref="P9" r:id="rId37"/>
    <hyperlink ref="O9" r:id="rId38"/>
    <hyperlink ref="M9" r:id="rId39"/>
    <hyperlink ref="K9" r:id="rId40"/>
    <hyperlink ref="I9" r:id="rId41"/>
    <hyperlink ref="I8" r:id="rId42"/>
    <hyperlink ref="K8" r:id="rId43"/>
    <hyperlink ref="I21" r:id="rId44"/>
    <hyperlink ref="I22" r:id="rId45"/>
    <hyperlink ref="I23" r:id="rId46" location="budg"/>
    <hyperlink ref="I25" r:id="rId47"/>
    <hyperlink ref="K25" r:id="rId48"/>
    <hyperlink ref="M25" r:id="rId49"/>
    <hyperlink ref="O25" r:id="rId50"/>
    <hyperlink ref="P25" r:id="rId51"/>
    <hyperlink ref="I28" r:id="rId52"/>
    <hyperlink ref="K27" r:id="rId53" display="http://усть-кулом.рф/New Folder/%D0%BF%D1%80%D0%BE%D1%82%D0%BE%D0%BA%D0%BE%D0%BB 23.05.2019 15.pdf"/>
    <hyperlink ref="M27" r:id="rId54" display="http://усть-кулом.рф/New Folder/%D0%BF%D1%80%D0%BE%D1%82%D0%BE%D0%BA%D0%BE%D0%BB 23.05.2019 15.pdf"/>
    <hyperlink ref="O27" r:id="rId55" display="http://усть-кулом.рф/New Folder/%D0%BF%D1%80%D0%BE%D1%82%D0%BE%D0%BA%D0%BE%D0%BB 23.05.2019 15.pdf"/>
    <hyperlink ref="P27" r:id="rId56" display="http://усть-кулом.рф/New Folder/%D0%BF%D1%80%D0%BE%D1%82%D0%BE%D0%BA%D0%BE%D0%BB 23.05.2019 15.pdf"/>
    <hyperlink ref="K28" r:id="rId57"/>
    <hyperlink ref="M28" r:id="rId58"/>
    <hyperlink ref="O28" r:id="rId59"/>
    <hyperlink ref="P28" r:id="rId60"/>
    <hyperlink ref="I26" r:id="rId61"/>
    <hyperlink ref="K26" r:id="rId62"/>
    <hyperlink ref="M26" r:id="rId63"/>
    <hyperlink ref="O26" r:id="rId64"/>
    <hyperlink ref="P26" r:id="rId65"/>
    <hyperlink ref="K21" r:id="rId66"/>
  </hyperlinks>
  <pageMargins left="0.70866141732283472" right="0.70866141732283472" top="0.74803149606299213" bottom="0.74803149606299213" header="0.31496062992125984" footer="0.31496062992125984"/>
  <pageSetup paperSize="9" scale="58" fitToWidth="0" fitToHeight="3" orientation="landscape" r:id="rId67"/>
  <headerFooter>
    <oddFooter>&amp;A&amp;RСтраница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50"/>
  <sheetViews>
    <sheetView topLeftCell="A4" zoomScaleNormal="100" zoomScaleSheetLayoutView="100" workbookViewId="0">
      <selection activeCell="G9" sqref="G9"/>
    </sheetView>
  </sheetViews>
  <sheetFormatPr defaultColWidth="8.85546875" defaultRowHeight="11.25" x14ac:dyDescent="0.2"/>
  <cols>
    <col min="1" max="1" width="19.42578125" style="58" customWidth="1"/>
    <col min="2" max="2" width="78" style="61" customWidth="1"/>
    <col min="3" max="3" width="6.28515625" style="64" customWidth="1"/>
    <col min="4" max="5" width="6.7109375" style="61" customWidth="1"/>
    <col min="6" max="6" width="6.7109375" style="63" customWidth="1"/>
    <col min="7" max="7" width="14.140625" style="61" customWidth="1"/>
    <col min="8" max="8" width="7.7109375" style="60" customWidth="1"/>
    <col min="9" max="9" width="11.42578125" style="58" customWidth="1"/>
    <col min="10" max="10" width="6.7109375" style="59" customWidth="1"/>
    <col min="11" max="11" width="11.42578125" style="58" customWidth="1"/>
    <col min="12" max="12" width="6.7109375" style="58" customWidth="1"/>
    <col min="13" max="13" width="11.42578125" style="58" customWidth="1"/>
    <col min="14" max="14" width="8.140625" style="61" customWidth="1"/>
    <col min="15" max="16384" width="8.85546875" style="58"/>
  </cols>
  <sheetData>
    <row r="1" spans="1:15" ht="39" customHeight="1" x14ac:dyDescent="0.2">
      <c r="A1" s="526" t="str">
        <f>"Исходные данные и оценка показателя "&amp;Методика!B53</f>
        <v>Исходные данные и оценка показателя Опубликованы ли в составе материалов к проекту Годового отчета об исполнении бюджета сведения о фактических поступлениях доходов по видам доходов в сравнении с первоначально утвержденными значениями и с уточненными значениями с учетом внесенных изменений?</v>
      </c>
      <c r="B1" s="526"/>
      <c r="C1" s="526"/>
      <c r="D1" s="526"/>
      <c r="E1" s="526"/>
      <c r="F1" s="526"/>
      <c r="G1" s="526"/>
      <c r="H1" s="526"/>
      <c r="I1" s="526"/>
      <c r="J1" s="526"/>
      <c r="K1" s="526"/>
      <c r="L1" s="526"/>
      <c r="M1" s="526"/>
      <c r="N1" s="526"/>
    </row>
    <row r="2" spans="1:15" s="45" customFormat="1" ht="46.5" customHeight="1" x14ac:dyDescent="0.25">
      <c r="A2" s="512" t="s">
        <v>147</v>
      </c>
      <c r="B2" s="512"/>
      <c r="C2" s="512"/>
      <c r="D2" s="512"/>
      <c r="E2" s="512"/>
      <c r="F2" s="512"/>
      <c r="G2" s="512"/>
      <c r="H2" s="512"/>
      <c r="I2" s="512"/>
      <c r="J2" s="512"/>
      <c r="K2" s="512"/>
      <c r="L2" s="512"/>
      <c r="M2" s="512"/>
      <c r="N2" s="512"/>
    </row>
    <row r="3" spans="1:15" ht="33.75" customHeight="1" x14ac:dyDescent="0.2">
      <c r="A3" s="494" t="s">
        <v>134</v>
      </c>
      <c r="B3" s="96" t="str">
        <f>Методика!$B$53</f>
        <v>Опубликованы ли в составе материалов к проекту Годового отчета об исполнении бюджета сведения о фактических поступлениях доходов по видам доходов в сравнении с первоначально утвержденными значениями и с уточненными значениями с учетом внесенных изменений?</v>
      </c>
      <c r="C3" s="517" t="s">
        <v>146</v>
      </c>
      <c r="D3" s="518"/>
      <c r="E3" s="518"/>
      <c r="F3" s="518"/>
      <c r="G3" s="501" t="s">
        <v>28</v>
      </c>
      <c r="H3" s="521" t="s">
        <v>195</v>
      </c>
      <c r="I3" s="533"/>
      <c r="J3" s="533"/>
      <c r="K3" s="533"/>
      <c r="L3" s="533"/>
      <c r="M3" s="534"/>
      <c r="N3" s="494" t="s">
        <v>3</v>
      </c>
    </row>
    <row r="4" spans="1:15" s="70" customFormat="1" ht="37.5" customHeight="1" x14ac:dyDescent="0.2">
      <c r="A4" s="502"/>
      <c r="B4" s="89" t="str">
        <f>Методика!$B$55</f>
        <v>Да, сведения опубликованы, в том числе поясняются различия между первоначально утвержденными показателями доходов и их фактическими значениями для всех показателей, где отклонения составили 5% и более от первоначально утвержденного значения, или таких отклонений нет</v>
      </c>
      <c r="C4" s="515" t="s">
        <v>9</v>
      </c>
      <c r="D4" s="494" t="s">
        <v>136</v>
      </c>
      <c r="E4" s="494" t="s">
        <v>135</v>
      </c>
      <c r="F4" s="516" t="s">
        <v>8</v>
      </c>
      <c r="G4" s="519"/>
      <c r="H4" s="507" t="s">
        <v>148</v>
      </c>
      <c r="I4" s="508"/>
      <c r="J4" s="507" t="s">
        <v>149</v>
      </c>
      <c r="K4" s="508"/>
      <c r="L4" s="507" t="s">
        <v>150</v>
      </c>
      <c r="M4" s="508"/>
      <c r="N4" s="495"/>
    </row>
    <row r="5" spans="1:15" s="70" customFormat="1" ht="36.75" customHeight="1" x14ac:dyDescent="0.2">
      <c r="A5" s="502"/>
      <c r="B5" s="89" t="str">
        <f>Методика!$B$56</f>
        <v>Да, сведения опубликованы, но не поясняются различия между первоначально утвержденными показателями доходов и их фактическими значениями для всех показателей, где отклонения составили 5% и более от первоначально утвержденного значения</v>
      </c>
      <c r="C5" s="515"/>
      <c r="D5" s="495"/>
      <c r="E5" s="495"/>
      <c r="F5" s="516"/>
      <c r="G5" s="519"/>
      <c r="H5" s="508"/>
      <c r="I5" s="508"/>
      <c r="J5" s="508"/>
      <c r="K5" s="508"/>
      <c r="L5" s="508"/>
      <c r="M5" s="508"/>
      <c r="N5" s="495"/>
    </row>
    <row r="6" spans="1:15" s="70" customFormat="1" ht="14.25" customHeight="1" x14ac:dyDescent="0.2">
      <c r="A6" s="503"/>
      <c r="B6" s="89" t="str">
        <f>Методика!$B$57</f>
        <v xml:space="preserve">Нет, сведения не опубликованы или не отвечают требованиям </v>
      </c>
      <c r="C6" s="515"/>
      <c r="D6" s="496"/>
      <c r="E6" s="496"/>
      <c r="F6" s="516"/>
      <c r="G6" s="520"/>
      <c r="H6" s="93" t="s">
        <v>123</v>
      </c>
      <c r="I6" s="93" t="s">
        <v>122</v>
      </c>
      <c r="J6" s="93" t="s">
        <v>123</v>
      </c>
      <c r="K6" s="93" t="s">
        <v>122</v>
      </c>
      <c r="L6" s="93" t="s">
        <v>123</v>
      </c>
      <c r="M6" s="93" t="s">
        <v>122</v>
      </c>
      <c r="N6" s="496"/>
    </row>
    <row r="7" spans="1:15" s="70" customFormat="1" ht="15" customHeight="1" x14ac:dyDescent="0.2">
      <c r="A7" s="314" t="s">
        <v>31</v>
      </c>
      <c r="B7" s="325"/>
      <c r="C7" s="88"/>
      <c r="D7" s="82"/>
      <c r="E7" s="82"/>
      <c r="F7" s="87"/>
      <c r="G7" s="86"/>
      <c r="H7" s="83"/>
      <c r="I7" s="82"/>
      <c r="J7" s="21"/>
      <c r="K7" s="82"/>
      <c r="L7" s="82"/>
      <c r="M7" s="82"/>
      <c r="N7" s="325"/>
    </row>
    <row r="8" spans="1:15" s="345" customFormat="1" ht="15" customHeight="1" x14ac:dyDescent="0.2">
      <c r="A8" s="34" t="s">
        <v>33</v>
      </c>
      <c r="B8" s="18" t="s">
        <v>78</v>
      </c>
      <c r="C8" s="165">
        <f>IF(B8=$B$4,2,IF(B8=$B$5,1,0))</f>
        <v>2</v>
      </c>
      <c r="D8" s="166"/>
      <c r="E8" s="166"/>
      <c r="F8" s="167">
        <f t="shared" ref="F8:F13" si="0">C8*(1-D8)*(1-E8)</f>
        <v>2</v>
      </c>
      <c r="G8" s="311"/>
      <c r="H8" s="116" t="s">
        <v>204</v>
      </c>
      <c r="I8" s="125" t="s">
        <v>206</v>
      </c>
      <c r="J8" s="279" t="s">
        <v>204</v>
      </c>
      <c r="K8" s="125" t="s">
        <v>206</v>
      </c>
      <c r="L8" s="123" t="s">
        <v>204</v>
      </c>
      <c r="M8" s="125" t="s">
        <v>206</v>
      </c>
      <c r="N8" s="126" t="s">
        <v>206</v>
      </c>
    </row>
    <row r="9" spans="1:15" s="161" customFormat="1" ht="15" customHeight="1" x14ac:dyDescent="0.2">
      <c r="A9" s="34" t="s">
        <v>34</v>
      </c>
      <c r="B9" s="18" t="s">
        <v>78</v>
      </c>
      <c r="C9" s="165">
        <f t="shared" ref="C9:C28" si="1">IF(B9=$B$4,2,IF(B9=$B$5,1,0))</f>
        <v>2</v>
      </c>
      <c r="D9" s="166"/>
      <c r="E9" s="166">
        <v>0.5</v>
      </c>
      <c r="F9" s="167">
        <f t="shared" si="0"/>
        <v>1</v>
      </c>
      <c r="G9" s="311" t="s">
        <v>645</v>
      </c>
      <c r="H9" s="18" t="s">
        <v>204</v>
      </c>
      <c r="I9" s="129" t="s">
        <v>359</v>
      </c>
      <c r="J9" s="34" t="s">
        <v>204</v>
      </c>
      <c r="K9" s="346" t="s">
        <v>359</v>
      </c>
      <c r="L9" s="72" t="s">
        <v>204</v>
      </c>
      <c r="M9" s="347" t="s">
        <v>359</v>
      </c>
      <c r="N9" s="348" t="s">
        <v>359</v>
      </c>
      <c r="O9" s="345"/>
    </row>
    <row r="10" spans="1:15" s="345" customFormat="1" ht="15" customHeight="1" x14ac:dyDescent="0.2">
      <c r="A10" s="34" t="s">
        <v>35</v>
      </c>
      <c r="B10" s="18" t="s">
        <v>78</v>
      </c>
      <c r="C10" s="165">
        <f t="shared" si="1"/>
        <v>2</v>
      </c>
      <c r="D10" s="166"/>
      <c r="E10" s="166"/>
      <c r="F10" s="167">
        <f t="shared" si="0"/>
        <v>2</v>
      </c>
      <c r="G10" s="311"/>
      <c r="H10" s="18" t="s">
        <v>204</v>
      </c>
      <c r="I10" s="129" t="s">
        <v>224</v>
      </c>
      <c r="J10" s="34" t="s">
        <v>204</v>
      </c>
      <c r="K10" s="129" t="s">
        <v>224</v>
      </c>
      <c r="L10" s="72" t="s">
        <v>204</v>
      </c>
      <c r="M10" s="129" t="s">
        <v>224</v>
      </c>
      <c r="N10" s="126" t="s">
        <v>224</v>
      </c>
    </row>
    <row r="11" spans="1:15" s="161" customFormat="1" ht="15" customHeight="1" x14ac:dyDescent="0.2">
      <c r="A11" s="34" t="s">
        <v>36</v>
      </c>
      <c r="B11" s="18" t="s">
        <v>78</v>
      </c>
      <c r="C11" s="165">
        <f t="shared" si="1"/>
        <v>2</v>
      </c>
      <c r="D11" s="166"/>
      <c r="E11" s="166"/>
      <c r="F11" s="167">
        <f t="shared" si="0"/>
        <v>2</v>
      </c>
      <c r="G11" s="18"/>
      <c r="H11" s="18" t="s">
        <v>204</v>
      </c>
      <c r="I11" s="129" t="s">
        <v>360</v>
      </c>
      <c r="J11" s="73" t="s">
        <v>204</v>
      </c>
      <c r="K11" s="129" t="s">
        <v>360</v>
      </c>
      <c r="L11" s="72" t="s">
        <v>204</v>
      </c>
      <c r="M11" s="129" t="s">
        <v>360</v>
      </c>
      <c r="N11" s="126" t="s">
        <v>360</v>
      </c>
    </row>
    <row r="12" spans="1:15" s="345" customFormat="1" ht="15" customHeight="1" x14ac:dyDescent="0.2">
      <c r="A12" s="34" t="s">
        <v>37</v>
      </c>
      <c r="B12" s="18" t="s">
        <v>78</v>
      </c>
      <c r="C12" s="165">
        <f t="shared" si="1"/>
        <v>2</v>
      </c>
      <c r="D12" s="166"/>
      <c r="E12" s="166"/>
      <c r="F12" s="167">
        <f t="shared" si="0"/>
        <v>2</v>
      </c>
      <c r="G12" s="18"/>
      <c r="H12" s="18" t="s">
        <v>204</v>
      </c>
      <c r="I12" s="129" t="s">
        <v>642</v>
      </c>
      <c r="J12" s="73" t="s">
        <v>204</v>
      </c>
      <c r="K12" s="129" t="s">
        <v>642</v>
      </c>
      <c r="L12" s="123" t="s">
        <v>204</v>
      </c>
      <c r="M12" s="126" t="s">
        <v>642</v>
      </c>
      <c r="N12" s="126" t="s">
        <v>642</v>
      </c>
    </row>
    <row r="13" spans="1:15" s="345" customFormat="1" ht="15" customHeight="1" x14ac:dyDescent="0.2">
      <c r="A13" s="34" t="s">
        <v>38</v>
      </c>
      <c r="B13" s="18" t="s">
        <v>78</v>
      </c>
      <c r="C13" s="165">
        <f t="shared" si="1"/>
        <v>2</v>
      </c>
      <c r="D13" s="166"/>
      <c r="E13" s="166"/>
      <c r="F13" s="167">
        <f t="shared" si="0"/>
        <v>2</v>
      </c>
      <c r="G13" s="18"/>
      <c r="H13" s="18" t="s">
        <v>204</v>
      </c>
      <c r="I13" s="129" t="s">
        <v>633</v>
      </c>
      <c r="J13" s="18" t="s">
        <v>204</v>
      </c>
      <c r="K13" s="129" t="s">
        <v>633</v>
      </c>
      <c r="L13" s="18" t="s">
        <v>204</v>
      </c>
      <c r="M13" s="129" t="s">
        <v>633</v>
      </c>
      <c r="N13" s="125" t="s">
        <v>633</v>
      </c>
    </row>
    <row r="14" spans="1:15" s="345" customFormat="1" ht="15" customHeight="1" x14ac:dyDescent="0.2">
      <c r="A14" s="35" t="s">
        <v>32</v>
      </c>
      <c r="B14" s="19"/>
      <c r="C14" s="19"/>
      <c r="D14" s="77"/>
      <c r="E14" s="17"/>
      <c r="F14" s="6"/>
      <c r="G14" s="313"/>
      <c r="H14" s="19"/>
      <c r="I14" s="19"/>
      <c r="J14" s="35"/>
      <c r="K14" s="19"/>
      <c r="L14" s="19"/>
      <c r="M14" s="19"/>
      <c r="N14" s="331"/>
    </row>
    <row r="15" spans="1:15" s="345" customFormat="1" ht="15" customHeight="1" x14ac:dyDescent="0.25">
      <c r="A15" s="34" t="s">
        <v>39</v>
      </c>
      <c r="B15" s="18" t="s">
        <v>78</v>
      </c>
      <c r="C15" s="165">
        <f t="shared" si="1"/>
        <v>2</v>
      </c>
      <c r="D15" s="166"/>
      <c r="E15" s="166"/>
      <c r="F15" s="167">
        <f t="shared" ref="F15:F28" si="2">C15*(1-D15)*(1-E15)</f>
        <v>2</v>
      </c>
      <c r="G15" s="311"/>
      <c r="H15" s="72" t="s">
        <v>204</v>
      </c>
      <c r="I15" s="241" t="s">
        <v>210</v>
      </c>
      <c r="J15" s="73" t="s">
        <v>204</v>
      </c>
      <c r="K15" s="241" t="s">
        <v>210</v>
      </c>
      <c r="L15" s="123" t="s">
        <v>204</v>
      </c>
      <c r="M15" s="349" t="s">
        <v>210</v>
      </c>
      <c r="N15" s="349" t="s">
        <v>210</v>
      </c>
    </row>
    <row r="16" spans="1:15" s="345" customFormat="1" ht="15" customHeight="1" x14ac:dyDescent="0.2">
      <c r="A16" s="34" t="s">
        <v>40</v>
      </c>
      <c r="B16" s="18" t="s">
        <v>78</v>
      </c>
      <c r="C16" s="165">
        <f t="shared" si="1"/>
        <v>2</v>
      </c>
      <c r="D16" s="166"/>
      <c r="E16" s="166"/>
      <c r="F16" s="167">
        <f t="shared" si="2"/>
        <v>2</v>
      </c>
      <c r="G16" s="350"/>
      <c r="H16" s="18" t="s">
        <v>204</v>
      </c>
      <c r="I16" s="125" t="s">
        <v>225</v>
      </c>
      <c r="J16" s="124" t="s">
        <v>204</v>
      </c>
      <c r="K16" s="125" t="s">
        <v>225</v>
      </c>
      <c r="L16" s="123" t="s">
        <v>204</v>
      </c>
      <c r="M16" s="125" t="s">
        <v>225</v>
      </c>
      <c r="N16" s="126" t="s">
        <v>225</v>
      </c>
    </row>
    <row r="17" spans="1:14" s="345" customFormat="1" ht="15" customHeight="1" x14ac:dyDescent="0.2">
      <c r="A17" s="34" t="s">
        <v>41</v>
      </c>
      <c r="B17" s="18" t="s">
        <v>78</v>
      </c>
      <c r="C17" s="165">
        <f>IF(B17=$B$4,2,IF(B17=$B$5,1,0))</f>
        <v>2</v>
      </c>
      <c r="D17" s="166"/>
      <c r="E17" s="166"/>
      <c r="F17" s="167">
        <f t="shared" si="2"/>
        <v>2</v>
      </c>
      <c r="G17" s="15"/>
      <c r="H17" s="18" t="s">
        <v>204</v>
      </c>
      <c r="I17" s="125" t="s">
        <v>226</v>
      </c>
      <c r="J17" s="124" t="s">
        <v>204</v>
      </c>
      <c r="K17" s="125" t="s">
        <v>226</v>
      </c>
      <c r="L17" s="123" t="s">
        <v>204</v>
      </c>
      <c r="M17" s="125" t="s">
        <v>226</v>
      </c>
      <c r="N17" s="126" t="s">
        <v>226</v>
      </c>
    </row>
    <row r="18" spans="1:14" s="345" customFormat="1" ht="15" customHeight="1" x14ac:dyDescent="0.25">
      <c r="A18" s="34" t="s">
        <v>42</v>
      </c>
      <c r="B18" s="18" t="s">
        <v>78</v>
      </c>
      <c r="C18" s="416">
        <f>IF(B18=$B$4,2,IF(B18=$B$5,1,0))</f>
        <v>2</v>
      </c>
      <c r="D18" s="166"/>
      <c r="E18" s="166"/>
      <c r="F18" s="167">
        <f t="shared" si="2"/>
        <v>2</v>
      </c>
      <c r="G18" s="15"/>
      <c r="H18" s="18" t="s">
        <v>204</v>
      </c>
      <c r="I18" s="241" t="s">
        <v>362</v>
      </c>
      <c r="J18" s="124" t="s">
        <v>204</v>
      </c>
      <c r="K18" s="241" t="s">
        <v>362</v>
      </c>
      <c r="L18" s="123" t="s">
        <v>204</v>
      </c>
      <c r="M18" s="349" t="s">
        <v>362</v>
      </c>
      <c r="N18" s="349" t="s">
        <v>362</v>
      </c>
    </row>
    <row r="19" spans="1:14" s="345" customFormat="1" ht="15" customHeight="1" x14ac:dyDescent="0.25">
      <c r="A19" s="34" t="s">
        <v>43</v>
      </c>
      <c r="B19" s="18" t="s">
        <v>78</v>
      </c>
      <c r="C19" s="165">
        <f t="shared" si="1"/>
        <v>2</v>
      </c>
      <c r="D19" s="166"/>
      <c r="E19" s="166"/>
      <c r="F19" s="167">
        <f t="shared" si="2"/>
        <v>2</v>
      </c>
      <c r="G19" s="15"/>
      <c r="H19" s="18" t="s">
        <v>204</v>
      </c>
      <c r="I19" s="241" t="s">
        <v>634</v>
      </c>
      <c r="J19" s="124" t="s">
        <v>204</v>
      </c>
      <c r="K19" s="241" t="s">
        <v>634</v>
      </c>
      <c r="L19" s="123" t="s">
        <v>204</v>
      </c>
      <c r="M19" s="349" t="s">
        <v>634</v>
      </c>
      <c r="N19" s="349" t="s">
        <v>634</v>
      </c>
    </row>
    <row r="20" spans="1:14" s="345" customFormat="1" ht="15" customHeight="1" x14ac:dyDescent="0.25">
      <c r="A20" s="34" t="s">
        <v>44</v>
      </c>
      <c r="B20" s="18" t="s">
        <v>78</v>
      </c>
      <c r="C20" s="165">
        <f t="shared" si="1"/>
        <v>2</v>
      </c>
      <c r="D20" s="166"/>
      <c r="E20" s="166"/>
      <c r="F20" s="167">
        <f t="shared" si="2"/>
        <v>2</v>
      </c>
      <c r="G20" s="15"/>
      <c r="H20" s="123" t="s">
        <v>204</v>
      </c>
      <c r="I20" s="241" t="s">
        <v>646</v>
      </c>
      <c r="J20" s="124" t="s">
        <v>204</v>
      </c>
      <c r="K20" s="241" t="s">
        <v>646</v>
      </c>
      <c r="L20" s="123" t="s">
        <v>204</v>
      </c>
      <c r="M20" s="349" t="s">
        <v>646</v>
      </c>
      <c r="N20" s="349" t="s">
        <v>646</v>
      </c>
    </row>
    <row r="21" spans="1:14" s="345" customFormat="1" ht="15" customHeight="1" x14ac:dyDescent="0.2">
      <c r="A21" s="34" t="s">
        <v>45</v>
      </c>
      <c r="B21" s="18" t="s">
        <v>78</v>
      </c>
      <c r="C21" s="416">
        <f t="shared" si="1"/>
        <v>2</v>
      </c>
      <c r="D21" s="166"/>
      <c r="E21" s="166"/>
      <c r="F21" s="167">
        <f t="shared" si="2"/>
        <v>2</v>
      </c>
      <c r="G21" s="311"/>
      <c r="H21" s="123" t="s">
        <v>204</v>
      </c>
      <c r="I21" s="125" t="s">
        <v>647</v>
      </c>
      <c r="J21" s="124" t="s">
        <v>204</v>
      </c>
      <c r="K21" s="125" t="s">
        <v>647</v>
      </c>
      <c r="L21" s="123" t="s">
        <v>204</v>
      </c>
      <c r="M21" s="125" t="s">
        <v>647</v>
      </c>
      <c r="N21" s="126" t="s">
        <v>647</v>
      </c>
    </row>
    <row r="22" spans="1:14" s="345" customFormat="1" ht="15" customHeight="1" x14ac:dyDescent="0.2">
      <c r="A22" s="34" t="s">
        <v>46</v>
      </c>
      <c r="B22" s="18" t="s">
        <v>78</v>
      </c>
      <c r="C22" s="165">
        <f t="shared" si="1"/>
        <v>2</v>
      </c>
      <c r="D22" s="166"/>
      <c r="E22" s="166"/>
      <c r="F22" s="167">
        <f t="shared" si="2"/>
        <v>2</v>
      </c>
      <c r="G22" s="18"/>
      <c r="H22" s="116" t="s">
        <v>204</v>
      </c>
      <c r="I22" s="125" t="s">
        <v>228</v>
      </c>
      <c r="J22" s="124" t="s">
        <v>204</v>
      </c>
      <c r="K22" s="125" t="s">
        <v>228</v>
      </c>
      <c r="L22" s="123" t="s">
        <v>204</v>
      </c>
      <c r="M22" s="125" t="s">
        <v>228</v>
      </c>
      <c r="N22" s="125" t="s">
        <v>228</v>
      </c>
    </row>
    <row r="23" spans="1:14" s="345" customFormat="1" ht="15" customHeight="1" x14ac:dyDescent="0.2">
      <c r="A23" s="34" t="s">
        <v>47</v>
      </c>
      <c r="B23" s="18" t="s">
        <v>78</v>
      </c>
      <c r="C23" s="165">
        <f t="shared" si="1"/>
        <v>2</v>
      </c>
      <c r="D23" s="166"/>
      <c r="E23" s="166"/>
      <c r="F23" s="167">
        <f t="shared" si="2"/>
        <v>2</v>
      </c>
      <c r="G23" s="15"/>
      <c r="H23" s="116" t="s">
        <v>204</v>
      </c>
      <c r="I23" s="125" t="s">
        <v>636</v>
      </c>
      <c r="J23" s="124" t="s">
        <v>204</v>
      </c>
      <c r="K23" s="125" t="s">
        <v>636</v>
      </c>
      <c r="L23" s="123" t="s">
        <v>204</v>
      </c>
      <c r="M23" s="125" t="s">
        <v>636</v>
      </c>
      <c r="N23" s="125" t="s">
        <v>636</v>
      </c>
    </row>
    <row r="24" spans="1:14" s="345" customFormat="1" ht="15" customHeight="1" x14ac:dyDescent="0.25">
      <c r="A24" s="34" t="s">
        <v>48</v>
      </c>
      <c r="B24" s="18" t="s">
        <v>78</v>
      </c>
      <c r="C24" s="165">
        <f t="shared" si="1"/>
        <v>2</v>
      </c>
      <c r="D24" s="166"/>
      <c r="E24" s="166"/>
      <c r="F24" s="167">
        <f t="shared" si="2"/>
        <v>2</v>
      </c>
      <c r="G24" s="18"/>
      <c r="H24" s="116" t="s">
        <v>204</v>
      </c>
      <c r="I24" s="241" t="s">
        <v>363</v>
      </c>
      <c r="J24" s="116" t="s">
        <v>204</v>
      </c>
      <c r="K24" s="241" t="s">
        <v>363</v>
      </c>
      <c r="L24" s="116" t="s">
        <v>204</v>
      </c>
      <c r="M24" s="349" t="s">
        <v>363</v>
      </c>
      <c r="N24" s="349" t="s">
        <v>363</v>
      </c>
    </row>
    <row r="25" spans="1:14" s="345" customFormat="1" ht="15" customHeight="1" x14ac:dyDescent="0.25">
      <c r="A25" s="34" t="s">
        <v>49</v>
      </c>
      <c r="B25" s="18" t="s">
        <v>78</v>
      </c>
      <c r="C25" s="165">
        <f t="shared" si="1"/>
        <v>2</v>
      </c>
      <c r="D25" s="166"/>
      <c r="E25" s="166"/>
      <c r="F25" s="167">
        <f t="shared" si="2"/>
        <v>2</v>
      </c>
      <c r="G25" s="18"/>
      <c r="H25" s="116" t="s">
        <v>204</v>
      </c>
      <c r="I25" s="349" t="s">
        <v>648</v>
      </c>
      <c r="J25" s="124" t="s">
        <v>204</v>
      </c>
      <c r="K25" s="349" t="s">
        <v>648</v>
      </c>
      <c r="L25" s="123" t="s">
        <v>204</v>
      </c>
      <c r="M25" s="349" t="s">
        <v>648</v>
      </c>
      <c r="N25" s="349" t="s">
        <v>648</v>
      </c>
    </row>
    <row r="26" spans="1:14" s="345" customFormat="1" ht="15" customHeight="1" x14ac:dyDescent="0.25">
      <c r="A26" s="34" t="s">
        <v>50</v>
      </c>
      <c r="B26" s="18" t="s">
        <v>78</v>
      </c>
      <c r="C26" s="165">
        <f t="shared" si="1"/>
        <v>2</v>
      </c>
      <c r="D26" s="166"/>
      <c r="E26" s="166"/>
      <c r="F26" s="167">
        <f t="shared" si="2"/>
        <v>2</v>
      </c>
      <c r="G26" s="18"/>
      <c r="H26" s="18" t="s">
        <v>204</v>
      </c>
      <c r="I26" s="241" t="s">
        <v>349</v>
      </c>
      <c r="J26" s="124" t="s">
        <v>204</v>
      </c>
      <c r="K26" s="241" t="s">
        <v>349</v>
      </c>
      <c r="L26" s="123" t="s">
        <v>204</v>
      </c>
      <c r="M26" s="349" t="s">
        <v>349</v>
      </c>
      <c r="N26" s="349" t="s">
        <v>349</v>
      </c>
    </row>
    <row r="27" spans="1:14" s="345" customFormat="1" ht="15" customHeight="1" x14ac:dyDescent="0.2">
      <c r="A27" s="34" t="s">
        <v>51</v>
      </c>
      <c r="B27" s="18" t="s">
        <v>78</v>
      </c>
      <c r="C27" s="165">
        <f t="shared" si="1"/>
        <v>2</v>
      </c>
      <c r="D27" s="166"/>
      <c r="E27" s="166"/>
      <c r="F27" s="167">
        <f t="shared" si="2"/>
        <v>2</v>
      </c>
      <c r="G27" s="311"/>
      <c r="H27" s="116" t="s">
        <v>204</v>
      </c>
      <c r="I27" s="126" t="s">
        <v>638</v>
      </c>
      <c r="J27" s="116" t="s">
        <v>204</v>
      </c>
      <c r="K27" s="126" t="s">
        <v>638</v>
      </c>
      <c r="L27" s="116" t="s">
        <v>204</v>
      </c>
      <c r="M27" s="126" t="s">
        <v>638</v>
      </c>
      <c r="N27" s="126" t="s">
        <v>638</v>
      </c>
    </row>
    <row r="28" spans="1:14" s="345" customFormat="1" ht="15" customHeight="1" x14ac:dyDescent="0.25">
      <c r="A28" s="34" t="s">
        <v>52</v>
      </c>
      <c r="B28" s="18" t="s">
        <v>78</v>
      </c>
      <c r="C28" s="165">
        <f t="shared" si="1"/>
        <v>2</v>
      </c>
      <c r="D28" s="166"/>
      <c r="E28" s="166"/>
      <c r="F28" s="167">
        <f t="shared" si="2"/>
        <v>2</v>
      </c>
      <c r="G28" s="311"/>
      <c r="H28" s="116" t="s">
        <v>204</v>
      </c>
      <c r="I28" s="241" t="s">
        <v>350</v>
      </c>
      <c r="J28" s="116" t="s">
        <v>204</v>
      </c>
      <c r="K28" s="241" t="s">
        <v>350</v>
      </c>
      <c r="L28" s="116" t="s">
        <v>204</v>
      </c>
      <c r="M28" s="349" t="s">
        <v>350</v>
      </c>
      <c r="N28" s="349" t="s">
        <v>350</v>
      </c>
    </row>
    <row r="29" spans="1:14" x14ac:dyDescent="0.2">
      <c r="H29" s="65"/>
    </row>
    <row r="30" spans="1:14" x14ac:dyDescent="0.2">
      <c r="H30" s="65"/>
    </row>
    <row r="31" spans="1:14" x14ac:dyDescent="0.2">
      <c r="B31" s="67"/>
      <c r="C31" s="69"/>
      <c r="D31" s="67"/>
      <c r="E31" s="67"/>
      <c r="F31" s="68"/>
      <c r="G31" s="67"/>
      <c r="H31" s="65"/>
      <c r="N31" s="67"/>
    </row>
    <row r="32" spans="1:14" x14ac:dyDescent="0.2">
      <c r="H32" s="65"/>
    </row>
    <row r="33" spans="8:8" x14ac:dyDescent="0.2">
      <c r="H33" s="65"/>
    </row>
    <row r="34" spans="8:8" x14ac:dyDescent="0.2">
      <c r="H34" s="65"/>
    </row>
    <row r="35" spans="8:8" x14ac:dyDescent="0.2">
      <c r="H35" s="65"/>
    </row>
    <row r="36" spans="8:8" x14ac:dyDescent="0.2">
      <c r="H36" s="65"/>
    </row>
    <row r="37" spans="8:8" x14ac:dyDescent="0.2">
      <c r="H37" s="65"/>
    </row>
    <row r="38" spans="8:8" ht="11.25" customHeight="1" x14ac:dyDescent="0.2">
      <c r="H38" s="65"/>
    </row>
    <row r="39" spans="8:8" x14ac:dyDescent="0.2">
      <c r="H39" s="65"/>
    </row>
    <row r="40" spans="8:8" x14ac:dyDescent="0.2">
      <c r="H40" s="65"/>
    </row>
    <row r="41" spans="8:8" x14ac:dyDescent="0.2">
      <c r="H41" s="65"/>
    </row>
    <row r="42" spans="8:8" x14ac:dyDescent="0.2">
      <c r="H42" s="65"/>
    </row>
    <row r="43" spans="8:8" x14ac:dyDescent="0.2">
      <c r="H43" s="65"/>
    </row>
    <row r="44" spans="8:8" x14ac:dyDescent="0.2">
      <c r="H44" s="65"/>
    </row>
    <row r="45" spans="8:8" x14ac:dyDescent="0.2">
      <c r="H45" s="65"/>
    </row>
    <row r="46" spans="8:8" x14ac:dyDescent="0.2">
      <c r="H46" s="65"/>
    </row>
    <row r="47" spans="8:8" x14ac:dyDescent="0.2">
      <c r="H47" s="65"/>
    </row>
    <row r="48" spans="8:8" x14ac:dyDescent="0.2">
      <c r="H48" s="65"/>
    </row>
    <row r="49" spans="8:8" x14ac:dyDescent="0.2">
      <c r="H49" s="65"/>
    </row>
    <row r="50" spans="8:8" x14ac:dyDescent="0.2">
      <c r="H50" s="65"/>
    </row>
  </sheetData>
  <autoFilter ref="A7:M28"/>
  <dataConsolidate/>
  <mergeCells count="14">
    <mergeCell ref="A1:N1"/>
    <mergeCell ref="A2:N2"/>
    <mergeCell ref="D4:D6"/>
    <mergeCell ref="E4:E6"/>
    <mergeCell ref="F4:F6"/>
    <mergeCell ref="A3:A6"/>
    <mergeCell ref="C3:F3"/>
    <mergeCell ref="G3:G6"/>
    <mergeCell ref="H3:M3"/>
    <mergeCell ref="C4:C6"/>
    <mergeCell ref="H4:I5"/>
    <mergeCell ref="J4:K5"/>
    <mergeCell ref="L4:M5"/>
    <mergeCell ref="N3:N6"/>
  </mergeCells>
  <dataValidations count="3">
    <dataValidation type="list" allowBlank="1" showInputMessage="1" showErrorMessage="1" sqref="D8:E13 D15:E28">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M12 B14:C14 M27:N27 K27 N14 N21 N8:N12 N16:N17 I27">
      <formula1>Выбор_3.1</formula1>
    </dataValidation>
    <dataValidation type="list" allowBlank="1" showInputMessage="1" showErrorMessage="1" sqref="B15:B28 B8:B13">
      <formula1>$B$4:$B$6</formula1>
    </dataValidation>
  </dataValidations>
  <hyperlinks>
    <hyperlink ref="N22" r:id="rId1"/>
    <hyperlink ref="N17" r:id="rId2"/>
    <hyperlink ref="M22" r:id="rId3"/>
    <hyperlink ref="K22" r:id="rId4"/>
    <hyperlink ref="I22" r:id="rId5"/>
    <hyperlink ref="I9" r:id="rId6"/>
    <hyperlink ref="I11" r:id="rId7"/>
    <hyperlink ref="I17" r:id="rId8"/>
    <hyperlink ref="I18" r:id="rId9"/>
    <hyperlink ref="K18" r:id="rId10"/>
    <hyperlink ref="M18" r:id="rId11"/>
    <hyperlink ref="N18" r:id="rId12"/>
    <hyperlink ref="I15" r:id="rId13"/>
    <hyperlink ref="K15" r:id="rId14"/>
    <hyperlink ref="M15" r:id="rId15"/>
    <hyperlink ref="N15" r:id="rId16"/>
    <hyperlink ref="I19" r:id="rId17"/>
    <hyperlink ref="K19" r:id="rId18"/>
    <hyperlink ref="M19" r:id="rId19"/>
    <hyperlink ref="N19" r:id="rId20"/>
    <hyperlink ref="I20" r:id="rId21"/>
    <hyperlink ref="K20" r:id="rId22"/>
    <hyperlink ref="M20" r:id="rId23"/>
    <hyperlink ref="N20" r:id="rId24"/>
    <hyperlink ref="I21" r:id="rId25"/>
    <hyperlink ref="I23" r:id="rId26" location="budg"/>
    <hyperlink ref="I24" r:id="rId27"/>
    <hyperlink ref="K24" r:id="rId28"/>
    <hyperlink ref="M24" r:id="rId29"/>
    <hyperlink ref="N24" r:id="rId30"/>
    <hyperlink ref="I25" r:id="rId31" display="https://cloud.mail.ru/public/KBph/jLpWAmCjq/%D0%9F%D1%80%D0%BE%D0%B5%D0%BA%D1%82 %D1%80%D0%B5%D1%88%D0%B5%D0%BD%D0%B8%D1%8F %D0%BE%D0%B1 %D1%83%D1%82%D0%B2%D0%B5%D1%80%D0%B6%D0%B4%D0%B5%D0%BD%D0%B8%D0%B8 %D0%BE%D1%82%D1%87%D0%B5%D1%82%D0%B0 %D0%BE%D0%B1 %D0%B8%D1%81%D0%BF%D0%BE%D0%BB%D0%BD%D0%B5%D0%BD%D0%B8%D0%B8 %D0%B1%D1%8E%D0%B4%D0%B6%D0%B5%D1%82%D0%B0 %D0%B7%D0%B0 2018 %D0%B3%D0%BE%D0%B4/%D0%94%D0%BE%D0%BF%D0%BE%D0%BB%D0%BD%D0%B8%D1%82%D0%B5%D0%BB%D1%8C%D0%BD%D1%8B%D0%B5 %D0%BC%D0%B0%D1%82%D0%B5%D1%80%D0%B8%D0%B0%D0%BB%D1%8B %D0%BA %D1%80%D0%B5%D1%88%D0%B5%D0%BD%D0%B8%D1%8E %D0%BE%D0%B1 %D1%83%D1%82%D0%B2%D0%B5%D1%80%D0%B6%D0%B4%D0%B5%D0%BD%D0%B8%D0%B8 %D0%BE%D1%82%D1%87%D0%B5%D1%82%D0%B0 %D0%BE%D0%B1 %D0%B8%D1%81%D0%BF%D0%BE%D0%BB%D0%BD%D0%B5%D0%BD%D0%B8%D0%B8 %D0%B1%D1%8E%D0%B4%D0%B6%D0%B5%D1%82%D0%B0 %D0%B7%D0%B0 2018 %D0%B3%D0%BE%D0%B4/"/>
    <hyperlink ref="K25" r:id="rId32" display="https://cloud.mail.ru/public/KBph/jLpWAmCjq/%D0%9F%D1%80%D0%BE%D0%B5%D0%BA%D1%82 %D1%80%D0%B5%D1%88%D0%B5%D0%BD%D0%B8%D1%8F %D0%BE%D0%B1 %D1%83%D1%82%D0%B2%D0%B5%D1%80%D0%B6%D0%B4%D0%B5%D0%BD%D0%B8%D0%B8 %D0%BE%D1%82%D1%87%D0%B5%D1%82%D0%B0 %D0%BE%D0%B1 %D0%B8%D1%81%D0%BF%D0%BE%D0%BB%D0%BD%D0%B5%D0%BD%D0%B8%D0%B8 %D0%B1%D1%8E%D0%B4%D0%B6%D0%B5%D1%82%D0%B0 %D0%B7%D0%B0 2018 %D0%B3%D0%BE%D0%B4/%D0%94%D0%BE%D0%BF%D0%BE%D0%BB%D0%BD%D0%B8%D1%82%D0%B5%D0%BB%D1%8C%D0%BD%D1%8B%D0%B5 %D0%BC%D0%B0%D1%82%D0%B5%D1%80%D0%B8%D0%B0%D0%BB%D1%8B %D0%BA %D1%80%D0%B5%D1%88%D0%B5%D0%BD%D0%B8%D1%8E %D0%BE%D0%B1 %D1%83%D1%82%D0%B2%D0%B5%D1%80%D0%B6%D0%B4%D0%B5%D0%BD%D0%B8%D0%B8 %D0%BE%D1%82%D1%87%D0%B5%D1%82%D0%B0 %D0%BE%D0%B1 %D0%B8%D1%81%D0%BF%D0%BE%D0%BB%D0%BD%D0%B5%D0%BD%D0%B8%D0%B8 %D0%B1%D1%8E%D0%B4%D0%B6%D0%B5%D1%82%D0%B0 %D0%B7%D0%B0 2018 %D0%B3%D0%BE%D0%B4/"/>
    <hyperlink ref="M25" r:id="rId33" display="https://cloud.mail.ru/public/KBph/jLpWAmCjq/%D0%9F%D1%80%D0%BE%D0%B5%D0%BA%D1%82 %D1%80%D0%B5%D1%88%D0%B5%D0%BD%D0%B8%D1%8F %D0%BE%D0%B1 %D1%83%D1%82%D0%B2%D0%B5%D1%80%D0%B6%D0%B4%D0%B5%D0%BD%D0%B8%D0%B8 %D0%BE%D1%82%D1%87%D0%B5%D1%82%D0%B0 %D0%BE%D0%B1 %D0%B8%D1%81%D0%BF%D0%BE%D0%BB%D0%BD%D0%B5%D0%BD%D0%B8%D0%B8 %D0%B1%D1%8E%D0%B4%D0%B6%D0%B5%D1%82%D0%B0 %D0%B7%D0%B0 2018 %D0%B3%D0%BE%D0%B4/%D0%94%D0%BE%D0%BF%D0%BE%D0%BB%D0%BD%D0%B8%D1%82%D0%B5%D0%BB%D1%8C%D0%BD%D1%8B%D0%B5 %D0%BC%D0%B0%D1%82%D0%B5%D1%80%D0%B8%D0%B0%D0%BB%D1%8B %D0%BA %D1%80%D0%B5%D1%88%D0%B5%D0%BD%D0%B8%D1%8E %D0%BE%D0%B1 %D1%83%D1%82%D0%B2%D0%B5%D1%80%D0%B6%D0%B4%D0%B5%D0%BD%D0%B8%D0%B8 %D0%BE%D1%82%D1%87%D0%B5%D1%82%D0%B0 %D0%BE%D0%B1 %D0%B8%D1%81%D0%BF%D0%BE%D0%BB%D0%BD%D0%B5%D0%BD%D0%B8%D0%B8 %D0%B1%D1%8E%D0%B4%D0%B6%D0%B5%D1%82%D0%B0 %D0%B7%D0%B0 2018 %D0%B3%D0%BE%D0%B4/"/>
    <hyperlink ref="N25" r:id="rId34" display="https://cloud.mail.ru/public/KBph/jLpWAmCjq/%D0%9F%D1%80%D0%BE%D0%B5%D0%BA%D1%82 %D1%80%D0%B5%D1%88%D0%B5%D0%BD%D0%B8%D1%8F %D0%BE%D0%B1 %D1%83%D1%82%D0%B2%D0%B5%D1%80%D0%B6%D0%B4%D0%B5%D0%BD%D0%B8%D0%B8 %D0%BE%D1%82%D1%87%D0%B5%D1%82%D0%B0 %D0%BE%D0%B1 %D0%B8%D1%81%D0%BF%D0%BE%D0%BB%D0%BD%D0%B5%D0%BD%D0%B8%D0%B8 %D0%B1%D1%8E%D0%B4%D0%B6%D0%B5%D1%82%D0%B0 %D0%B7%D0%B0 2018 %D0%B3%D0%BE%D0%B4/%D0%94%D0%BE%D0%BF%D0%BE%D0%BB%D0%BD%D0%B8%D1%82%D0%B5%D0%BB%D1%8C%D0%BD%D1%8B%D0%B5 %D0%BC%D0%B0%D1%82%D0%B5%D1%80%D0%B8%D0%B0%D0%BB%D1%8B %D0%BA %D1%80%D0%B5%D1%88%D0%B5%D0%BD%D0%B8%D1%8E %D0%BE%D0%B1 %D1%83%D1%82%D0%B2%D0%B5%D1%80%D0%B6%D0%B4%D0%B5%D0%BD%D0%B8%D0%B8 %D0%BE%D1%82%D1%87%D0%B5%D1%82%D0%B0 %D0%BE%D0%B1 %D0%B8%D1%81%D0%BF%D0%BE%D0%BB%D0%BD%D0%B5%D0%BD%D0%B8%D0%B8 %D0%B1%D1%8E%D0%B4%D0%B6%D0%B5%D1%82%D0%B0 %D0%B7%D0%B0 2018 %D0%B3%D0%BE%D0%B4/"/>
    <hyperlink ref="I26" r:id="rId35"/>
    <hyperlink ref="K26" r:id="rId36"/>
    <hyperlink ref="M26" r:id="rId37"/>
    <hyperlink ref="N26" r:id="rId38"/>
    <hyperlink ref="I28" r:id="rId39"/>
    <hyperlink ref="K28" r:id="rId40"/>
    <hyperlink ref="M28" r:id="rId41"/>
    <hyperlink ref="N28" r:id="rId42"/>
  </hyperlinks>
  <pageMargins left="0.70866141732283472" right="0.70866141732283472" top="0.74803149606299213" bottom="0.74803149606299213" header="0.31496062992125984" footer="0.31496062992125984"/>
  <pageSetup paperSize="9" scale="58" fitToWidth="0" fitToHeight="3" orientation="landscape" r:id="rId43"/>
  <headerFooter>
    <oddFooter>&amp;A&amp;RСтраница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50"/>
  <sheetViews>
    <sheetView topLeftCell="A4" zoomScaleNormal="100" zoomScaleSheetLayoutView="100" workbookViewId="0">
      <selection activeCell="E19" sqref="E19"/>
    </sheetView>
  </sheetViews>
  <sheetFormatPr defaultColWidth="8.85546875" defaultRowHeight="11.25" x14ac:dyDescent="0.2"/>
  <cols>
    <col min="1" max="1" width="19.42578125" style="58" customWidth="1"/>
    <col min="2" max="2" width="78.7109375" style="61" customWidth="1"/>
    <col min="3" max="3" width="6.28515625" style="64" customWidth="1"/>
    <col min="4" max="5" width="6.7109375" style="61" customWidth="1"/>
    <col min="6" max="6" width="6.7109375" style="63" customWidth="1"/>
    <col min="7" max="7" width="14.140625" style="61" customWidth="1"/>
    <col min="8" max="8" width="7.7109375" style="60" customWidth="1"/>
    <col min="9" max="9" width="11.42578125" style="58" customWidth="1"/>
    <col min="10" max="10" width="6.7109375" style="59" customWidth="1"/>
    <col min="11" max="11" width="11.42578125" style="58" customWidth="1"/>
    <col min="12" max="12" width="6.7109375" style="58" customWidth="1"/>
    <col min="13" max="13" width="11.42578125" style="58" customWidth="1"/>
    <col min="14" max="14" width="8.140625" style="61" customWidth="1"/>
    <col min="15" max="16384" width="8.85546875" style="58"/>
  </cols>
  <sheetData>
    <row r="1" spans="1:15" ht="39" customHeight="1" x14ac:dyDescent="0.2">
      <c r="A1" s="526" t="str">
        <f>"Исходные данные и оценка показателя "&amp;Методика!B58</f>
        <v>Исходные данные и оценка показателя Опубликованы ли в составе материалов к проекту Годового отчета об исполнении бюджета сведения о фактически произведенных расходах по разделам и подразделам классификации расходов в сравнении с первоначально утвержденными и с уточненными значениями с учетом внесенных изменений?</v>
      </c>
      <c r="B1" s="526"/>
      <c r="C1" s="526"/>
      <c r="D1" s="526"/>
      <c r="E1" s="526"/>
      <c r="F1" s="526"/>
      <c r="G1" s="526"/>
      <c r="H1" s="526"/>
      <c r="I1" s="526"/>
      <c r="J1" s="526"/>
      <c r="K1" s="526"/>
      <c r="L1" s="526"/>
      <c r="M1" s="526"/>
      <c r="N1" s="526"/>
    </row>
    <row r="2" spans="1:15" s="45" customFormat="1" ht="46.5" customHeight="1" x14ac:dyDescent="0.25">
      <c r="A2" s="512" t="s">
        <v>151</v>
      </c>
      <c r="B2" s="512"/>
      <c r="C2" s="512"/>
      <c r="D2" s="512"/>
      <c r="E2" s="512"/>
      <c r="F2" s="512"/>
      <c r="G2" s="512"/>
      <c r="H2" s="512"/>
      <c r="I2" s="512"/>
      <c r="J2" s="512"/>
      <c r="K2" s="512"/>
      <c r="L2" s="512"/>
      <c r="M2" s="512"/>
      <c r="N2" s="512"/>
    </row>
    <row r="3" spans="1:15" ht="37.5" customHeight="1" x14ac:dyDescent="0.2">
      <c r="A3" s="494" t="s">
        <v>134</v>
      </c>
      <c r="B3" s="96" t="str">
        <f>Методика!$B$58</f>
        <v>Опубликованы ли в составе материалов к проекту Годового отчета об исполнении бюджета сведения о фактически произведенных расходах по разделам и подразделам классификации расходов в сравнении с первоначально утвержденными и с уточненными значениями с учетом внесенных изменений?</v>
      </c>
      <c r="C3" s="517" t="s">
        <v>152</v>
      </c>
      <c r="D3" s="518"/>
      <c r="E3" s="518"/>
      <c r="F3" s="518"/>
      <c r="G3" s="501" t="s">
        <v>28</v>
      </c>
      <c r="H3" s="521" t="s">
        <v>195</v>
      </c>
      <c r="I3" s="533"/>
      <c r="J3" s="533"/>
      <c r="K3" s="533"/>
      <c r="L3" s="533"/>
      <c r="M3" s="534"/>
      <c r="N3" s="494" t="s">
        <v>3</v>
      </c>
    </row>
    <row r="4" spans="1:15" s="70" customFormat="1" ht="34.5" customHeight="1" x14ac:dyDescent="0.2">
      <c r="A4" s="502"/>
      <c r="B4" s="89" t="str">
        <f>Методика!$B$60</f>
        <v>Да, сведения опубликованы, в том числе поясняются различия между первоначально утвержденными показателями расходов и их фактическими значениями для всех показателей, где отклонения составили 5% и более от первоначально утвержденного значения, или таких отклонений нет</v>
      </c>
      <c r="C4" s="515" t="s">
        <v>9</v>
      </c>
      <c r="D4" s="494" t="s">
        <v>136</v>
      </c>
      <c r="E4" s="494" t="s">
        <v>135</v>
      </c>
      <c r="F4" s="516" t="s">
        <v>8</v>
      </c>
      <c r="G4" s="519"/>
      <c r="H4" s="507" t="s">
        <v>153</v>
      </c>
      <c r="I4" s="508"/>
      <c r="J4" s="507" t="s">
        <v>149</v>
      </c>
      <c r="K4" s="508"/>
      <c r="L4" s="507" t="s">
        <v>150</v>
      </c>
      <c r="M4" s="508"/>
      <c r="N4" s="495"/>
    </row>
    <row r="5" spans="1:15" s="70" customFormat="1" ht="36.75" customHeight="1" x14ac:dyDescent="0.2">
      <c r="A5" s="502"/>
      <c r="B5" s="89" t="str">
        <f>Методика!$B$61</f>
        <v>Да, сведения опубликованы, но не поясняются различия между первоначально утвержденными показателями расходов и их фактическими значениями для всех показателей, где отклонения составили 5% и более от первоначально утвержденного (установленного) значения</v>
      </c>
      <c r="C5" s="515"/>
      <c r="D5" s="495"/>
      <c r="E5" s="495"/>
      <c r="F5" s="516"/>
      <c r="G5" s="519"/>
      <c r="H5" s="508"/>
      <c r="I5" s="508"/>
      <c r="J5" s="508"/>
      <c r="K5" s="508"/>
      <c r="L5" s="508"/>
      <c r="M5" s="508"/>
      <c r="N5" s="495"/>
    </row>
    <row r="6" spans="1:15" s="70" customFormat="1" ht="14.25" customHeight="1" x14ac:dyDescent="0.2">
      <c r="A6" s="503"/>
      <c r="B6" s="89" t="str">
        <f>Методика!$B$62</f>
        <v>Нет, не опубликованы или не отвечают требованиям</v>
      </c>
      <c r="C6" s="515"/>
      <c r="D6" s="496"/>
      <c r="E6" s="496"/>
      <c r="F6" s="516"/>
      <c r="G6" s="520"/>
      <c r="H6" s="93" t="s">
        <v>123</v>
      </c>
      <c r="I6" s="93" t="s">
        <v>122</v>
      </c>
      <c r="J6" s="93" t="s">
        <v>123</v>
      </c>
      <c r="K6" s="93" t="s">
        <v>122</v>
      </c>
      <c r="L6" s="93" t="s">
        <v>123</v>
      </c>
      <c r="M6" s="93" t="s">
        <v>122</v>
      </c>
      <c r="N6" s="496"/>
    </row>
    <row r="7" spans="1:15" s="345" customFormat="1" ht="15" customHeight="1" x14ac:dyDescent="0.2">
      <c r="A7" s="314" t="s">
        <v>31</v>
      </c>
      <c r="B7" s="325"/>
      <c r="C7" s="88"/>
      <c r="D7" s="82"/>
      <c r="E7" s="82"/>
      <c r="F7" s="87"/>
      <c r="G7" s="86"/>
      <c r="H7" s="83"/>
      <c r="I7" s="82"/>
      <c r="J7" s="21"/>
      <c r="K7" s="82"/>
      <c r="L7" s="82"/>
      <c r="M7" s="82"/>
      <c r="N7" s="325"/>
    </row>
    <row r="8" spans="1:15" s="345" customFormat="1" ht="15" customHeight="1" x14ac:dyDescent="0.2">
      <c r="A8" s="34" t="s">
        <v>33</v>
      </c>
      <c r="B8" s="18" t="s">
        <v>82</v>
      </c>
      <c r="C8" s="165">
        <f>IF(B8=$B$4,2,IF(B8=$B$5,1,0))</f>
        <v>2</v>
      </c>
      <c r="D8" s="166"/>
      <c r="E8" s="166"/>
      <c r="F8" s="167">
        <f t="shared" ref="F8:F13" si="0">C8*(1-D8)*(1-E8)</f>
        <v>2</v>
      </c>
      <c r="G8" s="311"/>
      <c r="H8" s="18" t="s">
        <v>204</v>
      </c>
      <c r="I8" s="125" t="s">
        <v>206</v>
      </c>
      <c r="J8" s="34" t="s">
        <v>204</v>
      </c>
      <c r="K8" s="125" t="s">
        <v>206</v>
      </c>
      <c r="L8" s="72" t="s">
        <v>204</v>
      </c>
      <c r="M8" s="125" t="s">
        <v>206</v>
      </c>
      <c r="N8" s="126" t="s">
        <v>206</v>
      </c>
    </row>
    <row r="9" spans="1:15" s="161" customFormat="1" ht="15" customHeight="1" x14ac:dyDescent="0.2">
      <c r="A9" s="34" t="s">
        <v>34</v>
      </c>
      <c r="B9" s="18" t="s">
        <v>82</v>
      </c>
      <c r="C9" s="165">
        <f t="shared" ref="C9:C28" si="1">IF(B9=$B$4,2,IF(B9=$B$5,1,0))</f>
        <v>2</v>
      </c>
      <c r="D9" s="166"/>
      <c r="E9" s="166">
        <v>0.5</v>
      </c>
      <c r="F9" s="167">
        <f t="shared" si="0"/>
        <v>1</v>
      </c>
      <c r="G9" s="311" t="s">
        <v>649</v>
      </c>
      <c r="H9" s="18" t="s">
        <v>204</v>
      </c>
      <c r="I9" s="125" t="s">
        <v>359</v>
      </c>
      <c r="J9" s="34" t="s">
        <v>204</v>
      </c>
      <c r="K9" s="125" t="s">
        <v>359</v>
      </c>
      <c r="L9" s="72" t="s">
        <v>204</v>
      </c>
      <c r="M9" s="125" t="s">
        <v>359</v>
      </c>
      <c r="N9" s="126" t="s">
        <v>359</v>
      </c>
      <c r="O9" s="345"/>
    </row>
    <row r="10" spans="1:15" s="345" customFormat="1" ht="15" customHeight="1" x14ac:dyDescent="0.2">
      <c r="A10" s="34" t="s">
        <v>35</v>
      </c>
      <c r="B10" s="18" t="s">
        <v>82</v>
      </c>
      <c r="C10" s="165">
        <f t="shared" si="1"/>
        <v>2</v>
      </c>
      <c r="D10" s="166"/>
      <c r="E10" s="166"/>
      <c r="F10" s="167">
        <f t="shared" si="0"/>
        <v>2</v>
      </c>
      <c r="G10" s="311"/>
      <c r="H10" s="18" t="s">
        <v>204</v>
      </c>
      <c r="I10" s="125" t="s">
        <v>224</v>
      </c>
      <c r="J10" s="34" t="s">
        <v>204</v>
      </c>
      <c r="K10" s="125" t="s">
        <v>224</v>
      </c>
      <c r="L10" s="72" t="s">
        <v>204</v>
      </c>
      <c r="M10" s="125" t="s">
        <v>224</v>
      </c>
      <c r="N10" s="126" t="s">
        <v>224</v>
      </c>
    </row>
    <row r="11" spans="1:15" s="161" customFormat="1" ht="15" customHeight="1" x14ac:dyDescent="0.2">
      <c r="A11" s="34" t="s">
        <v>36</v>
      </c>
      <c r="B11" s="18" t="s">
        <v>82</v>
      </c>
      <c r="C11" s="165">
        <f t="shared" si="1"/>
        <v>2</v>
      </c>
      <c r="D11" s="166"/>
      <c r="E11" s="166"/>
      <c r="F11" s="167">
        <f t="shared" si="0"/>
        <v>2</v>
      </c>
      <c r="G11" s="18"/>
      <c r="H11" s="18" t="s">
        <v>204</v>
      </c>
      <c r="I11" s="125" t="s">
        <v>360</v>
      </c>
      <c r="J11" s="73" t="s">
        <v>204</v>
      </c>
      <c r="K11" s="125" t="s">
        <v>360</v>
      </c>
      <c r="L11" s="72" t="s">
        <v>204</v>
      </c>
      <c r="M11" s="125" t="s">
        <v>360</v>
      </c>
      <c r="N11" s="126" t="s">
        <v>360</v>
      </c>
    </row>
    <row r="12" spans="1:15" s="345" customFormat="1" ht="15" customHeight="1" x14ac:dyDescent="0.2">
      <c r="A12" s="34" t="s">
        <v>37</v>
      </c>
      <c r="B12" s="18" t="s">
        <v>82</v>
      </c>
      <c r="C12" s="165">
        <f t="shared" si="1"/>
        <v>2</v>
      </c>
      <c r="D12" s="166"/>
      <c r="E12" s="166"/>
      <c r="F12" s="167">
        <f t="shared" si="0"/>
        <v>2</v>
      </c>
      <c r="G12" s="18"/>
      <c r="H12" s="18" t="s">
        <v>204</v>
      </c>
      <c r="I12" s="125" t="s">
        <v>642</v>
      </c>
      <c r="J12" s="73" t="s">
        <v>204</v>
      </c>
      <c r="K12" s="125" t="s">
        <v>642</v>
      </c>
      <c r="L12" s="72" t="s">
        <v>204</v>
      </c>
      <c r="M12" s="125" t="s">
        <v>642</v>
      </c>
      <c r="N12" s="126" t="s">
        <v>642</v>
      </c>
    </row>
    <row r="13" spans="1:15" s="345" customFormat="1" ht="15" customHeight="1" x14ac:dyDescent="0.2">
      <c r="A13" s="34" t="s">
        <v>38</v>
      </c>
      <c r="B13" s="18" t="s">
        <v>82</v>
      </c>
      <c r="C13" s="165">
        <f t="shared" si="1"/>
        <v>2</v>
      </c>
      <c r="D13" s="166"/>
      <c r="E13" s="166"/>
      <c r="F13" s="167">
        <f t="shared" si="0"/>
        <v>2</v>
      </c>
      <c r="G13" s="18"/>
      <c r="H13" s="18" t="s">
        <v>204</v>
      </c>
      <c r="I13" s="125" t="s">
        <v>633</v>
      </c>
      <c r="J13" s="73" t="s">
        <v>204</v>
      </c>
      <c r="K13" s="125" t="s">
        <v>633</v>
      </c>
      <c r="L13" s="72" t="s">
        <v>204</v>
      </c>
      <c r="M13" s="125" t="s">
        <v>633</v>
      </c>
      <c r="N13" s="126" t="s">
        <v>633</v>
      </c>
    </row>
    <row r="14" spans="1:15" s="345" customFormat="1" ht="15" customHeight="1" x14ac:dyDescent="0.2">
      <c r="A14" s="35" t="s">
        <v>32</v>
      </c>
      <c r="B14" s="19"/>
      <c r="C14" s="19"/>
      <c r="D14" s="77"/>
      <c r="E14" s="17"/>
      <c r="F14" s="6"/>
      <c r="G14" s="313"/>
      <c r="H14" s="19"/>
      <c r="I14" s="331"/>
      <c r="J14" s="35"/>
      <c r="K14" s="331"/>
      <c r="L14" s="19"/>
      <c r="M14" s="331"/>
      <c r="N14" s="331"/>
    </row>
    <row r="15" spans="1:15" s="345" customFormat="1" ht="15" customHeight="1" x14ac:dyDescent="0.25">
      <c r="A15" s="34" t="s">
        <v>39</v>
      </c>
      <c r="B15" s="18" t="s">
        <v>82</v>
      </c>
      <c r="C15" s="165">
        <f t="shared" si="1"/>
        <v>2</v>
      </c>
      <c r="D15" s="166"/>
      <c r="E15" s="166"/>
      <c r="F15" s="167">
        <f t="shared" ref="F15:F28" si="2">C15*(1-D15)*(1-E15)</f>
        <v>2</v>
      </c>
      <c r="G15" s="311"/>
      <c r="H15" s="72" t="s">
        <v>204</v>
      </c>
      <c r="I15" s="241" t="s">
        <v>210</v>
      </c>
      <c r="J15" s="73" t="s">
        <v>204</v>
      </c>
      <c r="K15" s="241" t="s">
        <v>210</v>
      </c>
      <c r="L15" s="123" t="s">
        <v>204</v>
      </c>
      <c r="M15" s="349" t="s">
        <v>210</v>
      </c>
      <c r="N15" s="349" t="s">
        <v>210</v>
      </c>
    </row>
    <row r="16" spans="1:15" s="345" customFormat="1" ht="15" customHeight="1" x14ac:dyDescent="0.2">
      <c r="A16" s="34" t="s">
        <v>40</v>
      </c>
      <c r="B16" s="18" t="s">
        <v>82</v>
      </c>
      <c r="C16" s="165">
        <f t="shared" si="1"/>
        <v>2</v>
      </c>
      <c r="D16" s="166"/>
      <c r="E16" s="166"/>
      <c r="F16" s="167">
        <f t="shared" si="2"/>
        <v>2</v>
      </c>
      <c r="G16" s="350"/>
      <c r="H16" s="73" t="s">
        <v>204</v>
      </c>
      <c r="I16" s="126" t="s">
        <v>225</v>
      </c>
      <c r="J16" s="73" t="s">
        <v>204</v>
      </c>
      <c r="K16" s="126" t="s">
        <v>225</v>
      </c>
      <c r="L16" s="73" t="s">
        <v>204</v>
      </c>
      <c r="M16" s="126" t="s">
        <v>225</v>
      </c>
      <c r="N16" s="126" t="s">
        <v>225</v>
      </c>
    </row>
    <row r="17" spans="1:14" s="345" customFormat="1" ht="15" customHeight="1" x14ac:dyDescent="0.2">
      <c r="A17" s="34" t="s">
        <v>41</v>
      </c>
      <c r="B17" s="18" t="s">
        <v>82</v>
      </c>
      <c r="C17" s="165">
        <f t="shared" si="1"/>
        <v>2</v>
      </c>
      <c r="D17" s="166"/>
      <c r="E17" s="166"/>
      <c r="F17" s="167">
        <f t="shared" si="2"/>
        <v>2</v>
      </c>
      <c r="G17" s="15"/>
      <c r="H17" s="18" t="s">
        <v>204</v>
      </c>
      <c r="I17" s="125" t="s">
        <v>226</v>
      </c>
      <c r="J17" s="73" t="s">
        <v>204</v>
      </c>
      <c r="K17" s="125" t="s">
        <v>226</v>
      </c>
      <c r="L17" s="72" t="s">
        <v>204</v>
      </c>
      <c r="M17" s="125" t="s">
        <v>226</v>
      </c>
      <c r="N17" s="126" t="s">
        <v>226</v>
      </c>
    </row>
    <row r="18" spans="1:14" s="345" customFormat="1" ht="15" customHeight="1" x14ac:dyDescent="0.25">
      <c r="A18" s="34" t="s">
        <v>42</v>
      </c>
      <c r="B18" s="18" t="s">
        <v>82</v>
      </c>
      <c r="C18" s="416">
        <f t="shared" si="1"/>
        <v>2</v>
      </c>
      <c r="D18" s="166"/>
      <c r="E18" s="166"/>
      <c r="F18" s="167">
        <f t="shared" si="2"/>
        <v>2</v>
      </c>
      <c r="G18" s="15"/>
      <c r="H18" s="18" t="s">
        <v>204</v>
      </c>
      <c r="I18" s="241" t="s">
        <v>362</v>
      </c>
      <c r="J18" s="390" t="s">
        <v>204</v>
      </c>
      <c r="K18" s="241" t="s">
        <v>362</v>
      </c>
      <c r="L18" s="123" t="s">
        <v>204</v>
      </c>
      <c r="M18" s="349" t="s">
        <v>362</v>
      </c>
      <c r="N18" s="349" t="s">
        <v>362</v>
      </c>
    </row>
    <row r="19" spans="1:14" s="345" customFormat="1" ht="15" customHeight="1" x14ac:dyDescent="0.25">
      <c r="A19" s="34" t="s">
        <v>43</v>
      </c>
      <c r="B19" s="18" t="s">
        <v>82</v>
      </c>
      <c r="C19" s="165">
        <f t="shared" si="1"/>
        <v>2</v>
      </c>
      <c r="D19" s="166"/>
      <c r="E19" s="166"/>
      <c r="F19" s="167">
        <f t="shared" si="2"/>
        <v>2</v>
      </c>
      <c r="G19" s="15"/>
      <c r="H19" s="18" t="s">
        <v>204</v>
      </c>
      <c r="I19" s="241" t="s">
        <v>634</v>
      </c>
      <c r="J19" s="73" t="s">
        <v>204</v>
      </c>
      <c r="K19" s="241" t="s">
        <v>634</v>
      </c>
      <c r="L19" s="123" t="s">
        <v>204</v>
      </c>
      <c r="M19" s="349" t="s">
        <v>634</v>
      </c>
      <c r="N19" s="349" t="s">
        <v>634</v>
      </c>
    </row>
    <row r="20" spans="1:14" s="345" customFormat="1" ht="15" customHeight="1" x14ac:dyDescent="0.25">
      <c r="A20" s="34" t="s">
        <v>44</v>
      </c>
      <c r="B20" s="18" t="s">
        <v>82</v>
      </c>
      <c r="C20" s="165">
        <f t="shared" si="1"/>
        <v>2</v>
      </c>
      <c r="D20" s="166"/>
      <c r="E20" s="166"/>
      <c r="F20" s="167">
        <f t="shared" si="2"/>
        <v>2</v>
      </c>
      <c r="G20" s="15"/>
      <c r="H20" s="123" t="s">
        <v>204</v>
      </c>
      <c r="I20" s="241" t="s">
        <v>646</v>
      </c>
      <c r="J20" s="124" t="s">
        <v>204</v>
      </c>
      <c r="K20" s="241" t="s">
        <v>646</v>
      </c>
      <c r="L20" s="123" t="s">
        <v>204</v>
      </c>
      <c r="M20" s="349" t="s">
        <v>646</v>
      </c>
      <c r="N20" s="349" t="s">
        <v>646</v>
      </c>
    </row>
    <row r="21" spans="1:14" s="345" customFormat="1" ht="15" customHeight="1" x14ac:dyDescent="0.2">
      <c r="A21" s="34" t="s">
        <v>45</v>
      </c>
      <c r="B21" s="18" t="s">
        <v>82</v>
      </c>
      <c r="C21" s="165">
        <v>2</v>
      </c>
      <c r="D21" s="166"/>
      <c r="E21" s="166"/>
      <c r="F21" s="167">
        <f t="shared" si="2"/>
        <v>2</v>
      </c>
      <c r="G21" s="15"/>
      <c r="H21" s="123" t="s">
        <v>204</v>
      </c>
      <c r="I21" s="125" t="s">
        <v>647</v>
      </c>
      <c r="J21" s="123" t="s">
        <v>204</v>
      </c>
      <c r="K21" s="125" t="s">
        <v>647</v>
      </c>
      <c r="L21" s="123" t="s">
        <v>204</v>
      </c>
      <c r="M21" s="125" t="s">
        <v>647</v>
      </c>
      <c r="N21" s="126" t="s">
        <v>647</v>
      </c>
    </row>
    <row r="22" spans="1:14" s="345" customFormat="1" ht="15" customHeight="1" x14ac:dyDescent="0.2">
      <c r="A22" s="34" t="s">
        <v>46</v>
      </c>
      <c r="B22" s="18" t="s">
        <v>82</v>
      </c>
      <c r="C22" s="165">
        <f t="shared" si="1"/>
        <v>2</v>
      </c>
      <c r="D22" s="166"/>
      <c r="E22" s="166"/>
      <c r="F22" s="167">
        <f t="shared" si="2"/>
        <v>2</v>
      </c>
      <c r="G22" s="18"/>
      <c r="H22" s="116" t="s">
        <v>204</v>
      </c>
      <c r="I22" s="125" t="s">
        <v>635</v>
      </c>
      <c r="J22" s="124" t="s">
        <v>204</v>
      </c>
      <c r="K22" s="125" t="s">
        <v>635</v>
      </c>
      <c r="L22" s="123" t="s">
        <v>204</v>
      </c>
      <c r="M22" s="125" t="s">
        <v>635</v>
      </c>
      <c r="N22" s="125" t="s">
        <v>635</v>
      </c>
    </row>
    <row r="23" spans="1:14" s="345" customFormat="1" ht="15" customHeight="1" x14ac:dyDescent="0.2">
      <c r="A23" s="34" t="s">
        <v>47</v>
      </c>
      <c r="B23" s="18" t="s">
        <v>82</v>
      </c>
      <c r="C23" s="165">
        <f t="shared" si="1"/>
        <v>2</v>
      </c>
      <c r="D23" s="166"/>
      <c r="E23" s="166"/>
      <c r="F23" s="167">
        <f t="shared" si="2"/>
        <v>2</v>
      </c>
      <c r="G23" s="15"/>
      <c r="H23" s="116" t="s">
        <v>204</v>
      </c>
      <c r="I23" s="125" t="s">
        <v>636</v>
      </c>
      <c r="J23" s="124" t="s">
        <v>204</v>
      </c>
      <c r="K23" s="125" t="s">
        <v>636</v>
      </c>
      <c r="L23" s="123" t="s">
        <v>204</v>
      </c>
      <c r="M23" s="125" t="s">
        <v>636</v>
      </c>
      <c r="N23" s="125" t="s">
        <v>636</v>
      </c>
    </row>
    <row r="24" spans="1:14" s="345" customFormat="1" ht="15" customHeight="1" x14ac:dyDescent="0.25">
      <c r="A24" s="34" t="s">
        <v>48</v>
      </c>
      <c r="B24" s="18" t="s">
        <v>82</v>
      </c>
      <c r="C24" s="165">
        <f t="shared" si="1"/>
        <v>2</v>
      </c>
      <c r="D24" s="166"/>
      <c r="E24" s="166"/>
      <c r="F24" s="167">
        <f t="shared" si="2"/>
        <v>2</v>
      </c>
      <c r="G24" s="18"/>
      <c r="H24" s="116" t="s">
        <v>204</v>
      </c>
      <c r="I24" s="241" t="s">
        <v>363</v>
      </c>
      <c r="J24" s="124" t="s">
        <v>204</v>
      </c>
      <c r="K24" s="241" t="s">
        <v>363</v>
      </c>
      <c r="L24" s="123" t="s">
        <v>204</v>
      </c>
      <c r="M24" s="349" t="s">
        <v>363</v>
      </c>
      <c r="N24" s="349" t="s">
        <v>363</v>
      </c>
    </row>
    <row r="25" spans="1:14" s="345" customFormat="1" ht="15" customHeight="1" x14ac:dyDescent="0.25">
      <c r="A25" s="34" t="s">
        <v>49</v>
      </c>
      <c r="B25" s="18" t="s">
        <v>82</v>
      </c>
      <c r="C25" s="165">
        <f t="shared" si="1"/>
        <v>2</v>
      </c>
      <c r="D25" s="166"/>
      <c r="E25" s="166"/>
      <c r="F25" s="167">
        <f t="shared" si="2"/>
        <v>2</v>
      </c>
      <c r="G25" s="18"/>
      <c r="H25" s="116" t="s">
        <v>204</v>
      </c>
      <c r="I25" s="349" t="s">
        <v>648</v>
      </c>
      <c r="J25" s="116" t="s">
        <v>204</v>
      </c>
      <c r="K25" s="349" t="s">
        <v>648</v>
      </c>
      <c r="L25" s="116" t="s">
        <v>204</v>
      </c>
      <c r="M25" s="349" t="s">
        <v>648</v>
      </c>
      <c r="N25" s="349" t="s">
        <v>648</v>
      </c>
    </row>
    <row r="26" spans="1:14" s="345" customFormat="1" ht="15" customHeight="1" x14ac:dyDescent="0.25">
      <c r="A26" s="34" t="s">
        <v>50</v>
      </c>
      <c r="B26" s="373" t="s">
        <v>82</v>
      </c>
      <c r="C26" s="416">
        <f t="shared" si="1"/>
        <v>2</v>
      </c>
      <c r="D26" s="166"/>
      <c r="E26" s="166"/>
      <c r="F26" s="167">
        <f t="shared" si="2"/>
        <v>2</v>
      </c>
      <c r="G26" s="18"/>
      <c r="H26" s="116" t="s">
        <v>204</v>
      </c>
      <c r="I26" s="349" t="s">
        <v>349</v>
      </c>
      <c r="J26" s="116" t="s">
        <v>204</v>
      </c>
      <c r="K26" s="349" t="s">
        <v>349</v>
      </c>
      <c r="L26" s="116" t="s">
        <v>204</v>
      </c>
      <c r="M26" s="349" t="s">
        <v>349</v>
      </c>
      <c r="N26" s="349" t="s">
        <v>349</v>
      </c>
    </row>
    <row r="27" spans="1:14" s="345" customFormat="1" ht="15" customHeight="1" x14ac:dyDescent="0.2">
      <c r="A27" s="34" t="s">
        <v>51</v>
      </c>
      <c r="B27" s="18" t="s">
        <v>82</v>
      </c>
      <c r="C27" s="165">
        <f t="shared" si="1"/>
        <v>2</v>
      </c>
      <c r="D27" s="166"/>
      <c r="E27" s="166"/>
      <c r="F27" s="167">
        <f t="shared" si="2"/>
        <v>2</v>
      </c>
      <c r="G27" s="311"/>
      <c r="H27" s="116" t="s">
        <v>204</v>
      </c>
      <c r="I27" s="126" t="s">
        <v>638</v>
      </c>
      <c r="J27" s="116" t="s">
        <v>204</v>
      </c>
      <c r="K27" s="126" t="s">
        <v>638</v>
      </c>
      <c r="L27" s="116" t="s">
        <v>204</v>
      </c>
      <c r="M27" s="126" t="s">
        <v>638</v>
      </c>
      <c r="N27" s="126" t="s">
        <v>638</v>
      </c>
    </row>
    <row r="28" spans="1:14" s="345" customFormat="1" ht="15" customHeight="1" x14ac:dyDescent="0.25">
      <c r="A28" s="34" t="s">
        <v>52</v>
      </c>
      <c r="B28" s="18" t="s">
        <v>82</v>
      </c>
      <c r="C28" s="165">
        <f t="shared" si="1"/>
        <v>2</v>
      </c>
      <c r="D28" s="166"/>
      <c r="E28" s="166"/>
      <c r="F28" s="167">
        <f t="shared" si="2"/>
        <v>2</v>
      </c>
      <c r="G28" s="311"/>
      <c r="H28" s="116" t="s">
        <v>204</v>
      </c>
      <c r="I28" s="349" t="s">
        <v>350</v>
      </c>
      <c r="J28" s="116" t="s">
        <v>204</v>
      </c>
      <c r="K28" s="349" t="s">
        <v>350</v>
      </c>
      <c r="L28" s="116" t="s">
        <v>204</v>
      </c>
      <c r="M28" s="349" t="s">
        <v>350</v>
      </c>
      <c r="N28" s="349" t="s">
        <v>350</v>
      </c>
    </row>
    <row r="29" spans="1:14" x14ac:dyDescent="0.2">
      <c r="H29" s="65"/>
    </row>
    <row r="30" spans="1:14" x14ac:dyDescent="0.2">
      <c r="H30" s="65"/>
    </row>
    <row r="31" spans="1:14" x14ac:dyDescent="0.2">
      <c r="B31" s="67"/>
      <c r="C31" s="69"/>
      <c r="D31" s="67"/>
      <c r="E31" s="67"/>
      <c r="F31" s="68"/>
      <c r="G31" s="67"/>
      <c r="H31" s="65"/>
      <c r="N31" s="67"/>
    </row>
    <row r="32" spans="1:14" x14ac:dyDescent="0.2">
      <c r="H32" s="65"/>
    </row>
    <row r="33" spans="8:8" x14ac:dyDescent="0.2">
      <c r="H33" s="65"/>
    </row>
    <row r="34" spans="8:8" x14ac:dyDescent="0.2">
      <c r="H34" s="65"/>
    </row>
    <row r="35" spans="8:8" x14ac:dyDescent="0.2">
      <c r="H35" s="65"/>
    </row>
    <row r="36" spans="8:8" x14ac:dyDescent="0.2">
      <c r="H36" s="65"/>
    </row>
    <row r="37" spans="8:8" x14ac:dyDescent="0.2">
      <c r="H37" s="65"/>
    </row>
    <row r="38" spans="8:8" ht="11.25" customHeight="1" x14ac:dyDescent="0.2">
      <c r="H38" s="65"/>
    </row>
    <row r="39" spans="8:8" x14ac:dyDescent="0.2">
      <c r="H39" s="65"/>
    </row>
    <row r="40" spans="8:8" x14ac:dyDescent="0.2">
      <c r="H40" s="65"/>
    </row>
    <row r="41" spans="8:8" x14ac:dyDescent="0.2">
      <c r="H41" s="65"/>
    </row>
    <row r="42" spans="8:8" x14ac:dyDescent="0.2">
      <c r="H42" s="65"/>
    </row>
    <row r="43" spans="8:8" x14ac:dyDescent="0.2">
      <c r="H43" s="65"/>
    </row>
    <row r="44" spans="8:8" x14ac:dyDescent="0.2">
      <c r="H44" s="65"/>
    </row>
    <row r="45" spans="8:8" x14ac:dyDescent="0.2">
      <c r="H45" s="65"/>
    </row>
    <row r="46" spans="8:8" x14ac:dyDescent="0.2">
      <c r="H46" s="65"/>
    </row>
    <row r="47" spans="8:8" x14ac:dyDescent="0.2">
      <c r="H47" s="65"/>
    </row>
    <row r="48" spans="8:8" x14ac:dyDescent="0.2">
      <c r="H48" s="65"/>
    </row>
    <row r="49" spans="8:8" x14ac:dyDescent="0.2">
      <c r="H49" s="65"/>
    </row>
    <row r="50" spans="8:8" x14ac:dyDescent="0.2">
      <c r="H50" s="65"/>
    </row>
  </sheetData>
  <autoFilter ref="A7:M28"/>
  <dataConsolidate/>
  <mergeCells count="14">
    <mergeCell ref="A1:N1"/>
    <mergeCell ref="A2:N2"/>
    <mergeCell ref="A3:A6"/>
    <mergeCell ref="C3:F3"/>
    <mergeCell ref="G3:G6"/>
    <mergeCell ref="H3:M3"/>
    <mergeCell ref="C4:C6"/>
    <mergeCell ref="D4:D6"/>
    <mergeCell ref="E4:E6"/>
    <mergeCell ref="F4:F6"/>
    <mergeCell ref="H4:I5"/>
    <mergeCell ref="J4:K5"/>
    <mergeCell ref="L4:M5"/>
    <mergeCell ref="N3:N6"/>
  </mergeCells>
  <dataValidations count="3">
    <dataValidation type="list" allowBlank="1" showInputMessage="1" showErrorMessage="1" sqref="B14:C14 I27 N21 N16:N17 M27:N27 N8:N14 I16 M16 K16 K27">
      <formula1>Выбор_3.1</formula1>
    </dataValidation>
    <dataValidation type="list" allowBlank="1" showInputMessage="1" showErrorMessage="1" sqref="D8:E13 D15:E28">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8:B13 B15:B28">
      <formula1>$B$4:$B$6</formula1>
    </dataValidation>
  </dataValidations>
  <hyperlinks>
    <hyperlink ref="I8" r:id="rId1"/>
    <hyperlink ref="I18" r:id="rId2"/>
    <hyperlink ref="K18" r:id="rId3"/>
    <hyperlink ref="M18" r:id="rId4"/>
    <hyperlink ref="N18" r:id="rId5"/>
    <hyperlink ref="I15" r:id="rId6"/>
    <hyperlink ref="K15" r:id="rId7"/>
    <hyperlink ref="M15" r:id="rId8"/>
    <hyperlink ref="N15" r:id="rId9"/>
    <hyperlink ref="I19" r:id="rId10"/>
    <hyperlink ref="K19" r:id="rId11"/>
    <hyperlink ref="M19" r:id="rId12"/>
    <hyperlink ref="N19" r:id="rId13"/>
    <hyperlink ref="N20" r:id="rId14"/>
    <hyperlink ref="M20" r:id="rId15"/>
    <hyperlink ref="K20" r:id="rId16"/>
    <hyperlink ref="I20" r:id="rId17"/>
    <hyperlink ref="I22" r:id="rId18"/>
    <hyperlink ref="I24" r:id="rId19"/>
    <hyperlink ref="K24" r:id="rId20"/>
    <hyperlink ref="M24" r:id="rId21"/>
    <hyperlink ref="N24" r:id="rId22"/>
    <hyperlink ref="I25" r:id="rId23" display="https://cloud.mail.ru/public/KBph/jLpWAmCjq/%D0%9F%D1%80%D0%BE%D0%B5%D0%BA%D1%82 %D1%80%D0%B5%D1%88%D0%B5%D0%BD%D0%B8%D1%8F %D0%BE%D0%B1 %D1%83%D1%82%D0%B2%D0%B5%D1%80%D0%B6%D0%B4%D0%B5%D0%BD%D0%B8%D0%B8 %D0%BE%D1%82%D1%87%D0%B5%D1%82%D0%B0 %D0%BE%D0%B1 %D0%B8%D1%81%D0%BF%D0%BE%D0%BB%D0%BD%D0%B5%D0%BD%D0%B8%D0%B8 %D0%B1%D1%8E%D0%B4%D0%B6%D0%B5%D1%82%D0%B0 %D0%B7%D0%B0 2018 %D0%B3%D0%BE%D0%B4/%D0%94%D0%BE%D0%BF%D0%BE%D0%BB%D0%BD%D0%B8%D1%82%D0%B5%D0%BB%D1%8C%D0%BD%D1%8B%D0%B5 %D0%BC%D0%B0%D1%82%D0%B5%D1%80%D0%B8%D0%B0%D0%BB%D1%8B %D0%BA %D1%80%D0%B5%D1%88%D0%B5%D0%BD%D0%B8%D1%8E %D0%BE%D0%B1 %D1%83%D1%82%D0%B2%D0%B5%D1%80%D0%B6%D0%B4%D0%B5%D0%BD%D0%B8%D0%B8 %D0%BE%D1%82%D1%87%D0%B5%D1%82%D0%B0 %D0%BE%D0%B1 %D0%B8%D1%81%D0%BF%D0%BE%D0%BB%D0%BD%D0%B5%D0%BD%D0%B8%D0%B8 %D0%B1%D1%8E%D0%B4%D0%B6%D0%B5%D1%82%D0%B0 %D0%B7%D0%B0 2018 %D0%B3%D0%BE%D0%B4/"/>
    <hyperlink ref="K25" r:id="rId24" display="https://cloud.mail.ru/public/KBph/jLpWAmCjq/%D0%9F%D1%80%D0%BE%D0%B5%D0%BA%D1%82 %D1%80%D0%B5%D1%88%D0%B5%D0%BD%D0%B8%D1%8F %D0%BE%D0%B1 %D1%83%D1%82%D0%B2%D0%B5%D1%80%D0%B6%D0%B4%D0%B5%D0%BD%D0%B8%D0%B8 %D0%BE%D1%82%D1%87%D0%B5%D1%82%D0%B0 %D0%BE%D0%B1 %D0%B8%D1%81%D0%BF%D0%BE%D0%BB%D0%BD%D0%B5%D0%BD%D0%B8%D0%B8 %D0%B1%D1%8E%D0%B4%D0%B6%D0%B5%D1%82%D0%B0 %D0%B7%D0%B0 2018 %D0%B3%D0%BE%D0%B4/%D0%94%D0%BE%D0%BF%D0%BE%D0%BB%D0%BD%D0%B8%D1%82%D0%B5%D0%BB%D1%8C%D0%BD%D1%8B%D0%B5 %D0%BC%D0%B0%D1%82%D0%B5%D1%80%D0%B8%D0%B0%D0%BB%D1%8B %D0%BA %D1%80%D0%B5%D1%88%D0%B5%D0%BD%D0%B8%D1%8E %D0%BE%D0%B1 %D1%83%D1%82%D0%B2%D0%B5%D1%80%D0%B6%D0%B4%D0%B5%D0%BD%D0%B8%D0%B8 %D0%BE%D1%82%D1%87%D0%B5%D1%82%D0%B0 %D0%BE%D0%B1 %D0%B8%D1%81%D0%BF%D0%BE%D0%BB%D0%BD%D0%B5%D0%BD%D0%B8%D0%B8 %D0%B1%D1%8E%D0%B4%D0%B6%D0%B5%D1%82%D0%B0 %D0%B7%D0%B0 2018 %D0%B3%D0%BE%D0%B4/"/>
    <hyperlink ref="M25" r:id="rId25" display="https://cloud.mail.ru/public/KBph/jLpWAmCjq/%D0%9F%D1%80%D0%BE%D0%B5%D0%BA%D1%82 %D1%80%D0%B5%D1%88%D0%B5%D0%BD%D0%B8%D1%8F %D0%BE%D0%B1 %D1%83%D1%82%D0%B2%D0%B5%D1%80%D0%B6%D0%B4%D0%B5%D0%BD%D0%B8%D0%B8 %D0%BE%D1%82%D1%87%D0%B5%D1%82%D0%B0 %D0%BE%D0%B1 %D0%B8%D1%81%D0%BF%D0%BE%D0%BB%D0%BD%D0%B5%D0%BD%D0%B8%D0%B8 %D0%B1%D1%8E%D0%B4%D0%B6%D0%B5%D1%82%D0%B0 %D0%B7%D0%B0 2018 %D0%B3%D0%BE%D0%B4/%D0%94%D0%BE%D0%BF%D0%BE%D0%BB%D0%BD%D0%B8%D1%82%D0%B5%D0%BB%D1%8C%D0%BD%D1%8B%D0%B5 %D0%BC%D0%B0%D1%82%D0%B5%D1%80%D0%B8%D0%B0%D0%BB%D1%8B %D0%BA %D1%80%D0%B5%D1%88%D0%B5%D0%BD%D0%B8%D1%8E %D0%BE%D0%B1 %D1%83%D1%82%D0%B2%D0%B5%D1%80%D0%B6%D0%B4%D0%B5%D0%BD%D0%B8%D0%B8 %D0%BE%D1%82%D1%87%D0%B5%D1%82%D0%B0 %D0%BE%D0%B1 %D0%B8%D1%81%D0%BF%D0%BE%D0%BB%D0%BD%D0%B5%D0%BD%D0%B8%D0%B8 %D0%B1%D1%8E%D0%B4%D0%B6%D0%B5%D1%82%D0%B0 %D0%B7%D0%B0 2018 %D0%B3%D0%BE%D0%B4/"/>
    <hyperlink ref="N25" r:id="rId26" display="https://cloud.mail.ru/public/KBph/jLpWAmCjq/%D0%9F%D1%80%D0%BE%D0%B5%D0%BA%D1%82 %D1%80%D0%B5%D1%88%D0%B5%D0%BD%D0%B8%D1%8F %D0%BE%D0%B1 %D1%83%D1%82%D0%B2%D0%B5%D1%80%D0%B6%D0%B4%D0%B5%D0%BD%D0%B8%D0%B8 %D0%BE%D1%82%D1%87%D0%B5%D1%82%D0%B0 %D0%BE%D0%B1 %D0%B8%D1%81%D0%BF%D0%BE%D0%BB%D0%BD%D0%B5%D0%BD%D0%B8%D0%B8 %D0%B1%D1%8E%D0%B4%D0%B6%D0%B5%D1%82%D0%B0 %D0%B7%D0%B0 2018 %D0%B3%D0%BE%D0%B4/%D0%94%D0%BE%D0%BF%D0%BE%D0%BB%D0%BD%D0%B8%D1%82%D0%B5%D0%BB%D1%8C%D0%BD%D1%8B%D0%B5 %D0%BC%D0%B0%D1%82%D0%B5%D1%80%D0%B8%D0%B0%D0%BB%D1%8B %D0%BA %D1%80%D0%B5%D1%88%D0%B5%D0%BD%D0%B8%D1%8E %D0%BE%D0%B1 %D1%83%D1%82%D0%B2%D0%B5%D1%80%D0%B6%D0%B4%D0%B5%D0%BD%D0%B8%D0%B8 %D0%BE%D1%82%D1%87%D0%B5%D1%82%D0%B0 %D0%BE%D0%B1 %D0%B8%D1%81%D0%BF%D0%BE%D0%BB%D0%BD%D0%B5%D0%BD%D0%B8%D0%B8 %D0%B1%D1%8E%D0%B4%D0%B6%D0%B5%D1%82%D0%B0 %D0%B7%D0%B0 2018 %D0%B3%D0%BE%D0%B4/"/>
    <hyperlink ref="I26" r:id="rId27"/>
    <hyperlink ref="K26" r:id="rId28"/>
    <hyperlink ref="M26" r:id="rId29"/>
    <hyperlink ref="N26" r:id="rId30"/>
    <hyperlink ref="I28" r:id="rId31"/>
    <hyperlink ref="K28" r:id="rId32"/>
    <hyperlink ref="M28" r:id="rId33"/>
    <hyperlink ref="N28" r:id="rId34"/>
    <hyperlink ref="I9" r:id="rId35"/>
  </hyperlinks>
  <pageMargins left="0.70866141732283472" right="0.70866141732283472" top="0.74803149606299213" bottom="0.74803149606299213" header="0.31496062992125984" footer="0.31496062992125984"/>
  <pageSetup paperSize="9" scale="58" fitToWidth="0" fitToHeight="3" orientation="landscape"/>
  <headerFooter>
    <oddFooter>&amp;A&amp;RСтраница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8"/>
  <sheetViews>
    <sheetView topLeftCell="A2" zoomScaleNormal="100" zoomScaleSheetLayoutView="100" workbookViewId="0">
      <selection activeCell="G18" sqref="G18"/>
    </sheetView>
  </sheetViews>
  <sheetFormatPr defaultColWidth="8.85546875" defaultRowHeight="11.25" x14ac:dyDescent="0.2"/>
  <cols>
    <col min="1" max="1" width="19.42578125" style="58" customWidth="1"/>
    <col min="2" max="2" width="54.85546875" style="61" customWidth="1"/>
    <col min="3" max="3" width="6.28515625" style="64" customWidth="1"/>
    <col min="4" max="5" width="6.7109375" style="61" customWidth="1"/>
    <col min="6" max="6" width="6.7109375" style="63" customWidth="1"/>
    <col min="7" max="7" width="14.140625" style="61" customWidth="1"/>
    <col min="8" max="8" width="8.140625" style="61" customWidth="1"/>
    <col min="9" max="16384" width="8.85546875" style="58"/>
  </cols>
  <sheetData>
    <row r="1" spans="1:9" ht="39" customHeight="1" x14ac:dyDescent="0.2">
      <c r="A1" s="526" t="str">
        <f>"Исходные данные и оценка показателя "&amp;Методика!B63</f>
        <v>Исходные данные и оценка показателя Опубликованы ли в составе материалов к проекту Годового отчета об исполнении бюджета сведения об объеме муниципального долга?</v>
      </c>
      <c r="B1" s="526"/>
      <c r="C1" s="526"/>
      <c r="D1" s="526"/>
      <c r="E1" s="526"/>
      <c r="F1" s="526"/>
      <c r="G1" s="526"/>
      <c r="H1" s="526"/>
    </row>
    <row r="2" spans="1:9" s="45" customFormat="1" ht="46.5" customHeight="1" x14ac:dyDescent="0.25">
      <c r="A2" s="512" t="s">
        <v>155</v>
      </c>
      <c r="B2" s="512"/>
      <c r="C2" s="512"/>
      <c r="D2" s="512"/>
      <c r="E2" s="512"/>
      <c r="F2" s="512"/>
      <c r="G2" s="512"/>
      <c r="H2" s="512"/>
    </row>
    <row r="3" spans="1:9" ht="26.25" customHeight="1" x14ac:dyDescent="0.2">
      <c r="A3" s="494" t="s">
        <v>134</v>
      </c>
      <c r="B3" s="96" t="str">
        <f>Методика!$B$63</f>
        <v>Опубликованы ли в составе материалов к проекту Годового отчета об исполнении бюджета сведения об объеме муниципального долга?</v>
      </c>
      <c r="C3" s="517" t="s">
        <v>154</v>
      </c>
      <c r="D3" s="518"/>
      <c r="E3" s="518"/>
      <c r="F3" s="518"/>
      <c r="G3" s="501" t="s">
        <v>28</v>
      </c>
      <c r="H3" s="494" t="s">
        <v>3</v>
      </c>
    </row>
    <row r="4" spans="1:9" s="70" customFormat="1" ht="26.25" customHeight="1" x14ac:dyDescent="0.2">
      <c r="A4" s="502"/>
      <c r="B4" s="89" t="str">
        <f>Методика!$B$65</f>
        <v>Да, сведения представлены в полном объеме, в том числе с детализацией муниципального долга по видам долговых обязательств</v>
      </c>
      <c r="C4" s="515" t="s">
        <v>9</v>
      </c>
      <c r="D4" s="494" t="s">
        <v>136</v>
      </c>
      <c r="E4" s="494" t="s">
        <v>135</v>
      </c>
      <c r="F4" s="516" t="s">
        <v>8</v>
      </c>
      <c r="G4" s="519"/>
      <c r="H4" s="495"/>
    </row>
    <row r="5" spans="1:9" s="70" customFormat="1" ht="26.25" customHeight="1" x14ac:dyDescent="0.2">
      <c r="A5" s="502"/>
      <c r="B5" s="89" t="str">
        <f>Методика!$B$66</f>
        <v>Да, сведения представлены в полном объеме, но без детализации муниципального долга по видам долговых обязательств</v>
      </c>
      <c r="C5" s="515"/>
      <c r="D5" s="495"/>
      <c r="E5" s="495"/>
      <c r="F5" s="516"/>
      <c r="G5" s="519"/>
      <c r="H5" s="495"/>
    </row>
    <row r="6" spans="1:9" s="70" customFormat="1" ht="14.25" customHeight="1" x14ac:dyDescent="0.2">
      <c r="A6" s="503"/>
      <c r="B6" s="89" t="str">
        <f>Методика!$B$67</f>
        <v>Нет, сведения не представлены или не отвечают требованиям</v>
      </c>
      <c r="C6" s="515"/>
      <c r="D6" s="496"/>
      <c r="E6" s="496"/>
      <c r="F6" s="516"/>
      <c r="G6" s="520"/>
      <c r="H6" s="496"/>
    </row>
    <row r="7" spans="1:9" s="345" customFormat="1" ht="15" customHeight="1" x14ac:dyDescent="0.2">
      <c r="A7" s="314" t="s">
        <v>31</v>
      </c>
      <c r="B7" s="325"/>
      <c r="C7" s="88"/>
      <c r="D7" s="82"/>
      <c r="E7" s="82"/>
      <c r="F7" s="87"/>
      <c r="G7" s="86"/>
      <c r="H7" s="325"/>
    </row>
    <row r="8" spans="1:9" s="345" customFormat="1" ht="15" customHeight="1" x14ac:dyDescent="0.2">
      <c r="A8" s="34" t="s">
        <v>33</v>
      </c>
      <c r="B8" s="18" t="s">
        <v>89</v>
      </c>
      <c r="C8" s="165">
        <f>IF(B8=$B$4,2,IF(B8=$B$5,1,0))</f>
        <v>2</v>
      </c>
      <c r="D8" s="166"/>
      <c r="E8" s="166"/>
      <c r="F8" s="167">
        <f t="shared" ref="F8:F13" si="0">C8*(1-D8)*(1-E8)</f>
        <v>2</v>
      </c>
      <c r="G8" s="311"/>
      <c r="H8" s="126" t="s">
        <v>206</v>
      </c>
    </row>
    <row r="9" spans="1:9" s="161" customFormat="1" ht="15" customHeight="1" x14ac:dyDescent="0.2">
      <c r="A9" s="34" t="s">
        <v>34</v>
      </c>
      <c r="B9" s="18" t="s">
        <v>89</v>
      </c>
      <c r="C9" s="165">
        <f t="shared" ref="C9:C28" si="1">IF(B9=$B$4,2,IF(B9=$B$5,1,0))</f>
        <v>2</v>
      </c>
      <c r="D9" s="166"/>
      <c r="E9" s="166">
        <v>0.5</v>
      </c>
      <c r="F9" s="167">
        <f t="shared" si="0"/>
        <v>1</v>
      </c>
      <c r="G9" s="311" t="s">
        <v>650</v>
      </c>
      <c r="H9" s="126" t="s">
        <v>359</v>
      </c>
      <c r="I9" s="345"/>
    </row>
    <row r="10" spans="1:9" s="345" customFormat="1" ht="15" customHeight="1" x14ac:dyDescent="0.2">
      <c r="A10" s="34" t="s">
        <v>35</v>
      </c>
      <c r="B10" s="18" t="s">
        <v>89</v>
      </c>
      <c r="C10" s="165">
        <f t="shared" si="1"/>
        <v>2</v>
      </c>
      <c r="D10" s="166"/>
      <c r="E10" s="166"/>
      <c r="F10" s="167">
        <f t="shared" si="0"/>
        <v>2</v>
      </c>
      <c r="G10" s="311"/>
      <c r="H10" s="126" t="s">
        <v>224</v>
      </c>
    </row>
    <row r="11" spans="1:9" s="161" customFormat="1" ht="15" customHeight="1" x14ac:dyDescent="0.2">
      <c r="A11" s="34" t="s">
        <v>36</v>
      </c>
      <c r="B11" s="18" t="s">
        <v>89</v>
      </c>
      <c r="C11" s="165">
        <f t="shared" si="1"/>
        <v>2</v>
      </c>
      <c r="D11" s="166"/>
      <c r="E11" s="166"/>
      <c r="F11" s="167">
        <f t="shared" si="0"/>
        <v>2</v>
      </c>
      <c r="G11" s="18"/>
      <c r="H11" s="126" t="s">
        <v>360</v>
      </c>
    </row>
    <row r="12" spans="1:9" s="345" customFormat="1" ht="15" customHeight="1" x14ac:dyDescent="0.2">
      <c r="A12" s="34" t="s">
        <v>37</v>
      </c>
      <c r="B12" s="18" t="s">
        <v>89</v>
      </c>
      <c r="C12" s="165">
        <f t="shared" si="1"/>
        <v>2</v>
      </c>
      <c r="D12" s="166"/>
      <c r="E12" s="166"/>
      <c r="F12" s="167">
        <f t="shared" si="0"/>
        <v>2</v>
      </c>
      <c r="G12" s="18"/>
      <c r="H12" s="126" t="s">
        <v>642</v>
      </c>
    </row>
    <row r="13" spans="1:9" s="345" customFormat="1" ht="15" customHeight="1" x14ac:dyDescent="0.2">
      <c r="A13" s="34" t="s">
        <v>38</v>
      </c>
      <c r="B13" s="18" t="s">
        <v>89</v>
      </c>
      <c r="C13" s="165">
        <f t="shared" si="1"/>
        <v>2</v>
      </c>
      <c r="D13" s="166"/>
      <c r="E13" s="166"/>
      <c r="F13" s="167">
        <f t="shared" si="0"/>
        <v>2</v>
      </c>
      <c r="G13" s="18"/>
      <c r="H13" s="126" t="s">
        <v>633</v>
      </c>
    </row>
    <row r="14" spans="1:9" s="345" customFormat="1" ht="15" customHeight="1" x14ac:dyDescent="0.2">
      <c r="A14" s="35" t="s">
        <v>32</v>
      </c>
      <c r="B14" s="19"/>
      <c r="C14" s="19"/>
      <c r="D14" s="77"/>
      <c r="E14" s="17"/>
      <c r="F14" s="6"/>
      <c r="G14" s="313"/>
      <c r="H14" s="331"/>
    </row>
    <row r="15" spans="1:9" s="345" customFormat="1" ht="15" customHeight="1" x14ac:dyDescent="0.25">
      <c r="A15" s="34" t="s">
        <v>39</v>
      </c>
      <c r="B15" s="18" t="s">
        <v>89</v>
      </c>
      <c r="C15" s="165">
        <f t="shared" si="1"/>
        <v>2</v>
      </c>
      <c r="D15" s="166"/>
      <c r="E15" s="166"/>
      <c r="F15" s="167">
        <f t="shared" ref="F15:F28" si="2">C15*(1-D15)*(1-E15)</f>
        <v>2</v>
      </c>
      <c r="G15" s="311"/>
      <c r="H15" s="349" t="s">
        <v>210</v>
      </c>
    </row>
    <row r="16" spans="1:9" s="345" customFormat="1" ht="15" customHeight="1" x14ac:dyDescent="0.2">
      <c r="A16" s="34" t="s">
        <v>40</v>
      </c>
      <c r="B16" s="18" t="s">
        <v>89</v>
      </c>
      <c r="C16" s="165">
        <f t="shared" si="1"/>
        <v>2</v>
      </c>
      <c r="D16" s="166"/>
      <c r="E16" s="166"/>
      <c r="F16" s="167">
        <f t="shared" si="2"/>
        <v>2</v>
      </c>
      <c r="G16" s="350"/>
      <c r="H16" s="126" t="s">
        <v>225</v>
      </c>
    </row>
    <row r="17" spans="1:10" s="345" customFormat="1" ht="15" customHeight="1" x14ac:dyDescent="0.2">
      <c r="A17" s="34" t="s">
        <v>41</v>
      </c>
      <c r="B17" s="18" t="s">
        <v>89</v>
      </c>
      <c r="C17" s="165">
        <f t="shared" si="1"/>
        <v>2</v>
      </c>
      <c r="D17" s="166"/>
      <c r="E17" s="166"/>
      <c r="F17" s="167">
        <f t="shared" si="2"/>
        <v>2</v>
      </c>
      <c r="G17" s="15"/>
      <c r="H17" s="126" t="s">
        <v>226</v>
      </c>
    </row>
    <row r="18" spans="1:10" s="345" customFormat="1" ht="15" customHeight="1" x14ac:dyDescent="0.25">
      <c r="A18" s="34" t="s">
        <v>42</v>
      </c>
      <c r="B18" s="18" t="s">
        <v>91</v>
      </c>
      <c r="C18" s="165">
        <f t="shared" si="1"/>
        <v>0</v>
      </c>
      <c r="D18" s="166"/>
      <c r="E18" s="166"/>
      <c r="F18" s="167">
        <f t="shared" si="2"/>
        <v>0</v>
      </c>
      <c r="G18" s="311" t="s">
        <v>651</v>
      </c>
      <c r="H18" s="349" t="s">
        <v>362</v>
      </c>
    </row>
    <row r="19" spans="1:10" s="345" customFormat="1" ht="15" customHeight="1" x14ac:dyDescent="0.25">
      <c r="A19" s="34" t="s">
        <v>43</v>
      </c>
      <c r="B19" s="18" t="s">
        <v>89</v>
      </c>
      <c r="C19" s="165">
        <f>IF(B19=$B$4,2,IF(B19=$B$5,1,0))</f>
        <v>2</v>
      </c>
      <c r="D19" s="166"/>
      <c r="E19" s="166"/>
      <c r="F19" s="167">
        <f t="shared" si="2"/>
        <v>2</v>
      </c>
      <c r="G19" s="15"/>
      <c r="H19" s="349" t="s">
        <v>634</v>
      </c>
    </row>
    <row r="20" spans="1:10" s="345" customFormat="1" ht="15" customHeight="1" x14ac:dyDescent="0.25">
      <c r="A20" s="34" t="s">
        <v>44</v>
      </c>
      <c r="B20" s="18" t="s">
        <v>89</v>
      </c>
      <c r="C20" s="165">
        <f t="shared" si="1"/>
        <v>2</v>
      </c>
      <c r="D20" s="166"/>
      <c r="E20" s="166"/>
      <c r="F20" s="167">
        <f t="shared" si="2"/>
        <v>2</v>
      </c>
      <c r="G20" s="15"/>
      <c r="H20" s="349" t="s">
        <v>646</v>
      </c>
    </row>
    <row r="21" spans="1:10" s="345" customFormat="1" ht="15" customHeight="1" x14ac:dyDescent="0.2">
      <c r="A21" s="34" t="s">
        <v>45</v>
      </c>
      <c r="B21" s="384" t="s">
        <v>89</v>
      </c>
      <c r="C21" s="396">
        <f t="shared" si="1"/>
        <v>2</v>
      </c>
      <c r="D21" s="166"/>
      <c r="E21" s="166"/>
      <c r="F21" s="167">
        <f t="shared" si="2"/>
        <v>2</v>
      </c>
      <c r="G21" s="311"/>
      <c r="H21" s="126" t="s">
        <v>647</v>
      </c>
    </row>
    <row r="22" spans="1:10" s="345" customFormat="1" ht="15" customHeight="1" x14ac:dyDescent="0.2">
      <c r="A22" s="34" t="s">
        <v>46</v>
      </c>
      <c r="B22" s="18" t="s">
        <v>89</v>
      </c>
      <c r="C22" s="165">
        <f t="shared" si="1"/>
        <v>2</v>
      </c>
      <c r="D22" s="166"/>
      <c r="E22" s="166"/>
      <c r="F22" s="167">
        <f t="shared" si="2"/>
        <v>2</v>
      </c>
      <c r="G22" s="18"/>
      <c r="H22" s="125" t="s">
        <v>635</v>
      </c>
    </row>
    <row r="23" spans="1:10" s="345" customFormat="1" ht="15" customHeight="1" x14ac:dyDescent="0.25">
      <c r="A23" s="34" t="s">
        <v>47</v>
      </c>
      <c r="B23" s="18" t="s">
        <v>89</v>
      </c>
      <c r="C23" s="165">
        <v>2</v>
      </c>
      <c r="D23" s="166"/>
      <c r="E23" s="166"/>
      <c r="F23" s="167">
        <f t="shared" si="2"/>
        <v>2</v>
      </c>
      <c r="G23" s="15"/>
      <c r="H23" s="126" t="s">
        <v>636</v>
      </c>
      <c r="J23" s="241"/>
    </row>
    <row r="24" spans="1:10" s="345" customFormat="1" ht="15" customHeight="1" x14ac:dyDescent="0.25">
      <c r="A24" s="34" t="s">
        <v>48</v>
      </c>
      <c r="B24" s="18" t="s">
        <v>89</v>
      </c>
      <c r="C24" s="165">
        <f t="shared" si="1"/>
        <v>2</v>
      </c>
      <c r="D24" s="166"/>
      <c r="E24" s="166"/>
      <c r="F24" s="167">
        <f t="shared" si="2"/>
        <v>2</v>
      </c>
      <c r="G24" s="18"/>
      <c r="H24" s="349" t="s">
        <v>363</v>
      </c>
    </row>
    <row r="25" spans="1:10" s="345" customFormat="1" ht="15" customHeight="1" x14ac:dyDescent="0.25">
      <c r="A25" s="34" t="s">
        <v>49</v>
      </c>
      <c r="B25" s="18" t="s">
        <v>89</v>
      </c>
      <c r="C25" s="165">
        <f t="shared" si="1"/>
        <v>2</v>
      </c>
      <c r="D25" s="166"/>
      <c r="E25" s="166"/>
      <c r="F25" s="167">
        <f t="shared" si="2"/>
        <v>2</v>
      </c>
      <c r="G25" s="18"/>
      <c r="H25" s="349" t="s">
        <v>648</v>
      </c>
    </row>
    <row r="26" spans="1:10" s="345" customFormat="1" ht="15" customHeight="1" x14ac:dyDescent="0.25">
      <c r="A26" s="34" t="s">
        <v>50</v>
      </c>
      <c r="B26" s="18" t="s">
        <v>89</v>
      </c>
      <c r="C26" s="165">
        <f t="shared" si="1"/>
        <v>2</v>
      </c>
      <c r="D26" s="166"/>
      <c r="E26" s="166"/>
      <c r="F26" s="167">
        <f t="shared" si="2"/>
        <v>2</v>
      </c>
      <c r="G26" s="18"/>
      <c r="H26" s="349" t="s">
        <v>349</v>
      </c>
    </row>
    <row r="27" spans="1:10" s="345" customFormat="1" ht="15" customHeight="1" x14ac:dyDescent="0.2">
      <c r="A27" s="34" t="s">
        <v>51</v>
      </c>
      <c r="B27" s="18" t="s">
        <v>89</v>
      </c>
      <c r="C27" s="165">
        <f t="shared" si="1"/>
        <v>2</v>
      </c>
      <c r="D27" s="166"/>
      <c r="E27" s="166"/>
      <c r="F27" s="167">
        <f t="shared" si="2"/>
        <v>2</v>
      </c>
      <c r="G27" s="311"/>
      <c r="H27" s="126" t="s">
        <v>638</v>
      </c>
    </row>
    <row r="28" spans="1:10" s="345" customFormat="1" ht="15" customHeight="1" x14ac:dyDescent="0.25">
      <c r="A28" s="34" t="s">
        <v>52</v>
      </c>
      <c r="B28" s="18" t="s">
        <v>89</v>
      </c>
      <c r="C28" s="165">
        <f t="shared" si="1"/>
        <v>2</v>
      </c>
      <c r="D28" s="166"/>
      <c r="E28" s="166"/>
      <c r="F28" s="167">
        <f t="shared" si="2"/>
        <v>2</v>
      </c>
      <c r="G28" s="311"/>
      <c r="H28" s="349" t="s">
        <v>350</v>
      </c>
    </row>
    <row r="31" spans="1:10" x14ac:dyDescent="0.2">
      <c r="B31" s="67"/>
      <c r="C31" s="69"/>
      <c r="D31" s="67"/>
      <c r="E31" s="67"/>
      <c r="F31" s="68"/>
      <c r="G31" s="67"/>
      <c r="H31" s="67"/>
    </row>
    <row r="38" ht="11.25" customHeight="1" x14ac:dyDescent="0.2"/>
  </sheetData>
  <autoFilter ref="A7:G28"/>
  <dataConsolidate/>
  <mergeCells count="10">
    <mergeCell ref="F4:F6"/>
    <mergeCell ref="H3:H6"/>
    <mergeCell ref="A1:H1"/>
    <mergeCell ref="A2:H2"/>
    <mergeCell ref="A3:A6"/>
    <mergeCell ref="C3:F3"/>
    <mergeCell ref="G3:G6"/>
    <mergeCell ref="C4:C6"/>
    <mergeCell ref="D4:D6"/>
    <mergeCell ref="E4:E6"/>
  </mergeCells>
  <dataValidations count="3">
    <dataValidation type="list" allowBlank="1" showInputMessage="1" showErrorMessage="1" sqref="D8:E13 D15:E28">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14:C14 H21 H16:H17 H8:H14 H23 H27">
      <formula1>Выбор_3.1</formula1>
    </dataValidation>
    <dataValidation type="list" allowBlank="1" showInputMessage="1" showErrorMessage="1" sqref="B8:B13 B15:B28">
      <formula1>$B$4:$B$6</formula1>
    </dataValidation>
  </dataValidations>
  <hyperlinks>
    <hyperlink ref="H18" r:id="rId1"/>
    <hyperlink ref="H15" r:id="rId2"/>
    <hyperlink ref="H19" r:id="rId3"/>
    <hyperlink ref="H20" r:id="rId4"/>
    <hyperlink ref="H23" r:id="rId5" location="budg"/>
    <hyperlink ref="H24" r:id="rId6"/>
    <hyperlink ref="H25" r:id="rId7" display="https://cloud.mail.ru/public/KBph/jLpWAmCjq/%D0%9F%D1%80%D0%BE%D0%B5%D0%BA%D1%82 %D1%80%D0%B5%D1%88%D0%B5%D0%BD%D0%B8%D1%8F %D0%BE%D0%B1 %D1%83%D1%82%D0%B2%D0%B5%D1%80%D0%B6%D0%B4%D0%B5%D0%BD%D0%B8%D0%B8 %D0%BE%D1%82%D1%87%D0%B5%D1%82%D0%B0 %D0%BE%D0%B1 %D0%B8%D1%81%D0%BF%D0%BE%D0%BB%D0%BD%D0%B5%D0%BD%D0%B8%D0%B8 %D0%B1%D1%8E%D0%B4%D0%B6%D0%B5%D1%82%D0%B0 %D0%B7%D0%B0 2018 %D0%B3%D0%BE%D0%B4/%D0%94%D0%BE%D0%BF%D0%BE%D0%BB%D0%BD%D0%B8%D1%82%D0%B5%D0%BB%D1%8C%D0%BD%D1%8B%D0%B5 %D0%BC%D0%B0%D1%82%D0%B5%D1%80%D0%B8%D0%B0%D0%BB%D1%8B %D0%BA %D1%80%D0%B5%D1%88%D0%B5%D0%BD%D0%B8%D1%8E %D0%BE%D0%B1 %D1%83%D1%82%D0%B2%D0%B5%D1%80%D0%B6%D0%B4%D0%B5%D0%BD%D0%B8%D0%B8 %D0%BE%D1%82%D1%87%D0%B5%D1%82%D0%B0 %D0%BE%D0%B1 %D0%B8%D1%81%D0%BF%D0%BE%D0%BB%D0%BD%D0%B5%D0%BD%D0%B8%D0%B8 %D0%B1%D1%8E%D0%B4%D0%B6%D0%B5%D1%82%D0%B0 %D0%B7%D0%B0 2018 %D0%B3%D0%BE%D0%B4/"/>
    <hyperlink ref="H26" r:id="rId8"/>
    <hyperlink ref="H28" r:id="rId9"/>
    <hyperlink ref="H17" r:id="rId10"/>
    <hyperlink ref="H13" r:id="rId11"/>
    <hyperlink ref="H12" r:id="rId12"/>
    <hyperlink ref="H16" r:id="rId13"/>
    <hyperlink ref="H9" r:id="rId14"/>
  </hyperlinks>
  <pageMargins left="0.70866141732283472" right="0.70866141732283472" top="0.74803149606299213" bottom="0.74803149606299213" header="0.31496062992125984" footer="0.31496062992125984"/>
  <pageSetup paperSize="9" scale="58" fitToWidth="0" fitToHeight="3" orientation="landscape" r:id="rId15"/>
  <headerFooter>
    <oddFooter>&amp;A&amp;RСтраница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0"/>
  <sheetViews>
    <sheetView topLeftCell="A4" zoomScaleNormal="100" zoomScaleSheetLayoutView="100" workbookViewId="0">
      <selection activeCell="B23" sqref="B23"/>
    </sheetView>
  </sheetViews>
  <sheetFormatPr defaultColWidth="8.85546875" defaultRowHeight="11.25" x14ac:dyDescent="0.2"/>
  <cols>
    <col min="1" max="1" width="19.42578125" style="58" customWidth="1"/>
    <col min="2" max="2" width="57.85546875" style="61" customWidth="1"/>
    <col min="3" max="3" width="6.28515625" style="64" customWidth="1"/>
    <col min="4" max="4" width="6.7109375" style="61" customWidth="1"/>
    <col min="5" max="5" width="6.7109375" style="63" customWidth="1"/>
    <col min="6" max="6" width="14.140625" style="61" customWidth="1"/>
    <col min="7" max="7" width="7.7109375" style="60" customWidth="1"/>
    <col min="8" max="8" width="20" style="58" customWidth="1"/>
    <col min="9" max="9" width="6.7109375" style="59" customWidth="1"/>
    <col min="10" max="10" width="20" style="58" customWidth="1"/>
    <col min="11" max="11" width="8.140625" style="61" customWidth="1"/>
    <col min="12" max="16384" width="8.85546875" style="58"/>
  </cols>
  <sheetData>
    <row r="1" spans="1:12" ht="39" customHeight="1" x14ac:dyDescent="0.2">
      <c r="A1" s="526" t="str">
        <f>"Исходные данные и оценка показателя "&amp;Методика!B68</f>
        <v>Исходные данные и оценка показателя Опубликованы ли в составе материалов к проекту Годового отчета об исполнении бюджета сведения о выполнении муниципальными бюджетными и автономными учреждениями МО муниципальных заданий на оказание муниципальных услуг (выполнение работ), а также об объемах субсидий на финансовое обеспечение выполнения муниципальных заданий?</v>
      </c>
      <c r="B1" s="526"/>
      <c r="C1" s="526"/>
      <c r="D1" s="526"/>
      <c r="E1" s="526"/>
      <c r="F1" s="526"/>
      <c r="G1" s="526"/>
      <c r="H1" s="526"/>
      <c r="I1" s="526"/>
      <c r="J1" s="526"/>
      <c r="K1" s="526"/>
    </row>
    <row r="2" spans="1:12" s="45" customFormat="1" ht="46.5" customHeight="1" x14ac:dyDescent="0.25">
      <c r="A2" s="512" t="s">
        <v>157</v>
      </c>
      <c r="B2" s="512"/>
      <c r="C2" s="512"/>
      <c r="D2" s="512"/>
      <c r="E2" s="512"/>
      <c r="F2" s="512"/>
      <c r="G2" s="512"/>
      <c r="H2" s="512"/>
      <c r="I2" s="512"/>
      <c r="J2" s="512"/>
      <c r="K2" s="512"/>
    </row>
    <row r="3" spans="1:12" ht="56.25" customHeight="1" x14ac:dyDescent="0.2">
      <c r="A3" s="494" t="s">
        <v>134</v>
      </c>
      <c r="B3" s="96" t="str">
        <f>Методика!$B$68</f>
        <v>Опубликованы ли в составе материалов к проекту Годового отчета об исполнении бюджета сведения о выполнении муниципальными бюджетными и автономными учреждениями МО муниципальных заданий на оказание муниципальных услуг (выполнение работ), а также об объемах субсидий на финансовое обеспечение выполнения муниципальных заданий?</v>
      </c>
      <c r="C3" s="517" t="s">
        <v>156</v>
      </c>
      <c r="D3" s="518"/>
      <c r="E3" s="518"/>
      <c r="F3" s="501" t="s">
        <v>28</v>
      </c>
      <c r="G3" s="521" t="s">
        <v>230</v>
      </c>
      <c r="H3" s="533"/>
      <c r="I3" s="533"/>
      <c r="J3" s="533"/>
      <c r="K3" s="494" t="s">
        <v>3</v>
      </c>
    </row>
    <row r="4" spans="1:12" s="70" customFormat="1" ht="29.25" customHeight="1" x14ac:dyDescent="0.2">
      <c r="A4" s="502"/>
      <c r="B4" s="89" t="str">
        <f>Методика!$B$70</f>
        <v xml:space="preserve">Да, сведения опубликованы </v>
      </c>
      <c r="C4" s="515" t="s">
        <v>9</v>
      </c>
      <c r="D4" s="494" t="s">
        <v>135</v>
      </c>
      <c r="E4" s="516" t="s">
        <v>8</v>
      </c>
      <c r="F4" s="519"/>
      <c r="G4" s="528" t="s">
        <v>158</v>
      </c>
      <c r="H4" s="529"/>
      <c r="I4" s="528" t="s">
        <v>159</v>
      </c>
      <c r="J4" s="529"/>
      <c r="K4" s="495"/>
    </row>
    <row r="5" spans="1:12" s="70" customFormat="1" ht="29.25" customHeight="1" x14ac:dyDescent="0.2">
      <c r="A5" s="502"/>
      <c r="B5" s="89" t="str">
        <f>Методика!$B$71</f>
        <v>Да, сведения опубликованы но не отвечают требованиям</v>
      </c>
      <c r="C5" s="515"/>
      <c r="D5" s="495"/>
      <c r="E5" s="516"/>
      <c r="F5" s="519"/>
      <c r="G5" s="530"/>
      <c r="H5" s="531"/>
      <c r="I5" s="530"/>
      <c r="J5" s="531"/>
      <c r="K5" s="495"/>
    </row>
    <row r="6" spans="1:12" s="70" customFormat="1" ht="13.5" customHeight="1" x14ac:dyDescent="0.2">
      <c r="A6" s="503"/>
      <c r="B6" s="89" t="str">
        <f>Методика!$B$72</f>
        <v>Нет, сведения не опубликованы</v>
      </c>
      <c r="C6" s="515"/>
      <c r="D6" s="496"/>
      <c r="E6" s="516"/>
      <c r="F6" s="520"/>
      <c r="G6" s="93" t="s">
        <v>123</v>
      </c>
      <c r="H6" s="93" t="s">
        <v>122</v>
      </c>
      <c r="I6" s="93" t="s">
        <v>123</v>
      </c>
      <c r="J6" s="93" t="s">
        <v>122</v>
      </c>
      <c r="K6" s="496"/>
    </row>
    <row r="7" spans="1:12" s="345" customFormat="1" ht="15" customHeight="1" x14ac:dyDescent="0.2">
      <c r="A7" s="314" t="s">
        <v>31</v>
      </c>
      <c r="B7" s="325"/>
      <c r="C7" s="88"/>
      <c r="D7" s="82"/>
      <c r="E7" s="87"/>
      <c r="F7" s="86"/>
      <c r="G7" s="83"/>
      <c r="H7" s="82"/>
      <c r="I7" s="21"/>
      <c r="J7" s="82"/>
      <c r="K7" s="325"/>
    </row>
    <row r="8" spans="1:12" s="345" customFormat="1" ht="15" customHeight="1" x14ac:dyDescent="0.2">
      <c r="A8" s="34" t="s">
        <v>33</v>
      </c>
      <c r="B8" s="18" t="s">
        <v>95</v>
      </c>
      <c r="C8" s="165">
        <f t="shared" ref="C8:C13" si="0">IF(B8=$B$4,2,IF(B8=$B$5,1,0))</f>
        <v>2</v>
      </c>
      <c r="D8" s="166"/>
      <c r="E8" s="167">
        <f>C8*(1-D8)</f>
        <v>2</v>
      </c>
      <c r="F8" s="311"/>
      <c r="G8" s="18" t="s">
        <v>204</v>
      </c>
      <c r="H8" s="125" t="s">
        <v>206</v>
      </c>
      <c r="I8" s="279" t="s">
        <v>204</v>
      </c>
      <c r="J8" s="125" t="s">
        <v>206</v>
      </c>
      <c r="K8" s="126" t="s">
        <v>206</v>
      </c>
    </row>
    <row r="9" spans="1:12" s="161" customFormat="1" ht="15" customHeight="1" x14ac:dyDescent="0.2">
      <c r="A9" s="34" t="s">
        <v>34</v>
      </c>
      <c r="B9" s="18" t="s">
        <v>95</v>
      </c>
      <c r="C9" s="165">
        <f t="shared" si="0"/>
        <v>2</v>
      </c>
      <c r="D9" s="166">
        <v>0.5</v>
      </c>
      <c r="E9" s="167">
        <f t="shared" ref="E9:E28" si="1">C9*(1-D9)</f>
        <v>1</v>
      </c>
      <c r="F9" s="278"/>
      <c r="G9" s="18" t="s">
        <v>204</v>
      </c>
      <c r="H9" s="125" t="s">
        <v>359</v>
      </c>
      <c r="I9" s="279" t="s">
        <v>204</v>
      </c>
      <c r="J9" s="125" t="s">
        <v>359</v>
      </c>
      <c r="K9" s="126" t="s">
        <v>359</v>
      </c>
      <c r="L9" s="345"/>
    </row>
    <row r="10" spans="1:12" s="345" customFormat="1" ht="15" customHeight="1" x14ac:dyDescent="0.2">
      <c r="A10" s="34" t="s">
        <v>35</v>
      </c>
      <c r="B10" s="18" t="s">
        <v>95</v>
      </c>
      <c r="C10" s="165">
        <f t="shared" si="0"/>
        <v>2</v>
      </c>
      <c r="D10" s="166"/>
      <c r="E10" s="167">
        <f t="shared" si="1"/>
        <v>2</v>
      </c>
      <c r="F10" s="311"/>
      <c r="G10" s="18" t="s">
        <v>204</v>
      </c>
      <c r="H10" s="125" t="s">
        <v>224</v>
      </c>
      <c r="I10" s="279" t="s">
        <v>204</v>
      </c>
      <c r="J10" s="125" t="s">
        <v>224</v>
      </c>
      <c r="K10" s="126" t="s">
        <v>224</v>
      </c>
    </row>
    <row r="11" spans="1:12" s="161" customFormat="1" ht="15" customHeight="1" x14ac:dyDescent="0.25">
      <c r="A11" s="34" t="s">
        <v>36</v>
      </c>
      <c r="B11" s="18" t="s">
        <v>95</v>
      </c>
      <c r="C11" s="165">
        <f t="shared" si="0"/>
        <v>2</v>
      </c>
      <c r="D11" s="166"/>
      <c r="E11" s="167">
        <f t="shared" si="1"/>
        <v>2</v>
      </c>
      <c r="F11" s="18"/>
      <c r="G11" s="18" t="s">
        <v>204</v>
      </c>
      <c r="H11" s="125" t="s">
        <v>360</v>
      </c>
      <c r="I11" s="124" t="s">
        <v>204</v>
      </c>
      <c r="J11" s="125" t="s">
        <v>360</v>
      </c>
      <c r="K11" s="126" t="s">
        <v>360</v>
      </c>
      <c r="L11" s="241"/>
    </row>
    <row r="12" spans="1:12" s="345" customFormat="1" ht="15" customHeight="1" x14ac:dyDescent="0.2">
      <c r="A12" s="34" t="s">
        <v>37</v>
      </c>
      <c r="B12" s="18" t="s">
        <v>95</v>
      </c>
      <c r="C12" s="165">
        <f t="shared" si="0"/>
        <v>2</v>
      </c>
      <c r="D12" s="166"/>
      <c r="E12" s="167">
        <f t="shared" si="1"/>
        <v>2</v>
      </c>
      <c r="F12" s="18"/>
      <c r="G12" s="18" t="s">
        <v>204</v>
      </c>
      <c r="H12" s="125" t="s">
        <v>642</v>
      </c>
      <c r="I12" s="124" t="s">
        <v>204</v>
      </c>
      <c r="J12" s="125" t="s">
        <v>642</v>
      </c>
      <c r="K12" s="126" t="s">
        <v>642</v>
      </c>
    </row>
    <row r="13" spans="1:12" s="345" customFormat="1" ht="15" customHeight="1" x14ac:dyDescent="0.2">
      <c r="A13" s="34" t="s">
        <v>38</v>
      </c>
      <c r="B13" s="18" t="s">
        <v>95</v>
      </c>
      <c r="C13" s="165">
        <f t="shared" si="0"/>
        <v>2</v>
      </c>
      <c r="D13" s="166"/>
      <c r="E13" s="167">
        <f t="shared" si="1"/>
        <v>2</v>
      </c>
      <c r="F13" s="18"/>
      <c r="G13" s="18" t="s">
        <v>204</v>
      </c>
      <c r="H13" s="125" t="s">
        <v>633</v>
      </c>
      <c r="I13" s="124" t="s">
        <v>204</v>
      </c>
      <c r="J13" s="125" t="s">
        <v>633</v>
      </c>
      <c r="K13" s="126" t="s">
        <v>633</v>
      </c>
    </row>
    <row r="14" spans="1:12" s="345" customFormat="1" ht="15" customHeight="1" x14ac:dyDescent="0.2">
      <c r="A14" s="35" t="s">
        <v>32</v>
      </c>
      <c r="B14" s="19"/>
      <c r="C14" s="19"/>
      <c r="D14" s="17"/>
      <c r="E14" s="78"/>
      <c r="F14" s="313"/>
      <c r="G14" s="19"/>
      <c r="H14" s="331"/>
      <c r="I14" s="314"/>
      <c r="J14" s="331"/>
      <c r="K14" s="331"/>
    </row>
    <row r="15" spans="1:12" s="345" customFormat="1" ht="15" customHeight="1" x14ac:dyDescent="0.25">
      <c r="A15" s="34" t="s">
        <v>39</v>
      </c>
      <c r="B15" s="18" t="s">
        <v>95</v>
      </c>
      <c r="C15" s="165">
        <f t="shared" ref="C15:C28" si="2">IF(B15=$B$4,2,IF(B15=$B$5,1,0))</f>
        <v>2</v>
      </c>
      <c r="D15" s="166"/>
      <c r="E15" s="167">
        <f t="shared" si="1"/>
        <v>2</v>
      </c>
      <c r="F15" s="311"/>
      <c r="G15" s="72" t="s">
        <v>204</v>
      </c>
      <c r="H15" s="349" t="s">
        <v>210</v>
      </c>
      <c r="I15" s="124" t="s">
        <v>204</v>
      </c>
      <c r="J15" s="349" t="s">
        <v>210</v>
      </c>
      <c r="K15" s="349" t="s">
        <v>210</v>
      </c>
    </row>
    <row r="16" spans="1:12" s="345" customFormat="1" ht="15" customHeight="1" x14ac:dyDescent="0.2">
      <c r="A16" s="34" t="s">
        <v>40</v>
      </c>
      <c r="B16" s="18" t="s">
        <v>95</v>
      </c>
      <c r="C16" s="165">
        <f t="shared" si="2"/>
        <v>2</v>
      </c>
      <c r="D16" s="166"/>
      <c r="E16" s="167">
        <f t="shared" si="1"/>
        <v>2</v>
      </c>
      <c r="F16" s="350"/>
      <c r="G16" s="124" t="s">
        <v>204</v>
      </c>
      <c r="H16" s="126" t="s">
        <v>225</v>
      </c>
      <c r="I16" s="124" t="s">
        <v>204</v>
      </c>
      <c r="J16" s="126" t="s">
        <v>225</v>
      </c>
      <c r="K16" s="126" t="s">
        <v>225</v>
      </c>
    </row>
    <row r="17" spans="1:11" s="345" customFormat="1" ht="15" customHeight="1" x14ac:dyDescent="0.2">
      <c r="A17" s="34" t="s">
        <v>41</v>
      </c>
      <c r="B17" s="18" t="s">
        <v>95</v>
      </c>
      <c r="C17" s="165">
        <f t="shared" si="2"/>
        <v>2</v>
      </c>
      <c r="D17" s="166"/>
      <c r="E17" s="167">
        <f t="shared" si="1"/>
        <v>2</v>
      </c>
      <c r="F17" s="15"/>
      <c r="G17" s="18" t="s">
        <v>204</v>
      </c>
      <c r="H17" s="125" t="s">
        <v>226</v>
      </c>
      <c r="I17" s="124" t="s">
        <v>204</v>
      </c>
      <c r="J17" s="125" t="s">
        <v>226</v>
      </c>
      <c r="K17" s="126" t="s">
        <v>226</v>
      </c>
    </row>
    <row r="18" spans="1:11" s="345" customFormat="1" ht="15" customHeight="1" x14ac:dyDescent="0.2">
      <c r="A18" s="34" t="s">
        <v>42</v>
      </c>
      <c r="B18" s="373" t="s">
        <v>95</v>
      </c>
      <c r="C18" s="396">
        <f t="shared" si="2"/>
        <v>2</v>
      </c>
      <c r="D18" s="166"/>
      <c r="E18" s="167">
        <f t="shared" si="1"/>
        <v>2</v>
      </c>
      <c r="F18" s="15"/>
      <c r="G18" s="18" t="s">
        <v>204</v>
      </c>
      <c r="H18" s="125" t="s">
        <v>362</v>
      </c>
      <c r="I18" s="124" t="s">
        <v>204</v>
      </c>
      <c r="J18" s="125" t="s">
        <v>362</v>
      </c>
      <c r="K18" s="126" t="s">
        <v>362</v>
      </c>
    </row>
    <row r="19" spans="1:11" s="345" customFormat="1" ht="15" customHeight="1" x14ac:dyDescent="0.25">
      <c r="A19" s="34" t="s">
        <v>43</v>
      </c>
      <c r="B19" s="18" t="s">
        <v>95</v>
      </c>
      <c r="C19" s="165">
        <f t="shared" si="2"/>
        <v>2</v>
      </c>
      <c r="D19" s="166"/>
      <c r="E19" s="167">
        <f t="shared" si="1"/>
        <v>2</v>
      </c>
      <c r="F19" s="15"/>
      <c r="G19" s="18" t="s">
        <v>204</v>
      </c>
      <c r="H19" s="241" t="s">
        <v>634</v>
      </c>
      <c r="I19" s="124" t="s">
        <v>204</v>
      </c>
      <c r="J19" s="349" t="s">
        <v>634</v>
      </c>
      <c r="K19" s="349" t="s">
        <v>634</v>
      </c>
    </row>
    <row r="20" spans="1:11" s="345" customFormat="1" ht="15" customHeight="1" x14ac:dyDescent="0.25">
      <c r="A20" s="34" t="s">
        <v>44</v>
      </c>
      <c r="B20" s="18" t="s">
        <v>95</v>
      </c>
      <c r="C20" s="165">
        <f t="shared" si="2"/>
        <v>2</v>
      </c>
      <c r="D20" s="166"/>
      <c r="E20" s="167">
        <f t="shared" si="1"/>
        <v>2</v>
      </c>
      <c r="F20" s="15"/>
      <c r="G20" s="123" t="s">
        <v>204</v>
      </c>
      <c r="H20" s="241" t="s">
        <v>646</v>
      </c>
      <c r="I20" s="124" t="s">
        <v>204</v>
      </c>
      <c r="J20" s="349" t="s">
        <v>646</v>
      </c>
      <c r="K20" s="349" t="s">
        <v>646</v>
      </c>
    </row>
    <row r="21" spans="1:11" s="345" customFormat="1" ht="15" customHeight="1" x14ac:dyDescent="0.2">
      <c r="A21" s="34" t="s">
        <v>45</v>
      </c>
      <c r="B21" s="18" t="s">
        <v>95</v>
      </c>
      <c r="C21" s="165">
        <f t="shared" si="2"/>
        <v>2</v>
      </c>
      <c r="D21" s="166"/>
      <c r="E21" s="167">
        <f t="shared" si="1"/>
        <v>2</v>
      </c>
      <c r="F21" s="15"/>
      <c r="G21" s="123" t="s">
        <v>204</v>
      </c>
      <c r="H21" s="125" t="s">
        <v>647</v>
      </c>
      <c r="I21" s="124" t="s">
        <v>204</v>
      </c>
      <c r="J21" s="125" t="s">
        <v>647</v>
      </c>
      <c r="K21" s="125" t="s">
        <v>647</v>
      </c>
    </row>
    <row r="22" spans="1:11" s="345" customFormat="1" ht="15" customHeight="1" x14ac:dyDescent="0.2">
      <c r="A22" s="382" t="s">
        <v>46</v>
      </c>
      <c r="B22" s="373" t="s">
        <v>95</v>
      </c>
      <c r="C22" s="416">
        <f t="shared" si="2"/>
        <v>2</v>
      </c>
      <c r="D22" s="417"/>
      <c r="E22" s="418">
        <f t="shared" si="1"/>
        <v>2</v>
      </c>
      <c r="F22" s="405"/>
      <c r="G22" s="116" t="s">
        <v>204</v>
      </c>
      <c r="H22" s="125" t="s">
        <v>635</v>
      </c>
      <c r="I22" s="124" t="s">
        <v>204</v>
      </c>
      <c r="J22" s="125" t="s">
        <v>635</v>
      </c>
      <c r="K22" s="125" t="s">
        <v>635</v>
      </c>
    </row>
    <row r="23" spans="1:11" s="345" customFormat="1" ht="15" customHeight="1" x14ac:dyDescent="0.25">
      <c r="A23" s="382" t="s">
        <v>47</v>
      </c>
      <c r="B23" s="373" t="s">
        <v>95</v>
      </c>
      <c r="C23" s="165">
        <v>2</v>
      </c>
      <c r="D23" s="166"/>
      <c r="E23" s="167">
        <f t="shared" si="1"/>
        <v>2</v>
      </c>
      <c r="F23" s="15"/>
      <c r="G23" s="116" t="s">
        <v>204</v>
      </c>
      <c r="H23" s="349" t="s">
        <v>652</v>
      </c>
      <c r="I23" s="124" t="s">
        <v>204</v>
      </c>
      <c r="J23" s="349" t="s">
        <v>652</v>
      </c>
      <c r="K23" s="349" t="s">
        <v>652</v>
      </c>
    </row>
    <row r="24" spans="1:11" s="345" customFormat="1" ht="15" customHeight="1" x14ac:dyDescent="0.25">
      <c r="A24" s="34" t="s">
        <v>48</v>
      </c>
      <c r="B24" s="18" t="s">
        <v>95</v>
      </c>
      <c r="C24" s="165">
        <f t="shared" si="2"/>
        <v>2</v>
      </c>
      <c r="D24" s="166"/>
      <c r="E24" s="167">
        <f t="shared" si="1"/>
        <v>2</v>
      </c>
      <c r="F24" s="18"/>
      <c r="G24" s="116" t="s">
        <v>204</v>
      </c>
      <c r="H24" s="241" t="s">
        <v>363</v>
      </c>
      <c r="I24" s="124" t="s">
        <v>204</v>
      </c>
      <c r="J24" s="349" t="s">
        <v>363</v>
      </c>
      <c r="K24" s="349" t="s">
        <v>363</v>
      </c>
    </row>
    <row r="25" spans="1:11" s="345" customFormat="1" ht="15" customHeight="1" x14ac:dyDescent="0.25">
      <c r="A25" s="34" t="s">
        <v>49</v>
      </c>
      <c r="B25" s="18" t="s">
        <v>95</v>
      </c>
      <c r="C25" s="165">
        <f t="shared" si="2"/>
        <v>2</v>
      </c>
      <c r="D25" s="166"/>
      <c r="E25" s="167">
        <f t="shared" si="1"/>
        <v>2</v>
      </c>
      <c r="F25" s="18"/>
      <c r="G25" s="18" t="s">
        <v>204</v>
      </c>
      <c r="H25" s="349" t="s">
        <v>648</v>
      </c>
      <c r="I25" s="116" t="s">
        <v>204</v>
      </c>
      <c r="J25" s="349" t="s">
        <v>648</v>
      </c>
      <c r="K25" s="116"/>
    </row>
    <row r="26" spans="1:11" s="345" customFormat="1" ht="15" customHeight="1" x14ac:dyDescent="0.25">
      <c r="A26" s="34" t="s">
        <v>50</v>
      </c>
      <c r="B26" s="18" t="s">
        <v>95</v>
      </c>
      <c r="C26" s="165">
        <f t="shared" si="2"/>
        <v>2</v>
      </c>
      <c r="D26" s="166"/>
      <c r="E26" s="167">
        <f t="shared" si="1"/>
        <v>2</v>
      </c>
      <c r="F26" s="18"/>
      <c r="G26" s="18" t="s">
        <v>204</v>
      </c>
      <c r="H26" s="349" t="s">
        <v>349</v>
      </c>
      <c r="I26" s="116" t="s">
        <v>204</v>
      </c>
      <c r="J26" s="349" t="s">
        <v>349</v>
      </c>
      <c r="K26" s="349" t="s">
        <v>349</v>
      </c>
    </row>
    <row r="27" spans="1:11" s="345" customFormat="1" ht="15" customHeight="1" x14ac:dyDescent="0.2">
      <c r="A27" s="34" t="s">
        <v>51</v>
      </c>
      <c r="B27" s="18" t="s">
        <v>95</v>
      </c>
      <c r="C27" s="165">
        <f t="shared" si="2"/>
        <v>2</v>
      </c>
      <c r="D27" s="166"/>
      <c r="E27" s="167">
        <f t="shared" si="1"/>
        <v>2</v>
      </c>
      <c r="F27" s="311"/>
      <c r="G27" s="116" t="s">
        <v>204</v>
      </c>
      <c r="H27" s="126" t="s">
        <v>638</v>
      </c>
      <c r="I27" s="116" t="s">
        <v>204</v>
      </c>
      <c r="J27" s="126" t="s">
        <v>638</v>
      </c>
      <c r="K27" s="126" t="s">
        <v>638</v>
      </c>
    </row>
    <row r="28" spans="1:11" s="345" customFormat="1" ht="15" customHeight="1" x14ac:dyDescent="0.25">
      <c r="A28" s="34" t="s">
        <v>52</v>
      </c>
      <c r="B28" s="18" t="s">
        <v>95</v>
      </c>
      <c r="C28" s="165">
        <f t="shared" si="2"/>
        <v>2</v>
      </c>
      <c r="D28" s="166"/>
      <c r="E28" s="167">
        <f t="shared" si="1"/>
        <v>2</v>
      </c>
      <c r="F28" s="311"/>
      <c r="G28" s="18" t="s">
        <v>204</v>
      </c>
      <c r="H28" s="349" t="s">
        <v>350</v>
      </c>
      <c r="I28" s="116" t="s">
        <v>204</v>
      </c>
      <c r="J28" s="349" t="s">
        <v>350</v>
      </c>
      <c r="K28" s="349" t="s">
        <v>350</v>
      </c>
    </row>
    <row r="29" spans="1:11" s="345" customFormat="1" x14ac:dyDescent="0.2">
      <c r="B29" s="351"/>
      <c r="C29" s="352"/>
      <c r="D29" s="351"/>
      <c r="E29" s="353"/>
      <c r="F29" s="351"/>
      <c r="G29" s="354"/>
      <c r="I29" s="355"/>
      <c r="K29" s="351"/>
    </row>
    <row r="30" spans="1:11" x14ac:dyDescent="0.2">
      <c r="G30" s="65"/>
    </row>
    <row r="31" spans="1:11" x14ac:dyDescent="0.2">
      <c r="B31" s="67"/>
      <c r="C31" s="69"/>
      <c r="D31" s="67"/>
      <c r="E31" s="68"/>
      <c r="F31" s="67"/>
      <c r="G31" s="65"/>
      <c r="K31" s="67"/>
    </row>
    <row r="32" spans="1:11" x14ac:dyDescent="0.2">
      <c r="G32" s="65"/>
    </row>
    <row r="33" spans="7:7" x14ac:dyDescent="0.2">
      <c r="G33" s="65"/>
    </row>
    <row r="34" spans="7:7" x14ac:dyDescent="0.2">
      <c r="G34" s="65"/>
    </row>
    <row r="35" spans="7:7" x14ac:dyDescent="0.2">
      <c r="G35" s="65"/>
    </row>
    <row r="36" spans="7:7" x14ac:dyDescent="0.2">
      <c r="G36" s="65"/>
    </row>
    <row r="37" spans="7:7" x14ac:dyDescent="0.2">
      <c r="G37" s="65"/>
    </row>
    <row r="38" spans="7:7" ht="11.25" customHeight="1" x14ac:dyDescent="0.2">
      <c r="G38" s="65"/>
    </row>
    <row r="39" spans="7:7" x14ac:dyDescent="0.2">
      <c r="G39" s="65"/>
    </row>
    <row r="40" spans="7:7" x14ac:dyDescent="0.2">
      <c r="G40" s="65"/>
    </row>
    <row r="41" spans="7:7" x14ac:dyDescent="0.2">
      <c r="G41" s="65"/>
    </row>
    <row r="42" spans="7:7" x14ac:dyDescent="0.2">
      <c r="G42" s="65"/>
    </row>
    <row r="43" spans="7:7" x14ac:dyDescent="0.2">
      <c r="G43" s="65"/>
    </row>
    <row r="44" spans="7:7" x14ac:dyDescent="0.2">
      <c r="G44" s="65"/>
    </row>
    <row r="45" spans="7:7" x14ac:dyDescent="0.2">
      <c r="G45" s="65"/>
    </row>
    <row r="46" spans="7:7" x14ac:dyDescent="0.2">
      <c r="G46" s="65"/>
    </row>
    <row r="47" spans="7:7" x14ac:dyDescent="0.2">
      <c r="G47" s="65"/>
    </row>
    <row r="48" spans="7:7" x14ac:dyDescent="0.2">
      <c r="G48" s="65"/>
    </row>
    <row r="49" spans="7:7" x14ac:dyDescent="0.2">
      <c r="G49" s="65"/>
    </row>
    <row r="50" spans="7:7" x14ac:dyDescent="0.2">
      <c r="G50" s="65"/>
    </row>
  </sheetData>
  <autoFilter ref="A7:J28"/>
  <dataConsolidate/>
  <mergeCells count="12">
    <mergeCell ref="D4:D6"/>
    <mergeCell ref="E4:E6"/>
    <mergeCell ref="G4:H5"/>
    <mergeCell ref="I4:J5"/>
    <mergeCell ref="A1:K1"/>
    <mergeCell ref="A2:K2"/>
    <mergeCell ref="A3:A6"/>
    <mergeCell ref="C3:E3"/>
    <mergeCell ref="F3:F6"/>
    <mergeCell ref="G3:J3"/>
    <mergeCell ref="K3:K6"/>
    <mergeCell ref="C4:C6"/>
  </mergeCells>
  <dataValidations count="3">
    <dataValidation type="list" allowBlank="1" showInputMessage="1" showErrorMessage="1" sqref="B14:C14 J16:K16 K8:K14 H16 H27 K17:K18 J27:K27 K25">
      <formula1>Выбор_3.1</formula1>
    </dataValidation>
    <dataValidation type="list" allowBlank="1" showInputMessage="1" showErrorMessage="1" sqref="D8:D13 D15:D28">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8:B13 B15:B28">
      <formula1>$B$4:$B$6</formula1>
    </dataValidation>
  </dataValidations>
  <hyperlinks>
    <hyperlink ref="H11" r:id="rId1"/>
    <hyperlink ref="H15" r:id="rId2"/>
    <hyperlink ref="J15" r:id="rId3"/>
    <hyperlink ref="K15" r:id="rId4"/>
    <hyperlink ref="H19" r:id="rId5"/>
    <hyperlink ref="J19" r:id="rId6"/>
    <hyperlink ref="K19" r:id="rId7"/>
    <hyperlink ref="H20" r:id="rId8"/>
    <hyperlink ref="J20" r:id="rId9"/>
    <hyperlink ref="K20" r:id="rId10"/>
    <hyperlink ref="K21" r:id="rId11"/>
    <hyperlink ref="H23" r:id="rId12" location="budg" display="http://www.сысола-адм.рф/mun_finans.php - budg"/>
    <hyperlink ref="J23" r:id="rId13" location="budg" display="http://www.сысола-адм.рф/mun_finans.php - budg"/>
    <hyperlink ref="K23" r:id="rId14" location="budg" display="http://www.сысола-адм.рф/mun_finans.php - budg"/>
    <hyperlink ref="H24" r:id="rId15"/>
    <hyperlink ref="J24" r:id="rId16"/>
    <hyperlink ref="K24" r:id="rId17"/>
    <hyperlink ref="J25" r:id="rId18" display="https://cloud.mail.ru/public/KBph/jLpWAmCjq/%D0%9F%D1%80%D0%BE%D0%B5%D0%BA%D1%82 %D1%80%D0%B5%D1%88%D0%B5%D0%BD%D0%B8%D1%8F %D0%BE%D0%B1 %D1%83%D1%82%D0%B2%D0%B5%D1%80%D0%B6%D0%B4%D0%B5%D0%BD%D0%B8%D0%B8 %D0%BE%D1%82%D1%87%D0%B5%D1%82%D0%B0 %D0%BE%D0%B1 %D0%B8%D1%81%D0%BF%D0%BE%D0%BB%D0%BD%D0%B5%D0%BD%D0%B8%D0%B8 %D0%B1%D1%8E%D0%B4%D0%B6%D0%B5%D1%82%D0%B0 %D0%B7%D0%B0 2018 %D0%B3%D0%BE%D0%B4/%D0%94%D0%BE%D0%BF%D0%BE%D0%BB%D0%BD%D0%B8%D1%82%D0%B5%D0%BB%D1%8C%D0%BD%D1%8B%D0%B5 %D0%BC%D0%B0%D1%82%D0%B5%D1%80%D0%B8%D0%B0%D0%BB%D1%8B %D0%BA %D1%80%D0%B5%D1%88%D0%B5%D0%BD%D0%B8%D1%8E %D0%BE%D0%B1 %D1%83%D1%82%D0%B2%D0%B5%D1%80%D0%B6%D0%B4%D0%B5%D0%BD%D0%B8%D0%B8 %D0%BE%D1%82%D1%87%D0%B5%D1%82%D0%B0 %D0%BE%D0%B1 %D0%B8%D1%81%D0%BF%D0%BE%D0%BB%D0%BD%D0%B5%D0%BD%D0%B8%D0%B8 %D0%B1%D1%8E%D0%B4%D0%B6%D0%B5%D1%82%D0%B0 %D0%B7%D0%B0 2018 %D0%B3%D0%BE%D0%B4/"/>
    <hyperlink ref="H25" r:id="rId19" display="https://cloud.mail.ru/public/KBph/jLpWAmCjq/%D0%9F%D1%80%D0%BE%D0%B5%D0%BA%D1%82 %D1%80%D0%B5%D1%88%D0%B5%D0%BD%D0%B8%D1%8F %D0%BE%D0%B1 %D1%83%D1%82%D0%B2%D0%B5%D1%80%D0%B6%D0%B4%D0%B5%D0%BD%D0%B8%D0%B8 %D0%BE%D1%82%D1%87%D0%B5%D1%82%D0%B0 %D0%BE%D0%B1 %D0%B8%D1%81%D0%BF%D0%BE%D0%BB%D0%BD%D0%B5%D0%BD%D0%B8%D0%B8 %D0%B1%D1%8E%D0%B4%D0%B6%D0%B5%D1%82%D0%B0 %D0%B7%D0%B0 2018 %D0%B3%D0%BE%D0%B4/%D0%94%D0%BE%D0%BF%D0%BE%D0%BB%D0%BD%D0%B8%D1%82%D0%B5%D0%BB%D1%8C%D0%BD%D1%8B%D0%B5 %D0%BC%D0%B0%D1%82%D0%B5%D1%80%D0%B8%D0%B0%D0%BB%D1%8B %D0%BA %D1%80%D0%B5%D1%88%D0%B5%D0%BD%D0%B8%D1%8E %D0%BE%D0%B1 %D1%83%D1%82%D0%B2%D0%B5%D1%80%D0%B6%D0%B4%D0%B5%D0%BD%D0%B8%D0%B8 %D0%BE%D1%82%D1%87%D0%B5%D1%82%D0%B0 %D0%BE%D0%B1 %D0%B8%D1%81%D0%BF%D0%BE%D0%BB%D0%BD%D0%B5%D0%BD%D0%B8%D0%B8 %D0%B1%D1%8E%D0%B4%D0%B6%D0%B5%D1%82%D0%B0 %D0%B7%D0%B0 2018 %D0%B3%D0%BE%D0%B4/"/>
    <hyperlink ref="H26" r:id="rId20"/>
    <hyperlink ref="J26" r:id="rId21"/>
    <hyperlink ref="K26" r:id="rId22"/>
    <hyperlink ref="H28" r:id="rId23"/>
    <hyperlink ref="J28" r:id="rId24"/>
    <hyperlink ref="K28" r:id="rId25"/>
    <hyperlink ref="H8" r:id="rId26"/>
    <hyperlink ref="H9" r:id="rId27"/>
    <hyperlink ref="H22" r:id="rId28"/>
  </hyperlinks>
  <pageMargins left="0.70866141732283472" right="0.70866141732283472" top="0.74803149606299213" bottom="0.74803149606299213" header="0.31496062992125984" footer="0.31496062992125984"/>
  <pageSetup paperSize="9" scale="58" fitToWidth="0" fitToHeight="3" orientation="landscape" r:id="rId29"/>
  <headerFooter>
    <oddFooter>&amp;A&amp;RСтраница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52"/>
  <sheetViews>
    <sheetView topLeftCell="A4" zoomScaleNormal="100" zoomScaleSheetLayoutView="80" workbookViewId="0">
      <selection activeCell="C10" sqref="C10"/>
    </sheetView>
  </sheetViews>
  <sheetFormatPr defaultColWidth="8.85546875" defaultRowHeight="15" x14ac:dyDescent="0.25"/>
  <cols>
    <col min="1" max="1" width="19.42578125" style="3" customWidth="1"/>
    <col min="2" max="2" width="54.7109375" style="26" customWidth="1"/>
    <col min="3" max="3" width="96.28515625" style="3" customWidth="1"/>
    <col min="4" max="4" width="9.140625" style="3" customWidth="1"/>
    <col min="5" max="5" width="6.85546875" style="9" customWidth="1"/>
    <col min="6" max="6" width="25.5703125" style="9" customWidth="1"/>
    <col min="7" max="16384" width="8.85546875" style="9"/>
  </cols>
  <sheetData>
    <row r="1" spans="1:6" s="1" customFormat="1" ht="39.75" customHeight="1" x14ac:dyDescent="0.2">
      <c r="A1" s="535" t="str">
        <f>"Исходные данные и оценка показателя "&amp;Методика!B75</f>
        <v>Исходные данные и оценка показателя Доля муниципальных казенных,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отчеты о результатах деятельности и об использовании закрепленного за ними имущества, в процентах от общего количества муниципальных бюджетных и автономных учреждений МО</v>
      </c>
      <c r="B1" s="535"/>
      <c r="C1" s="535"/>
      <c r="D1" s="535"/>
    </row>
    <row r="2" spans="1:6" ht="70.5" customHeight="1" x14ac:dyDescent="0.25">
      <c r="A2" s="507" t="s">
        <v>119</v>
      </c>
      <c r="B2" s="94" t="str">
        <f>Методика!$B$75</f>
        <v>Доля муниципальных казенных,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отчеты о результатах деятельности и об использовании закрепленного за ними имущества, в процентах от общего количества муниципальных бюджетных и автономных учреждений МО</v>
      </c>
      <c r="C2" s="507" t="s">
        <v>120</v>
      </c>
      <c r="D2" s="96" t="s">
        <v>160</v>
      </c>
    </row>
    <row r="3" spans="1:6" ht="15.75" customHeight="1" x14ac:dyDescent="0.25">
      <c r="A3" s="508"/>
      <c r="B3" s="49">
        <f>Методика!$B$76</f>
        <v>1</v>
      </c>
      <c r="C3" s="507"/>
      <c r="D3" s="494" t="s">
        <v>9</v>
      </c>
    </row>
    <row r="4" spans="1:6" ht="15.75" customHeight="1" x14ac:dyDescent="0.25">
      <c r="A4" s="508"/>
      <c r="B4" s="24" t="str">
        <f>Методика!$B$77</f>
        <v>95% и более</v>
      </c>
      <c r="C4" s="507"/>
      <c r="D4" s="495"/>
    </row>
    <row r="5" spans="1:6" ht="15.75" customHeight="1" x14ac:dyDescent="0.25">
      <c r="A5" s="508"/>
      <c r="B5" s="24" t="str">
        <f>Методика!$B$78</f>
        <v>85% и более</v>
      </c>
      <c r="C5" s="507"/>
      <c r="D5" s="495"/>
    </row>
    <row r="6" spans="1:6" ht="15.75" customHeight="1" x14ac:dyDescent="0.25">
      <c r="A6" s="508"/>
      <c r="B6" s="24" t="str">
        <f>Методика!$B$79</f>
        <v>Менее 85%</v>
      </c>
      <c r="C6" s="507"/>
      <c r="D6" s="496"/>
    </row>
    <row r="7" spans="1:6" s="14" customFormat="1" ht="15" customHeight="1" x14ac:dyDescent="0.25">
      <c r="A7" s="11" t="s">
        <v>31</v>
      </c>
      <c r="B7" s="7"/>
      <c r="C7" s="11"/>
      <c r="D7" s="11"/>
    </row>
    <row r="8" spans="1:6" s="22" customFormat="1" ht="15" customHeight="1" x14ac:dyDescent="0.25">
      <c r="A8" s="32" t="s">
        <v>33</v>
      </c>
      <c r="B8" s="163" t="s">
        <v>58</v>
      </c>
      <c r="C8" s="33" t="s">
        <v>510</v>
      </c>
      <c r="D8" s="20">
        <f>IF(B8=$B$3,4,IF(B8=$B$4,2,IF(B8=$B$5,1,0)))</f>
        <v>2</v>
      </c>
    </row>
    <row r="9" spans="1:6" s="14" customFormat="1" ht="15" customHeight="1" x14ac:dyDescent="0.25">
      <c r="A9" s="32" t="s">
        <v>34</v>
      </c>
      <c r="B9" s="163">
        <v>1</v>
      </c>
      <c r="C9" s="33"/>
      <c r="D9" s="20">
        <f t="shared" ref="D9:D28" si="0">IF(B9=$B$3,4,IF(B9=$B$4,2,IF(B9=$B$5,1,0)))</f>
        <v>4</v>
      </c>
      <c r="F9" s="204"/>
    </row>
    <row r="10" spans="1:6" s="23" customFormat="1" ht="15" customHeight="1" x14ac:dyDescent="0.25">
      <c r="A10" s="32" t="s">
        <v>35</v>
      </c>
      <c r="B10" s="163" t="s">
        <v>59</v>
      </c>
      <c r="C10" s="33" t="s">
        <v>511</v>
      </c>
      <c r="D10" s="20">
        <f t="shared" si="0"/>
        <v>1</v>
      </c>
      <c r="F10" s="290"/>
    </row>
    <row r="11" spans="1:6" s="22" customFormat="1" ht="15" customHeight="1" x14ac:dyDescent="0.25">
      <c r="A11" s="32" t="s">
        <v>36</v>
      </c>
      <c r="B11" s="163" t="s">
        <v>60</v>
      </c>
      <c r="C11" s="43" t="s">
        <v>512</v>
      </c>
      <c r="D11" s="20">
        <f t="shared" si="0"/>
        <v>0</v>
      </c>
      <c r="F11" s="290"/>
    </row>
    <row r="12" spans="1:6" s="10" customFormat="1" ht="15" customHeight="1" x14ac:dyDescent="0.25">
      <c r="A12" s="34" t="s">
        <v>37</v>
      </c>
      <c r="B12" s="163">
        <v>1</v>
      </c>
      <c r="C12" s="43"/>
      <c r="D12" s="20">
        <f t="shared" si="0"/>
        <v>4</v>
      </c>
      <c r="F12" s="290"/>
    </row>
    <row r="13" spans="1:6" s="14" customFormat="1" ht="15" customHeight="1" x14ac:dyDescent="0.25">
      <c r="A13" s="32" t="s">
        <v>38</v>
      </c>
      <c r="B13" s="163" t="s">
        <v>60</v>
      </c>
      <c r="C13" s="33" t="s">
        <v>514</v>
      </c>
      <c r="D13" s="20">
        <f t="shared" si="0"/>
        <v>0</v>
      </c>
      <c r="F13" s="290"/>
    </row>
    <row r="14" spans="1:6" s="14" customFormat="1" ht="15" customHeight="1" x14ac:dyDescent="0.25">
      <c r="A14" s="35" t="s">
        <v>32</v>
      </c>
      <c r="B14" s="164"/>
      <c r="C14" s="35"/>
      <c r="D14" s="20"/>
      <c r="F14" s="290"/>
    </row>
    <row r="15" spans="1:6" s="22" customFormat="1" ht="15" customHeight="1" x14ac:dyDescent="0.25">
      <c r="A15" s="32" t="s">
        <v>39</v>
      </c>
      <c r="B15" s="163">
        <v>1</v>
      </c>
      <c r="C15" s="33"/>
      <c r="D15" s="20">
        <f t="shared" si="0"/>
        <v>4</v>
      </c>
      <c r="F15" s="290"/>
    </row>
    <row r="16" spans="1:6" ht="15" customHeight="1" x14ac:dyDescent="0.25">
      <c r="A16" s="34" t="s">
        <v>40</v>
      </c>
      <c r="B16" s="163" t="s">
        <v>60</v>
      </c>
      <c r="C16" s="33" t="s">
        <v>515</v>
      </c>
      <c r="D16" s="20">
        <f t="shared" si="0"/>
        <v>0</v>
      </c>
      <c r="F16" s="290"/>
    </row>
    <row r="17" spans="1:6" ht="15" customHeight="1" x14ac:dyDescent="0.25">
      <c r="A17" s="34" t="s">
        <v>41</v>
      </c>
      <c r="B17" s="163" t="s">
        <v>60</v>
      </c>
      <c r="C17" s="33" t="s">
        <v>516</v>
      </c>
      <c r="D17" s="20">
        <f t="shared" si="0"/>
        <v>0</v>
      </c>
      <c r="F17" s="290"/>
    </row>
    <row r="18" spans="1:6" ht="15" customHeight="1" x14ac:dyDescent="0.25">
      <c r="A18" s="34" t="s">
        <v>42</v>
      </c>
      <c r="B18" s="163" t="s">
        <v>59</v>
      </c>
      <c r="C18" s="33" t="s">
        <v>517</v>
      </c>
      <c r="D18" s="20">
        <f t="shared" si="0"/>
        <v>1</v>
      </c>
      <c r="F18" s="290"/>
    </row>
    <row r="19" spans="1:6" ht="15" customHeight="1" x14ac:dyDescent="0.25">
      <c r="A19" s="34" t="s">
        <v>43</v>
      </c>
      <c r="B19" s="163" t="s">
        <v>60</v>
      </c>
      <c r="C19" s="33" t="s">
        <v>518</v>
      </c>
      <c r="D19" s="20">
        <f t="shared" si="0"/>
        <v>0</v>
      </c>
      <c r="F19" s="290"/>
    </row>
    <row r="20" spans="1:6" ht="37.5" customHeight="1" x14ac:dyDescent="0.25">
      <c r="A20" s="34" t="s">
        <v>44</v>
      </c>
      <c r="B20" s="163" t="s">
        <v>60</v>
      </c>
      <c r="C20" s="293" t="s">
        <v>519</v>
      </c>
      <c r="D20" s="20">
        <f t="shared" si="0"/>
        <v>0</v>
      </c>
      <c r="F20" s="290"/>
    </row>
    <row r="21" spans="1:6" ht="15" customHeight="1" x14ac:dyDescent="0.25">
      <c r="A21" s="34" t="s">
        <v>45</v>
      </c>
      <c r="B21" s="163">
        <v>1</v>
      </c>
      <c r="C21" s="33"/>
      <c r="D21" s="20">
        <f t="shared" si="0"/>
        <v>4</v>
      </c>
      <c r="F21" s="290"/>
    </row>
    <row r="22" spans="1:6" ht="36.75" customHeight="1" x14ac:dyDescent="0.25">
      <c r="A22" s="34" t="s">
        <v>46</v>
      </c>
      <c r="B22" s="163" t="s">
        <v>60</v>
      </c>
      <c r="C22" s="293" t="s">
        <v>520</v>
      </c>
      <c r="D22" s="20">
        <f t="shared" si="0"/>
        <v>0</v>
      </c>
      <c r="F22" s="290"/>
    </row>
    <row r="23" spans="1:6" ht="15" customHeight="1" x14ac:dyDescent="0.25">
      <c r="A23" s="34" t="s">
        <v>47</v>
      </c>
      <c r="B23" s="163" t="s">
        <v>59</v>
      </c>
      <c r="C23" s="33" t="s">
        <v>521</v>
      </c>
      <c r="D23" s="20">
        <f t="shared" si="0"/>
        <v>1</v>
      </c>
      <c r="F23" s="290"/>
    </row>
    <row r="24" spans="1:6" ht="15" customHeight="1" x14ac:dyDescent="0.25">
      <c r="A24" s="34" t="s">
        <v>48</v>
      </c>
      <c r="B24" s="163">
        <v>1</v>
      </c>
      <c r="C24" s="43"/>
      <c r="D24" s="20">
        <f t="shared" si="0"/>
        <v>4</v>
      </c>
      <c r="F24" s="290"/>
    </row>
    <row r="25" spans="1:6" s="8" customFormat="1" ht="40.5" customHeight="1" x14ac:dyDescent="0.25">
      <c r="A25" s="34" t="s">
        <v>49</v>
      </c>
      <c r="B25" s="163" t="s">
        <v>60</v>
      </c>
      <c r="C25" s="293" t="s">
        <v>522</v>
      </c>
      <c r="D25" s="20">
        <f t="shared" si="0"/>
        <v>0</v>
      </c>
      <c r="F25" s="290"/>
    </row>
    <row r="26" spans="1:6" ht="15" customHeight="1" x14ac:dyDescent="0.25">
      <c r="A26" s="34" t="s">
        <v>50</v>
      </c>
      <c r="B26" s="163">
        <v>1</v>
      </c>
      <c r="C26" s="33"/>
      <c r="D26" s="20">
        <f t="shared" si="0"/>
        <v>4</v>
      </c>
      <c r="F26" s="290"/>
    </row>
    <row r="27" spans="1:6" ht="15" customHeight="1" x14ac:dyDescent="0.25">
      <c r="A27" s="34" t="s">
        <v>51</v>
      </c>
      <c r="B27" s="163">
        <v>1</v>
      </c>
      <c r="C27" s="33"/>
      <c r="D27" s="20">
        <f t="shared" si="0"/>
        <v>4</v>
      </c>
      <c r="F27" s="290"/>
    </row>
    <row r="28" spans="1:6" ht="15" customHeight="1" x14ac:dyDescent="0.25">
      <c r="A28" s="34" t="s">
        <v>52</v>
      </c>
      <c r="B28" s="163">
        <v>1</v>
      </c>
      <c r="C28" s="43"/>
      <c r="D28" s="20">
        <f t="shared" si="0"/>
        <v>4</v>
      </c>
      <c r="F28" s="290"/>
    </row>
    <row r="29" spans="1:6" x14ac:dyDescent="0.25">
      <c r="F29" s="290"/>
    </row>
    <row r="30" spans="1:6" x14ac:dyDescent="0.25">
      <c r="F30" s="290"/>
    </row>
    <row r="31" spans="1:6" x14ac:dyDescent="0.25">
      <c r="C31" s="133"/>
      <c r="F31" s="290"/>
    </row>
    <row r="32" spans="1:6" x14ac:dyDescent="0.25">
      <c r="C32" s="133"/>
      <c r="F32" s="290"/>
    </row>
    <row r="33" spans="3:6" x14ac:dyDescent="0.25">
      <c r="C33" s="133"/>
      <c r="F33" s="290"/>
    </row>
    <row r="34" spans="3:6" x14ac:dyDescent="0.25">
      <c r="C34" s="133"/>
      <c r="F34" s="290"/>
    </row>
    <row r="35" spans="3:6" x14ac:dyDescent="0.25">
      <c r="C35" s="133"/>
      <c r="F35" s="290"/>
    </row>
    <row r="36" spans="3:6" x14ac:dyDescent="0.25">
      <c r="C36" s="133"/>
      <c r="F36" s="290"/>
    </row>
    <row r="37" spans="3:6" x14ac:dyDescent="0.25">
      <c r="C37" s="133"/>
      <c r="F37" s="290"/>
    </row>
    <row r="38" spans="3:6" x14ac:dyDescent="0.25">
      <c r="C38" s="133"/>
      <c r="F38" s="290"/>
    </row>
    <row r="39" spans="3:6" x14ac:dyDescent="0.25">
      <c r="C39" s="133"/>
      <c r="F39" s="290"/>
    </row>
    <row r="40" spans="3:6" x14ac:dyDescent="0.25">
      <c r="C40" s="133"/>
      <c r="F40" s="290"/>
    </row>
    <row r="41" spans="3:6" x14ac:dyDescent="0.25">
      <c r="C41" s="133"/>
      <c r="F41" s="290"/>
    </row>
    <row r="42" spans="3:6" x14ac:dyDescent="0.25">
      <c r="C42" s="133"/>
      <c r="F42" s="290"/>
    </row>
    <row r="43" spans="3:6" x14ac:dyDescent="0.25">
      <c r="C43" s="133"/>
      <c r="F43" s="290"/>
    </row>
    <row r="44" spans="3:6" x14ac:dyDescent="0.25">
      <c r="C44" s="133"/>
      <c r="F44" s="290"/>
    </row>
    <row r="45" spans="3:6" x14ac:dyDescent="0.25">
      <c r="C45" s="133"/>
      <c r="F45" s="290"/>
    </row>
    <row r="46" spans="3:6" x14ac:dyDescent="0.25">
      <c r="C46" s="133"/>
      <c r="F46" s="290"/>
    </row>
    <row r="47" spans="3:6" x14ac:dyDescent="0.25">
      <c r="C47" s="133"/>
      <c r="F47" s="290"/>
    </row>
    <row r="48" spans="3:6" x14ac:dyDescent="0.25">
      <c r="C48" s="133"/>
      <c r="F48" s="290"/>
    </row>
    <row r="49" spans="3:6" x14ac:dyDescent="0.25">
      <c r="C49" s="133"/>
      <c r="F49" s="290"/>
    </row>
    <row r="50" spans="3:6" x14ac:dyDescent="0.25">
      <c r="C50" s="133"/>
      <c r="F50" s="290"/>
    </row>
    <row r="51" spans="3:6" x14ac:dyDescent="0.25">
      <c r="F51" s="296"/>
    </row>
    <row r="52" spans="3:6" x14ac:dyDescent="0.25">
      <c r="F52" s="296"/>
    </row>
  </sheetData>
  <autoFilter ref="A7:D28"/>
  <mergeCells count="4">
    <mergeCell ref="A1:D1"/>
    <mergeCell ref="A2:A6"/>
    <mergeCell ref="C2:C6"/>
    <mergeCell ref="D3:D6"/>
  </mergeCells>
  <dataValidations count="2">
    <dataValidation type="list" allowBlank="1" showInputMessage="1" showErrorMessage="1" sqref="B7:B13 B15:B28">
      <formula1>$B$3:$B$6</formula1>
    </dataValidation>
    <dataValidation type="list" allowBlank="1" showInputMessage="1" showErrorMessage="1" sqref="B14:C14">
      <formula1>#REF!</formula1>
    </dataValidation>
  </dataValidations>
  <pageMargins left="0.70866141732283472" right="0.70866141732283472" top="0.74803149606299213" bottom="0.74803149606299213" header="0.31496062992125984" footer="0.31496062992125984"/>
  <pageSetup paperSize="9" scale="68" fitToHeight="3" orientation="landscape" r:id="rId1"/>
  <headerFooter>
    <oddFooter>&amp;C&amp;"Times New Roman,обычный"&amp;8Исходные данные и оценка показателя 1.1&amp;R&amp;8&amp;P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50"/>
  <sheetViews>
    <sheetView topLeftCell="A4" zoomScaleNormal="100" zoomScaleSheetLayoutView="80" workbookViewId="0">
      <selection activeCell="D8" sqref="D8"/>
    </sheetView>
  </sheetViews>
  <sheetFormatPr defaultColWidth="8.85546875" defaultRowHeight="15" x14ac:dyDescent="0.25"/>
  <cols>
    <col min="1" max="1" width="19.42578125" style="3" customWidth="1"/>
    <col min="2" max="2" width="54.7109375" style="26" customWidth="1"/>
    <col min="3" max="3" width="98.28515625" style="3" customWidth="1"/>
    <col min="4" max="4" width="9.140625" style="3" customWidth="1"/>
    <col min="5" max="5" width="16.42578125" style="9" customWidth="1"/>
    <col min="6" max="6" width="10.7109375" style="9" customWidth="1"/>
    <col min="7" max="16384" width="8.85546875" style="9"/>
  </cols>
  <sheetData>
    <row r="1" spans="1:7" s="1" customFormat="1" ht="41.25" customHeight="1" x14ac:dyDescent="0.2">
      <c r="A1" s="535" t="str">
        <f>"Исходные данные и оценка показателя "&amp;Методика!B80</f>
        <v>Исходные данные и оценка показателя Доля муниципальных казенных,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баланс учреждения (форма 0503130 для казенных учреждений; форма 0503730 для бюджетных и автономных учреждений), в процентах от общего количества муниципальных бюджетных и автономных учреждений МО</v>
      </c>
      <c r="B1" s="535"/>
      <c r="C1" s="535"/>
      <c r="D1" s="535"/>
    </row>
    <row r="2" spans="1:7" ht="60.75" customHeight="1" x14ac:dyDescent="0.25">
      <c r="A2" s="507" t="s">
        <v>119</v>
      </c>
      <c r="B2" s="94" t="str">
        <f>Методика!$B$80</f>
        <v>Доля муниципальных казенных,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баланс учреждения (форма 0503130 для казенных учреждений; форма 0503730 для бюджетных и автономных учреждений), в процентах от общего количества муниципальных бюджетных и автономных учреждений МО</v>
      </c>
      <c r="C2" s="507" t="s">
        <v>120</v>
      </c>
      <c r="D2" s="96" t="s">
        <v>161</v>
      </c>
    </row>
    <row r="3" spans="1:7" ht="15.75" customHeight="1" x14ac:dyDescent="0.25">
      <c r="A3" s="508"/>
      <c r="B3" s="49">
        <f>Методика!$B$81</f>
        <v>1</v>
      </c>
      <c r="C3" s="507"/>
      <c r="D3" s="494" t="s">
        <v>9</v>
      </c>
    </row>
    <row r="4" spans="1:7" ht="15.75" customHeight="1" x14ac:dyDescent="0.25">
      <c r="A4" s="508"/>
      <c r="B4" s="24" t="str">
        <f>Методика!$B$82</f>
        <v>95% и более</v>
      </c>
      <c r="C4" s="507"/>
      <c r="D4" s="495"/>
    </row>
    <row r="5" spans="1:7" ht="15.75" customHeight="1" x14ac:dyDescent="0.25">
      <c r="A5" s="508"/>
      <c r="B5" s="24" t="str">
        <f>Методика!$B$83</f>
        <v>85% и более</v>
      </c>
      <c r="C5" s="507"/>
      <c r="D5" s="495"/>
    </row>
    <row r="6" spans="1:7" ht="15.75" customHeight="1" x14ac:dyDescent="0.25">
      <c r="A6" s="508"/>
      <c r="B6" s="24" t="str">
        <f>Методика!$B$84</f>
        <v>Менее 85%</v>
      </c>
      <c r="C6" s="507"/>
      <c r="D6" s="496"/>
    </row>
    <row r="7" spans="1:7" s="14" customFormat="1" ht="15" customHeight="1" x14ac:dyDescent="0.25">
      <c r="A7" s="11" t="s">
        <v>31</v>
      </c>
      <c r="B7" s="7"/>
      <c r="C7" s="11"/>
      <c r="D7" s="11"/>
    </row>
    <row r="8" spans="1:7" s="22" customFormat="1" ht="15" customHeight="1" x14ac:dyDescent="0.25">
      <c r="A8" s="32" t="s">
        <v>33</v>
      </c>
      <c r="B8" s="163" t="s">
        <v>58</v>
      </c>
      <c r="C8" s="33" t="s">
        <v>523</v>
      </c>
      <c r="D8" s="36">
        <f t="shared" ref="D8:D13" si="0">IF(B8=$B$3,4,IF(B8=$B$4,2,IF(B8=$B$5,1,0)))</f>
        <v>2</v>
      </c>
      <c r="E8" s="290"/>
      <c r="F8" s="292"/>
      <c r="G8" s="292"/>
    </row>
    <row r="9" spans="1:7" s="14" customFormat="1" ht="15" customHeight="1" x14ac:dyDescent="0.25">
      <c r="A9" s="32" t="s">
        <v>34</v>
      </c>
      <c r="B9" s="163">
        <v>1</v>
      </c>
      <c r="C9" s="33"/>
      <c r="D9" s="36">
        <f t="shared" si="0"/>
        <v>4</v>
      </c>
      <c r="E9" s="290"/>
      <c r="F9" s="204"/>
      <c r="G9" s="204"/>
    </row>
    <row r="10" spans="1:7" s="23" customFormat="1" ht="15" customHeight="1" x14ac:dyDescent="0.25">
      <c r="A10" s="32" t="s">
        <v>35</v>
      </c>
      <c r="B10" s="163" t="s">
        <v>59</v>
      </c>
      <c r="C10" s="33" t="s">
        <v>524</v>
      </c>
      <c r="D10" s="36">
        <f t="shared" si="0"/>
        <v>1</v>
      </c>
      <c r="E10" s="290"/>
      <c r="F10" s="206"/>
      <c r="G10" s="206"/>
    </row>
    <row r="11" spans="1:7" s="22" customFormat="1" ht="15" customHeight="1" x14ac:dyDescent="0.25">
      <c r="A11" s="32" t="s">
        <v>36</v>
      </c>
      <c r="B11" s="163" t="s">
        <v>59</v>
      </c>
      <c r="C11" s="43" t="s">
        <v>525</v>
      </c>
      <c r="D11" s="36">
        <f t="shared" si="0"/>
        <v>1</v>
      </c>
      <c r="E11" s="290"/>
      <c r="F11" s="292"/>
      <c r="G11" s="292"/>
    </row>
    <row r="12" spans="1:7" s="10" customFormat="1" ht="15" customHeight="1" x14ac:dyDescent="0.25">
      <c r="A12" s="34" t="s">
        <v>37</v>
      </c>
      <c r="B12" s="163">
        <v>1</v>
      </c>
      <c r="C12" s="43"/>
      <c r="D12" s="36">
        <f t="shared" si="0"/>
        <v>4</v>
      </c>
      <c r="E12" s="290"/>
      <c r="F12" s="291"/>
      <c r="G12" s="291"/>
    </row>
    <row r="13" spans="1:7" s="14" customFormat="1" ht="15" customHeight="1" x14ac:dyDescent="0.25">
      <c r="A13" s="32" t="s">
        <v>38</v>
      </c>
      <c r="B13" s="163" t="s">
        <v>59</v>
      </c>
      <c r="C13" s="33" t="s">
        <v>513</v>
      </c>
      <c r="D13" s="36">
        <f t="shared" si="0"/>
        <v>1</v>
      </c>
      <c r="E13" s="290"/>
      <c r="F13" s="204"/>
      <c r="G13" s="204"/>
    </row>
    <row r="14" spans="1:7" s="14" customFormat="1" ht="15" customHeight="1" x14ac:dyDescent="0.25">
      <c r="A14" s="35" t="s">
        <v>32</v>
      </c>
      <c r="B14" s="164"/>
      <c r="C14" s="35"/>
      <c r="D14" s="300"/>
      <c r="E14" s="290"/>
      <c r="F14" s="204"/>
      <c r="G14" s="204"/>
    </row>
    <row r="15" spans="1:7" s="22" customFormat="1" ht="15" customHeight="1" x14ac:dyDescent="0.25">
      <c r="A15" s="32" t="s">
        <v>39</v>
      </c>
      <c r="B15" s="163">
        <v>1</v>
      </c>
      <c r="C15" s="33"/>
      <c r="D15" s="36">
        <f t="shared" ref="D15:D28" si="1">IF(B15=$B$3,4,IF(B15=$B$4,2,IF(B15=$B$5,1,0)))</f>
        <v>4</v>
      </c>
      <c r="E15" s="290"/>
      <c r="F15" s="292"/>
      <c r="G15" s="292"/>
    </row>
    <row r="16" spans="1:7" ht="15" customHeight="1" x14ac:dyDescent="0.25">
      <c r="A16" s="34" t="s">
        <v>40</v>
      </c>
      <c r="B16" s="163" t="s">
        <v>59</v>
      </c>
      <c r="C16" s="33" t="s">
        <v>526</v>
      </c>
      <c r="D16" s="36">
        <f t="shared" si="1"/>
        <v>1</v>
      </c>
      <c r="E16" s="290"/>
      <c r="F16" s="296"/>
      <c r="G16" s="296"/>
    </row>
    <row r="17" spans="1:7" ht="15" customHeight="1" x14ac:dyDescent="0.25">
      <c r="A17" s="34" t="s">
        <v>41</v>
      </c>
      <c r="B17" s="163" t="s">
        <v>60</v>
      </c>
      <c r="C17" s="33" t="s">
        <v>516</v>
      </c>
      <c r="D17" s="36">
        <f t="shared" si="1"/>
        <v>0</v>
      </c>
      <c r="E17" s="290"/>
      <c r="F17" s="296"/>
      <c r="G17" s="296"/>
    </row>
    <row r="18" spans="1:7" ht="15" customHeight="1" x14ac:dyDescent="0.25">
      <c r="A18" s="34" t="s">
        <v>42</v>
      </c>
      <c r="B18" s="163" t="s">
        <v>60</v>
      </c>
      <c r="C18" s="33" t="s">
        <v>527</v>
      </c>
      <c r="D18" s="36">
        <f t="shared" si="1"/>
        <v>0</v>
      </c>
      <c r="E18" s="290"/>
      <c r="F18" s="296"/>
      <c r="G18" s="296"/>
    </row>
    <row r="19" spans="1:7" ht="15" customHeight="1" x14ac:dyDescent="0.25">
      <c r="A19" s="34" t="s">
        <v>43</v>
      </c>
      <c r="B19" s="163" t="s">
        <v>59</v>
      </c>
      <c r="C19" s="33" t="s">
        <v>528</v>
      </c>
      <c r="D19" s="36">
        <f t="shared" si="1"/>
        <v>1</v>
      </c>
      <c r="E19" s="290"/>
      <c r="F19" s="290"/>
      <c r="G19" s="296"/>
    </row>
    <row r="20" spans="1:7" ht="37.5" customHeight="1" x14ac:dyDescent="0.25">
      <c r="A20" s="34" t="s">
        <v>44</v>
      </c>
      <c r="B20" s="163" t="s">
        <v>60</v>
      </c>
      <c r="C20" s="293" t="s">
        <v>530</v>
      </c>
      <c r="D20" s="36">
        <f t="shared" si="1"/>
        <v>0</v>
      </c>
      <c r="E20" s="290"/>
      <c r="F20" s="296"/>
      <c r="G20" s="296"/>
    </row>
    <row r="21" spans="1:7" ht="15" customHeight="1" x14ac:dyDescent="0.25">
      <c r="A21" s="34" t="s">
        <v>45</v>
      </c>
      <c r="B21" s="163">
        <v>1</v>
      </c>
      <c r="C21" s="33"/>
      <c r="D21" s="36">
        <f t="shared" si="1"/>
        <v>4</v>
      </c>
      <c r="E21" s="290"/>
      <c r="F21" s="296"/>
      <c r="G21" s="296"/>
    </row>
    <row r="22" spans="1:7" ht="15" customHeight="1" x14ac:dyDescent="0.25">
      <c r="A22" s="34" t="s">
        <v>46</v>
      </c>
      <c r="B22" s="163" t="s">
        <v>58</v>
      </c>
      <c r="C22" s="33" t="s">
        <v>240</v>
      </c>
      <c r="D22" s="36">
        <f t="shared" si="1"/>
        <v>2</v>
      </c>
      <c r="E22" s="290"/>
      <c r="F22" s="296"/>
      <c r="G22" s="296"/>
    </row>
    <row r="23" spans="1:7" ht="15" customHeight="1" x14ac:dyDescent="0.25">
      <c r="A23" s="34" t="s">
        <v>47</v>
      </c>
      <c r="B23" s="163" t="s">
        <v>59</v>
      </c>
      <c r="C23" s="33" t="s">
        <v>521</v>
      </c>
      <c r="D23" s="36">
        <f t="shared" si="1"/>
        <v>1</v>
      </c>
      <c r="E23" s="290"/>
      <c r="F23" s="296"/>
      <c r="G23" s="296"/>
    </row>
    <row r="24" spans="1:7" ht="15" customHeight="1" x14ac:dyDescent="0.25">
      <c r="A24" s="34" t="s">
        <v>48</v>
      </c>
      <c r="B24" s="163">
        <v>1</v>
      </c>
      <c r="C24" s="43"/>
      <c r="D24" s="36">
        <f t="shared" si="1"/>
        <v>4</v>
      </c>
      <c r="E24" s="290"/>
      <c r="F24" s="296"/>
      <c r="G24" s="296"/>
    </row>
    <row r="25" spans="1:7" s="8" customFormat="1" ht="27" customHeight="1" x14ac:dyDescent="0.25">
      <c r="A25" s="34" t="s">
        <v>49</v>
      </c>
      <c r="B25" s="163" t="s">
        <v>60</v>
      </c>
      <c r="C25" s="293" t="s">
        <v>529</v>
      </c>
      <c r="D25" s="36">
        <f t="shared" si="1"/>
        <v>0</v>
      </c>
      <c r="E25" s="290"/>
      <c r="F25" s="298"/>
      <c r="G25" s="298"/>
    </row>
    <row r="26" spans="1:7" ht="15" customHeight="1" x14ac:dyDescent="0.25">
      <c r="A26" s="34" t="s">
        <v>50</v>
      </c>
      <c r="B26" s="163">
        <v>1</v>
      </c>
      <c r="C26" s="33"/>
      <c r="D26" s="36">
        <f t="shared" si="1"/>
        <v>4</v>
      </c>
      <c r="E26" s="290"/>
      <c r="F26" s="296"/>
      <c r="G26" s="296"/>
    </row>
    <row r="27" spans="1:7" ht="15" customHeight="1" x14ac:dyDescent="0.25">
      <c r="A27" s="34" t="s">
        <v>51</v>
      </c>
      <c r="B27" s="163">
        <v>1</v>
      </c>
      <c r="C27" s="33"/>
      <c r="D27" s="36">
        <f t="shared" si="1"/>
        <v>4</v>
      </c>
      <c r="E27" s="290"/>
      <c r="F27" s="296"/>
      <c r="G27" s="296"/>
    </row>
    <row r="28" spans="1:7" ht="15" customHeight="1" x14ac:dyDescent="0.25">
      <c r="A28" s="34" t="s">
        <v>52</v>
      </c>
      <c r="B28" s="163">
        <v>1</v>
      </c>
      <c r="C28" s="43"/>
      <c r="D28" s="36">
        <f t="shared" si="1"/>
        <v>4</v>
      </c>
      <c r="E28" s="290"/>
      <c r="F28" s="296"/>
      <c r="G28" s="296"/>
    </row>
    <row r="29" spans="1:7" x14ac:dyDescent="0.25">
      <c r="E29" s="290"/>
      <c r="F29" s="296"/>
      <c r="G29" s="296"/>
    </row>
    <row r="30" spans="1:7" x14ac:dyDescent="0.25">
      <c r="E30" s="296"/>
      <c r="F30" s="296"/>
      <c r="G30" s="296"/>
    </row>
    <row r="31" spans="1:7" x14ac:dyDescent="0.25">
      <c r="C31" s="133"/>
      <c r="E31" s="296"/>
      <c r="F31" s="296"/>
      <c r="G31" s="296"/>
    </row>
    <row r="32" spans="1:7" x14ac:dyDescent="0.25">
      <c r="C32" s="133"/>
      <c r="E32" s="296"/>
      <c r="F32" s="296"/>
      <c r="G32" s="296"/>
    </row>
    <row r="33" spans="3:3" x14ac:dyDescent="0.25">
      <c r="C33" s="133"/>
    </row>
    <row r="34" spans="3:3" x14ac:dyDescent="0.25">
      <c r="C34" s="133"/>
    </row>
    <row r="35" spans="3:3" x14ac:dyDescent="0.25">
      <c r="C35" s="133"/>
    </row>
    <row r="36" spans="3:3" x14ac:dyDescent="0.25">
      <c r="C36" s="133"/>
    </row>
    <row r="37" spans="3:3" x14ac:dyDescent="0.25">
      <c r="C37" s="133"/>
    </row>
    <row r="38" spans="3:3" x14ac:dyDescent="0.25">
      <c r="C38" s="133"/>
    </row>
    <row r="39" spans="3:3" x14ac:dyDescent="0.25">
      <c r="C39" s="133"/>
    </row>
    <row r="40" spans="3:3" x14ac:dyDescent="0.25">
      <c r="C40" s="133"/>
    </row>
    <row r="41" spans="3:3" x14ac:dyDescent="0.25">
      <c r="C41" s="133"/>
    </row>
    <row r="42" spans="3:3" x14ac:dyDescent="0.25">
      <c r="C42" s="133"/>
    </row>
    <row r="43" spans="3:3" x14ac:dyDescent="0.25">
      <c r="C43" s="133"/>
    </row>
    <row r="44" spans="3:3" x14ac:dyDescent="0.25">
      <c r="C44" s="133"/>
    </row>
    <row r="45" spans="3:3" x14ac:dyDescent="0.25">
      <c r="C45" s="133"/>
    </row>
    <row r="46" spans="3:3" x14ac:dyDescent="0.25">
      <c r="C46" s="133"/>
    </row>
    <row r="47" spans="3:3" x14ac:dyDescent="0.25">
      <c r="C47" s="133"/>
    </row>
    <row r="48" spans="3:3" x14ac:dyDescent="0.25">
      <c r="C48" s="133"/>
    </row>
    <row r="49" spans="3:3" x14ac:dyDescent="0.25">
      <c r="C49" s="133"/>
    </row>
    <row r="50" spans="3:3" x14ac:dyDescent="0.25">
      <c r="C50" s="133"/>
    </row>
  </sheetData>
  <autoFilter ref="A7:D28"/>
  <mergeCells count="4">
    <mergeCell ref="A1:D1"/>
    <mergeCell ref="A2:A6"/>
    <mergeCell ref="C2:C6"/>
    <mergeCell ref="D3:D6"/>
  </mergeCells>
  <dataValidations count="3">
    <dataValidation type="list" allowBlank="1" showInputMessage="1" showErrorMessage="1" sqref="B12">
      <formula1>$B$2:$B$3</formula1>
    </dataValidation>
    <dataValidation type="list" allowBlank="1" showInputMessage="1" showErrorMessage="1" sqref="B14:C14">
      <formula1>#REF!</formula1>
    </dataValidation>
    <dataValidation type="list" allowBlank="1" showInputMessage="1" showErrorMessage="1" sqref="B13 B7:B11 B15:B28">
      <formula1>$B$3:$B$6</formula1>
    </dataValidation>
  </dataValidations>
  <pageMargins left="0.70866141732283472" right="0.70866141732283472" top="0.74803149606299213" bottom="0.74803149606299213" header="0.31496062992125984" footer="0.31496062992125984"/>
  <pageSetup paperSize="9" scale="68" fitToHeight="3" orientation="landscape"/>
  <headerFooter>
    <oddFooter>&amp;C&amp;"Times New Roman,обычный"&amp;8Исходные данные и оценка показателя 1.1&amp;R&amp;8&amp;P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50"/>
  <sheetViews>
    <sheetView topLeftCell="A4" zoomScaleNormal="100" zoomScaleSheetLayoutView="100" workbookViewId="0">
      <selection activeCell="O33" sqref="O33"/>
    </sheetView>
  </sheetViews>
  <sheetFormatPr defaultColWidth="8.85546875" defaultRowHeight="11.25" x14ac:dyDescent="0.2"/>
  <cols>
    <col min="1" max="1" width="19.42578125" style="58" customWidth="1"/>
    <col min="2" max="2" width="32.42578125" style="61" customWidth="1"/>
    <col min="3" max="3" width="6.28515625" style="64" customWidth="1"/>
    <col min="4" max="5" width="6.7109375" style="61" customWidth="1"/>
    <col min="6" max="6" width="6.7109375" style="63" customWidth="1"/>
    <col min="7" max="7" width="14.140625" style="61" customWidth="1"/>
    <col min="8" max="8" width="11.7109375" style="61" customWidth="1"/>
    <col min="9" max="10" width="10.7109375" style="62" customWidth="1"/>
    <col min="11" max="11" width="6.42578125" style="60" customWidth="1"/>
    <col min="12" max="12" width="9.85546875" style="58" customWidth="1"/>
    <col min="13" max="13" width="6.42578125" style="59" customWidth="1"/>
    <col min="14" max="14" width="10.28515625" style="58" customWidth="1"/>
    <col min="15" max="15" width="6.7109375" style="58" customWidth="1"/>
    <col min="16" max="16" width="14.42578125" style="58" customWidth="1"/>
    <col min="17" max="17" width="6.7109375" style="58" customWidth="1"/>
    <col min="18" max="18" width="12.28515625" style="58" customWidth="1"/>
    <col min="19" max="19" width="6.42578125" style="58" customWidth="1"/>
    <col min="20" max="20" width="17.42578125" style="58" customWidth="1"/>
    <col min="21" max="21" width="8.140625" style="61" customWidth="1"/>
    <col min="22" max="16384" width="8.85546875" style="58"/>
  </cols>
  <sheetData>
    <row r="1" spans="1:22" ht="26.25" customHeight="1" x14ac:dyDescent="0.2">
      <c r="A1" s="513" t="str">
        <f>"Исходные данные и оценка показателя "&amp;Методика!B87</f>
        <v>Исходные данные и оценка показателя Опубликован ли в сети Интернет бюджет для граждан, разработанный на основе Годового отчета об исполнении бюджета?</v>
      </c>
      <c r="B1" s="513"/>
      <c r="C1" s="513"/>
      <c r="D1" s="513"/>
      <c r="E1" s="513"/>
      <c r="F1" s="513"/>
      <c r="G1" s="513"/>
      <c r="H1" s="513"/>
      <c r="I1" s="513"/>
      <c r="J1" s="513"/>
      <c r="K1" s="513"/>
      <c r="L1" s="513"/>
      <c r="M1" s="513"/>
      <c r="N1" s="513"/>
      <c r="O1" s="513"/>
      <c r="P1" s="513"/>
      <c r="Q1" s="513"/>
      <c r="R1" s="513"/>
      <c r="S1" s="513"/>
      <c r="T1" s="513"/>
      <c r="U1" s="513"/>
    </row>
    <row r="2" spans="1:22" s="45" customFormat="1" ht="66" customHeight="1" x14ac:dyDescent="0.25">
      <c r="A2" s="512" t="s">
        <v>201</v>
      </c>
      <c r="B2" s="512"/>
      <c r="C2" s="512"/>
      <c r="D2" s="512"/>
      <c r="E2" s="512"/>
      <c r="F2" s="512"/>
      <c r="G2" s="512"/>
      <c r="H2" s="512"/>
      <c r="I2" s="512"/>
      <c r="J2" s="512"/>
      <c r="K2" s="512"/>
      <c r="L2" s="512"/>
      <c r="M2" s="512"/>
      <c r="N2" s="512"/>
      <c r="O2" s="512"/>
      <c r="P2" s="512"/>
      <c r="Q2" s="512"/>
      <c r="R2" s="512"/>
      <c r="S2" s="512"/>
      <c r="T2" s="512"/>
      <c r="U2" s="512"/>
    </row>
    <row r="3" spans="1:22" ht="33" customHeight="1" x14ac:dyDescent="0.2">
      <c r="A3" s="494" t="s">
        <v>134</v>
      </c>
      <c r="B3" s="96" t="str">
        <f>Методика!$B$87</f>
        <v>Опубликован ли в сети Интернет бюджет для граждан, разработанный на основе Годового отчета об исполнении бюджета?</v>
      </c>
      <c r="C3" s="517" t="s">
        <v>162</v>
      </c>
      <c r="D3" s="518"/>
      <c r="E3" s="518"/>
      <c r="F3" s="518"/>
      <c r="G3" s="501" t="s">
        <v>28</v>
      </c>
      <c r="H3" s="521" t="s">
        <v>128</v>
      </c>
      <c r="I3" s="522"/>
      <c r="J3" s="523"/>
      <c r="K3" s="509" t="s">
        <v>126</v>
      </c>
      <c r="L3" s="514"/>
      <c r="M3" s="514"/>
      <c r="N3" s="514"/>
      <c r="O3" s="514"/>
      <c r="P3" s="514"/>
      <c r="Q3" s="514"/>
      <c r="R3" s="514"/>
      <c r="S3" s="514"/>
      <c r="T3" s="514"/>
      <c r="U3" s="494" t="s">
        <v>3</v>
      </c>
    </row>
    <row r="4" spans="1:22" s="70" customFormat="1" ht="33.75" customHeight="1" x14ac:dyDescent="0.2">
      <c r="A4" s="502"/>
      <c r="B4" s="89" t="str">
        <f>Методика!$B$89</f>
        <v>Да, опубликован и соблюдены условия максимальной оценки</v>
      </c>
      <c r="C4" s="515" t="s">
        <v>9</v>
      </c>
      <c r="D4" s="507" t="s">
        <v>137</v>
      </c>
      <c r="E4" s="507" t="s">
        <v>138</v>
      </c>
      <c r="F4" s="516" t="s">
        <v>8</v>
      </c>
      <c r="G4" s="519"/>
      <c r="H4" s="524" t="s">
        <v>473</v>
      </c>
      <c r="I4" s="511" t="s">
        <v>125</v>
      </c>
      <c r="J4" s="511" t="s">
        <v>124</v>
      </c>
      <c r="K4" s="528" t="s">
        <v>163</v>
      </c>
      <c r="L4" s="529"/>
      <c r="M4" s="528" t="s">
        <v>164</v>
      </c>
      <c r="N4" s="529"/>
      <c r="O4" s="528" t="s">
        <v>202</v>
      </c>
      <c r="P4" s="529"/>
      <c r="Q4" s="532" t="s">
        <v>165</v>
      </c>
      <c r="R4" s="529"/>
      <c r="S4" s="528" t="s">
        <v>474</v>
      </c>
      <c r="T4" s="529"/>
      <c r="U4" s="495"/>
    </row>
    <row r="5" spans="1:22" s="70" customFormat="1" ht="38.25" customHeight="1" x14ac:dyDescent="0.2">
      <c r="A5" s="502"/>
      <c r="B5" s="89" t="str">
        <f>Методика!$B$90</f>
        <v>Да, опубликован, но не соблюдены условия максимальной оценки</v>
      </c>
      <c r="C5" s="515"/>
      <c r="D5" s="507"/>
      <c r="E5" s="507"/>
      <c r="F5" s="516"/>
      <c r="G5" s="519"/>
      <c r="H5" s="536"/>
      <c r="I5" s="511"/>
      <c r="J5" s="511"/>
      <c r="K5" s="530"/>
      <c r="L5" s="531"/>
      <c r="M5" s="530"/>
      <c r="N5" s="531"/>
      <c r="O5" s="530"/>
      <c r="P5" s="531"/>
      <c r="Q5" s="530"/>
      <c r="R5" s="531"/>
      <c r="S5" s="530"/>
      <c r="T5" s="531"/>
      <c r="U5" s="495"/>
    </row>
    <row r="6" spans="1:22" s="70" customFormat="1" ht="24.75" customHeight="1" x14ac:dyDescent="0.2">
      <c r="A6" s="503"/>
      <c r="B6" s="89" t="str">
        <f>Методика!$B$91</f>
        <v>Нет, не опубликован или не отвечает требованиям</v>
      </c>
      <c r="C6" s="515"/>
      <c r="D6" s="507"/>
      <c r="E6" s="507"/>
      <c r="F6" s="516"/>
      <c r="G6" s="520"/>
      <c r="H6" s="525"/>
      <c r="I6" s="508"/>
      <c r="J6" s="508"/>
      <c r="K6" s="93" t="s">
        <v>123</v>
      </c>
      <c r="L6" s="93" t="s">
        <v>122</v>
      </c>
      <c r="M6" s="93" t="s">
        <v>123</v>
      </c>
      <c r="N6" s="93" t="s">
        <v>122</v>
      </c>
      <c r="O6" s="93" t="s">
        <v>123</v>
      </c>
      <c r="P6" s="93" t="s">
        <v>122</v>
      </c>
      <c r="Q6" s="93"/>
      <c r="R6" s="93"/>
      <c r="S6" s="93" t="s">
        <v>123</v>
      </c>
      <c r="T6" s="93" t="s">
        <v>122</v>
      </c>
      <c r="U6" s="496"/>
    </row>
    <row r="7" spans="1:22" s="70" customFormat="1" ht="15" customHeight="1" x14ac:dyDescent="0.2">
      <c r="A7" s="11" t="s">
        <v>31</v>
      </c>
      <c r="B7" s="85"/>
      <c r="C7" s="88"/>
      <c r="D7" s="82"/>
      <c r="E7" s="82"/>
      <c r="F7" s="87"/>
      <c r="G7" s="86"/>
      <c r="H7" s="85"/>
      <c r="I7" s="84"/>
      <c r="J7" s="84"/>
      <c r="K7" s="83"/>
      <c r="L7" s="82"/>
      <c r="M7" s="21"/>
      <c r="N7" s="82"/>
      <c r="O7" s="82"/>
      <c r="P7" s="82"/>
      <c r="Q7" s="82"/>
      <c r="R7" s="82"/>
      <c r="S7" s="82"/>
      <c r="T7" s="82"/>
      <c r="U7" s="85"/>
    </row>
    <row r="8" spans="1:22" s="70" customFormat="1" ht="15" customHeight="1" x14ac:dyDescent="0.2">
      <c r="A8" s="32" t="s">
        <v>33</v>
      </c>
      <c r="B8" s="43" t="s">
        <v>199</v>
      </c>
      <c r="C8" s="80">
        <f t="shared" ref="C8:C13" si="0">IF(B8=$B$4,3,IF(B8=$B$5,1,0))</f>
        <v>3</v>
      </c>
      <c r="D8" s="76"/>
      <c r="E8" s="76"/>
      <c r="F8" s="75">
        <f t="shared" ref="F8:F13" si="1">C8*(1-D8)*(1-E8)</f>
        <v>3</v>
      </c>
      <c r="G8" s="95"/>
      <c r="H8" s="31">
        <v>43626</v>
      </c>
      <c r="I8" s="31"/>
      <c r="J8" s="20" t="s">
        <v>207</v>
      </c>
      <c r="K8" s="43" t="s">
        <v>204</v>
      </c>
      <c r="L8" s="120" t="s">
        <v>476</v>
      </c>
      <c r="M8" s="119" t="s">
        <v>204</v>
      </c>
      <c r="N8" s="120" t="s">
        <v>476</v>
      </c>
      <c r="O8" s="118" t="s">
        <v>204</v>
      </c>
      <c r="P8" s="120" t="s">
        <v>476</v>
      </c>
      <c r="Q8" s="118" t="s">
        <v>204</v>
      </c>
      <c r="R8" s="120" t="s">
        <v>476</v>
      </c>
      <c r="S8" s="118" t="s">
        <v>204</v>
      </c>
      <c r="T8" s="120" t="s">
        <v>476</v>
      </c>
      <c r="U8" s="120" t="s">
        <v>476</v>
      </c>
    </row>
    <row r="9" spans="1:22" s="70" customFormat="1" ht="19.5" customHeight="1" x14ac:dyDescent="0.2">
      <c r="A9" s="32" t="s">
        <v>34</v>
      </c>
      <c r="B9" s="18" t="s">
        <v>199</v>
      </c>
      <c r="C9" s="165">
        <f t="shared" si="0"/>
        <v>3</v>
      </c>
      <c r="D9" s="166"/>
      <c r="E9" s="166"/>
      <c r="F9" s="167">
        <f t="shared" si="1"/>
        <v>3</v>
      </c>
      <c r="G9" s="277"/>
      <c r="H9" s="47">
        <v>43581</v>
      </c>
      <c r="I9" s="47"/>
      <c r="J9" s="47" t="s">
        <v>207</v>
      </c>
      <c r="K9" s="18" t="s">
        <v>204</v>
      </c>
      <c r="L9" s="125" t="s">
        <v>475</v>
      </c>
      <c r="M9" s="279" t="s">
        <v>204</v>
      </c>
      <c r="N9" s="125" t="s">
        <v>475</v>
      </c>
      <c r="O9" s="123" t="s">
        <v>204</v>
      </c>
      <c r="P9" s="125" t="s">
        <v>475</v>
      </c>
      <c r="Q9" s="123" t="s">
        <v>204</v>
      </c>
      <c r="R9" s="125" t="s">
        <v>475</v>
      </c>
      <c r="S9" s="123" t="s">
        <v>204</v>
      </c>
      <c r="T9" s="125" t="s">
        <v>475</v>
      </c>
      <c r="U9" s="126" t="s">
        <v>475</v>
      </c>
    </row>
    <row r="10" spans="1:22" s="70" customFormat="1" ht="15" customHeight="1" x14ac:dyDescent="0.2">
      <c r="A10" s="32" t="s">
        <v>35</v>
      </c>
      <c r="B10" s="18" t="s">
        <v>199</v>
      </c>
      <c r="C10" s="165">
        <f t="shared" si="0"/>
        <v>3</v>
      </c>
      <c r="D10" s="166"/>
      <c r="E10" s="166"/>
      <c r="F10" s="167">
        <f t="shared" si="1"/>
        <v>3</v>
      </c>
      <c r="G10" s="95"/>
      <c r="H10" s="31">
        <v>43606</v>
      </c>
      <c r="I10" s="31"/>
      <c r="J10" s="20" t="s">
        <v>207</v>
      </c>
      <c r="K10" s="43" t="s">
        <v>204</v>
      </c>
      <c r="L10" s="120" t="s">
        <v>477</v>
      </c>
      <c r="M10" s="119" t="s">
        <v>204</v>
      </c>
      <c r="N10" s="120" t="s">
        <v>477</v>
      </c>
      <c r="O10" s="123" t="s">
        <v>204</v>
      </c>
      <c r="P10" s="125" t="s">
        <v>477</v>
      </c>
      <c r="Q10" s="118" t="s">
        <v>204</v>
      </c>
      <c r="R10" s="120" t="s">
        <v>477</v>
      </c>
      <c r="S10" s="118" t="s">
        <v>204</v>
      </c>
      <c r="T10" s="120" t="s">
        <v>477</v>
      </c>
      <c r="U10" s="112" t="s">
        <v>477</v>
      </c>
    </row>
    <row r="11" spans="1:22" s="161" customFormat="1" ht="15" customHeight="1" x14ac:dyDescent="0.25">
      <c r="A11" s="34" t="s">
        <v>36</v>
      </c>
      <c r="B11" s="18" t="s">
        <v>199</v>
      </c>
      <c r="C11" s="165">
        <f t="shared" si="0"/>
        <v>3</v>
      </c>
      <c r="D11" s="166"/>
      <c r="E11" s="166"/>
      <c r="F11" s="167">
        <f t="shared" si="1"/>
        <v>3</v>
      </c>
      <c r="G11" s="18"/>
      <c r="H11" s="47">
        <v>43636</v>
      </c>
      <c r="I11" s="47"/>
      <c r="J11" s="15"/>
      <c r="K11" s="18" t="s">
        <v>204</v>
      </c>
      <c r="L11" s="125" t="s">
        <v>398</v>
      </c>
      <c r="M11" s="124" t="s">
        <v>204</v>
      </c>
      <c r="N11" s="125" t="s">
        <v>398</v>
      </c>
      <c r="O11" s="123" t="s">
        <v>204</v>
      </c>
      <c r="P11" s="125" t="s">
        <v>398</v>
      </c>
      <c r="Q11" s="123" t="s">
        <v>204</v>
      </c>
      <c r="R11" s="125" t="s">
        <v>398</v>
      </c>
      <c r="S11" s="123" t="s">
        <v>204</v>
      </c>
      <c r="T11" s="125" t="s">
        <v>398</v>
      </c>
      <c r="U11" s="125" t="s">
        <v>398</v>
      </c>
      <c r="V11" s="241"/>
    </row>
    <row r="12" spans="1:22" s="70" customFormat="1" ht="15" customHeight="1" x14ac:dyDescent="0.2">
      <c r="A12" s="34" t="s">
        <v>37</v>
      </c>
      <c r="B12" s="18" t="s">
        <v>199</v>
      </c>
      <c r="C12" s="165">
        <f t="shared" si="0"/>
        <v>3</v>
      </c>
      <c r="D12" s="166"/>
      <c r="E12" s="166"/>
      <c r="F12" s="167">
        <f t="shared" si="1"/>
        <v>3</v>
      </c>
      <c r="G12" s="43"/>
      <c r="H12" s="31">
        <v>43630</v>
      </c>
      <c r="I12" s="385"/>
      <c r="J12" s="31" t="s">
        <v>207</v>
      </c>
      <c r="K12" s="43" t="s">
        <v>204</v>
      </c>
      <c r="L12" s="120" t="s">
        <v>482</v>
      </c>
      <c r="M12" s="121" t="s">
        <v>204</v>
      </c>
      <c r="N12" s="120" t="s">
        <v>482</v>
      </c>
      <c r="O12" s="118" t="s">
        <v>204</v>
      </c>
      <c r="P12" s="120" t="s">
        <v>482</v>
      </c>
      <c r="Q12" s="123" t="s">
        <v>204</v>
      </c>
      <c r="R12" s="125" t="s">
        <v>482</v>
      </c>
      <c r="S12" s="118" t="s">
        <v>204</v>
      </c>
      <c r="T12" s="120" t="s">
        <v>482</v>
      </c>
      <c r="U12" s="120" t="s">
        <v>482</v>
      </c>
    </row>
    <row r="13" spans="1:22" s="70" customFormat="1" ht="15" customHeight="1" x14ac:dyDescent="0.2">
      <c r="A13" s="32" t="s">
        <v>38</v>
      </c>
      <c r="B13" s="373" t="s">
        <v>199</v>
      </c>
      <c r="C13" s="416">
        <f t="shared" si="0"/>
        <v>3</v>
      </c>
      <c r="D13" s="417"/>
      <c r="E13" s="417"/>
      <c r="F13" s="418">
        <f t="shared" si="1"/>
        <v>3</v>
      </c>
      <c r="G13" s="43"/>
      <c r="H13" s="31">
        <v>43615</v>
      </c>
      <c r="I13" s="31"/>
      <c r="J13" s="20" t="s">
        <v>207</v>
      </c>
      <c r="K13" s="43" t="s">
        <v>204</v>
      </c>
      <c r="L13" s="120" t="s">
        <v>483</v>
      </c>
      <c r="M13" s="121" t="s">
        <v>204</v>
      </c>
      <c r="N13" s="120" t="s">
        <v>483</v>
      </c>
      <c r="O13" s="118" t="s">
        <v>204</v>
      </c>
      <c r="P13" s="120" t="s">
        <v>483</v>
      </c>
      <c r="Q13" s="118" t="s">
        <v>204</v>
      </c>
      <c r="R13" s="120" t="s">
        <v>483</v>
      </c>
      <c r="S13" s="118" t="s">
        <v>204</v>
      </c>
      <c r="T13" s="120" t="s">
        <v>483</v>
      </c>
      <c r="U13" s="120" t="s">
        <v>483</v>
      </c>
    </row>
    <row r="14" spans="1:22" s="70" customFormat="1" ht="15" customHeight="1" x14ac:dyDescent="0.2">
      <c r="A14" s="35" t="s">
        <v>32</v>
      </c>
      <c r="B14" s="19"/>
      <c r="C14" s="19"/>
      <c r="D14" s="77"/>
      <c r="E14" s="17"/>
      <c r="F14" s="6"/>
      <c r="G14" s="7"/>
      <c r="H14" s="48"/>
      <c r="I14" s="16"/>
      <c r="J14" s="16"/>
      <c r="K14" s="19"/>
      <c r="L14" s="122"/>
      <c r="M14" s="11"/>
      <c r="N14" s="122"/>
      <c r="O14" s="122"/>
      <c r="P14" s="122"/>
      <c r="Q14" s="122"/>
      <c r="R14" s="122"/>
      <c r="S14" s="122"/>
      <c r="T14" s="122"/>
      <c r="U14" s="122"/>
    </row>
    <row r="15" spans="1:22" s="70" customFormat="1" ht="15" customHeight="1" x14ac:dyDescent="0.2">
      <c r="A15" s="32" t="s">
        <v>39</v>
      </c>
      <c r="B15" s="373" t="s">
        <v>199</v>
      </c>
      <c r="C15" s="416">
        <f>IF(B15=$B$4,3,IF(B15=$B$5,1,0))</f>
        <v>3</v>
      </c>
      <c r="D15" s="417"/>
      <c r="E15" s="417"/>
      <c r="F15" s="418">
        <f t="shared" ref="F15:F28" si="2">C15*(1-D15)*(1-E15)</f>
        <v>3</v>
      </c>
      <c r="G15" s="95"/>
      <c r="H15" s="31">
        <v>43629</v>
      </c>
      <c r="I15" s="385"/>
      <c r="J15" s="31" t="s">
        <v>207</v>
      </c>
      <c r="K15" s="74" t="s">
        <v>204</v>
      </c>
      <c r="L15" s="120" t="s">
        <v>229</v>
      </c>
      <c r="M15" s="121" t="s">
        <v>204</v>
      </c>
      <c r="N15" s="120" t="s">
        <v>229</v>
      </c>
      <c r="O15" s="118" t="s">
        <v>204</v>
      </c>
      <c r="P15" s="120" t="s">
        <v>229</v>
      </c>
      <c r="Q15" s="118" t="s">
        <v>204</v>
      </c>
      <c r="R15" s="120" t="s">
        <v>229</v>
      </c>
      <c r="S15" s="118" t="s">
        <v>204</v>
      </c>
      <c r="T15" s="120" t="s">
        <v>229</v>
      </c>
      <c r="U15" s="112" t="s">
        <v>229</v>
      </c>
    </row>
    <row r="16" spans="1:22" s="70" customFormat="1" ht="15" customHeight="1" x14ac:dyDescent="0.2">
      <c r="A16" s="34" t="s">
        <v>40</v>
      </c>
      <c r="B16" s="43" t="s">
        <v>200</v>
      </c>
      <c r="C16" s="416">
        <f>IF(B16=$B$4,3,IF(B16=$B$5,1,0))</f>
        <v>1</v>
      </c>
      <c r="D16" s="417"/>
      <c r="E16" s="417">
        <v>0.5</v>
      </c>
      <c r="F16" s="418">
        <f t="shared" si="2"/>
        <v>0.5</v>
      </c>
      <c r="G16" s="81" t="s">
        <v>486</v>
      </c>
      <c r="H16" s="31">
        <v>43634</v>
      </c>
      <c r="I16" s="385">
        <v>43648</v>
      </c>
      <c r="J16" s="31" t="s">
        <v>207</v>
      </c>
      <c r="K16" s="43" t="s">
        <v>204</v>
      </c>
      <c r="L16" s="120" t="s">
        <v>484</v>
      </c>
      <c r="M16" s="121" t="s">
        <v>204</v>
      </c>
      <c r="N16" s="120" t="s">
        <v>484</v>
      </c>
      <c r="O16" s="118" t="s">
        <v>204</v>
      </c>
      <c r="P16" s="120" t="s">
        <v>484</v>
      </c>
      <c r="Q16" s="123" t="s">
        <v>205</v>
      </c>
      <c r="R16" s="120" t="s">
        <v>484</v>
      </c>
      <c r="S16" s="123" t="s">
        <v>204</v>
      </c>
      <c r="T16" s="120" t="s">
        <v>484</v>
      </c>
      <c r="U16" s="126" t="s">
        <v>484</v>
      </c>
    </row>
    <row r="17" spans="1:21" s="70" customFormat="1" ht="15" customHeight="1" x14ac:dyDescent="0.2">
      <c r="A17" s="34" t="s">
        <v>41</v>
      </c>
      <c r="B17" s="43" t="s">
        <v>199</v>
      </c>
      <c r="C17" s="80">
        <f t="shared" ref="C17:C28" si="3">IF(B17=$B$4,3,IF(B17=$B$5,1,0))</f>
        <v>3</v>
      </c>
      <c r="D17" s="76"/>
      <c r="E17" s="76"/>
      <c r="F17" s="75">
        <f t="shared" si="2"/>
        <v>3</v>
      </c>
      <c r="G17" s="20"/>
      <c r="H17" s="31">
        <v>43579</v>
      </c>
      <c r="I17" s="385"/>
      <c r="J17" s="31" t="s">
        <v>207</v>
      </c>
      <c r="K17" s="18" t="s">
        <v>204</v>
      </c>
      <c r="L17" s="125" t="s">
        <v>211</v>
      </c>
      <c r="M17" s="124" t="s">
        <v>204</v>
      </c>
      <c r="N17" s="125" t="s">
        <v>211</v>
      </c>
      <c r="O17" s="123" t="s">
        <v>204</v>
      </c>
      <c r="P17" s="125" t="s">
        <v>211</v>
      </c>
      <c r="Q17" s="123" t="s">
        <v>204</v>
      </c>
      <c r="R17" s="125" t="s">
        <v>211</v>
      </c>
      <c r="S17" s="123" t="s">
        <v>204</v>
      </c>
      <c r="T17" s="125" t="s">
        <v>211</v>
      </c>
      <c r="U17" s="126" t="s">
        <v>211</v>
      </c>
    </row>
    <row r="18" spans="1:21" s="70" customFormat="1" ht="15" customHeight="1" x14ac:dyDescent="0.2">
      <c r="A18" s="34" t="s">
        <v>42</v>
      </c>
      <c r="B18" s="373" t="s">
        <v>200</v>
      </c>
      <c r="C18" s="416">
        <f>IF(B18=$B$4,3,IF(B18=$B$5,1,0))</f>
        <v>1</v>
      </c>
      <c r="D18" s="76"/>
      <c r="E18" s="76"/>
      <c r="F18" s="75">
        <f t="shared" si="2"/>
        <v>1</v>
      </c>
      <c r="G18" s="20"/>
      <c r="H18" s="47">
        <v>43725</v>
      </c>
      <c r="I18" s="385"/>
      <c r="J18" s="47" t="s">
        <v>207</v>
      </c>
      <c r="K18" s="18" t="s">
        <v>204</v>
      </c>
      <c r="L18" s="125" t="s">
        <v>485</v>
      </c>
      <c r="M18" s="124" t="s">
        <v>204</v>
      </c>
      <c r="N18" s="125" t="s">
        <v>485</v>
      </c>
      <c r="O18" s="123" t="s">
        <v>204</v>
      </c>
      <c r="P18" s="125" t="s">
        <v>485</v>
      </c>
      <c r="Q18" s="123" t="s">
        <v>205</v>
      </c>
      <c r="R18" s="125" t="s">
        <v>485</v>
      </c>
      <c r="S18" s="123" t="s">
        <v>204</v>
      </c>
      <c r="T18" s="125" t="s">
        <v>485</v>
      </c>
      <c r="U18" s="126" t="s">
        <v>485</v>
      </c>
    </row>
    <row r="19" spans="1:21" s="70" customFormat="1" ht="15" customHeight="1" x14ac:dyDescent="0.2">
      <c r="A19" s="34" t="s">
        <v>43</v>
      </c>
      <c r="B19" s="43" t="s">
        <v>199</v>
      </c>
      <c r="C19" s="80">
        <f t="shared" si="3"/>
        <v>3</v>
      </c>
      <c r="D19" s="76"/>
      <c r="E19" s="76"/>
      <c r="F19" s="75">
        <f t="shared" si="2"/>
        <v>3</v>
      </c>
      <c r="G19" s="20"/>
      <c r="H19" s="47">
        <v>43615</v>
      </c>
      <c r="I19" s="385"/>
      <c r="J19" s="47" t="s">
        <v>207</v>
      </c>
      <c r="K19" s="18" t="s">
        <v>204</v>
      </c>
      <c r="L19" s="125" t="s">
        <v>487</v>
      </c>
      <c r="M19" s="124" t="s">
        <v>204</v>
      </c>
      <c r="N19" s="125" t="s">
        <v>487</v>
      </c>
      <c r="O19" s="123" t="s">
        <v>204</v>
      </c>
      <c r="P19" s="125" t="s">
        <v>487</v>
      </c>
      <c r="Q19" s="123" t="s">
        <v>204</v>
      </c>
      <c r="R19" s="125" t="s">
        <v>487</v>
      </c>
      <c r="S19" s="123" t="s">
        <v>204</v>
      </c>
      <c r="T19" s="125" t="s">
        <v>487</v>
      </c>
      <c r="U19" s="126" t="s">
        <v>487</v>
      </c>
    </row>
    <row r="20" spans="1:21" s="70" customFormat="1" ht="15" customHeight="1" x14ac:dyDescent="0.2">
      <c r="A20" s="34" t="s">
        <v>44</v>
      </c>
      <c r="B20" s="43" t="s">
        <v>199</v>
      </c>
      <c r="C20" s="80">
        <v>3</v>
      </c>
      <c r="D20" s="76"/>
      <c r="E20" s="417"/>
      <c r="F20" s="75">
        <f t="shared" si="2"/>
        <v>3</v>
      </c>
      <c r="G20" s="370"/>
      <c r="H20" s="47">
        <v>43637</v>
      </c>
      <c r="I20" s="385"/>
      <c r="J20" s="47" t="s">
        <v>207</v>
      </c>
      <c r="K20" s="123" t="s">
        <v>204</v>
      </c>
      <c r="L20" s="125" t="s">
        <v>488</v>
      </c>
      <c r="M20" s="124" t="s">
        <v>204</v>
      </c>
      <c r="N20" s="125" t="s">
        <v>488</v>
      </c>
      <c r="O20" s="123" t="s">
        <v>204</v>
      </c>
      <c r="P20" s="125" t="s">
        <v>488</v>
      </c>
      <c r="Q20" s="123" t="s">
        <v>204</v>
      </c>
      <c r="R20" s="125" t="s">
        <v>488</v>
      </c>
      <c r="S20" s="123" t="s">
        <v>204</v>
      </c>
      <c r="T20" s="120" t="s">
        <v>488</v>
      </c>
      <c r="U20" s="120" t="s">
        <v>488</v>
      </c>
    </row>
    <row r="21" spans="1:21" s="70" customFormat="1" ht="15" customHeight="1" x14ac:dyDescent="0.2">
      <c r="A21" s="382" t="s">
        <v>45</v>
      </c>
      <c r="B21" s="43" t="s">
        <v>199</v>
      </c>
      <c r="C21" s="80">
        <f t="shared" si="3"/>
        <v>3</v>
      </c>
      <c r="D21" s="76"/>
      <c r="E21" s="76"/>
      <c r="F21" s="75">
        <f t="shared" si="2"/>
        <v>3</v>
      </c>
      <c r="G21" s="20"/>
      <c r="H21" s="47">
        <v>43584</v>
      </c>
      <c r="I21" s="385"/>
      <c r="J21" s="47" t="s">
        <v>207</v>
      </c>
      <c r="K21" s="123" t="s">
        <v>204</v>
      </c>
      <c r="L21" s="125" t="s">
        <v>208</v>
      </c>
      <c r="M21" s="124" t="s">
        <v>204</v>
      </c>
      <c r="N21" s="125" t="s">
        <v>208</v>
      </c>
      <c r="O21" s="123" t="s">
        <v>204</v>
      </c>
      <c r="P21" s="125" t="s">
        <v>208</v>
      </c>
      <c r="Q21" s="123" t="s">
        <v>204</v>
      </c>
      <c r="R21" s="125" t="s">
        <v>208</v>
      </c>
      <c r="S21" s="123" t="s">
        <v>204</v>
      </c>
      <c r="T21" s="125" t="s">
        <v>208</v>
      </c>
      <c r="U21" s="125" t="s">
        <v>208</v>
      </c>
    </row>
    <row r="22" spans="1:21" s="70" customFormat="1" ht="15" customHeight="1" x14ac:dyDescent="0.2">
      <c r="A22" s="34" t="s">
        <v>46</v>
      </c>
      <c r="B22" s="373" t="s">
        <v>200</v>
      </c>
      <c r="C22" s="416">
        <f t="shared" si="3"/>
        <v>1</v>
      </c>
      <c r="D22" s="417"/>
      <c r="E22" s="417">
        <v>0.5</v>
      </c>
      <c r="F22" s="418">
        <f t="shared" si="2"/>
        <v>0.5</v>
      </c>
      <c r="G22" s="81" t="s">
        <v>486</v>
      </c>
      <c r="H22" s="130">
        <v>43614</v>
      </c>
      <c r="I22" s="465">
        <v>43784</v>
      </c>
      <c r="J22" s="130" t="s">
        <v>207</v>
      </c>
      <c r="K22" s="116" t="s">
        <v>204</v>
      </c>
      <c r="L22" s="125" t="s">
        <v>223</v>
      </c>
      <c r="M22" s="124" t="s">
        <v>204</v>
      </c>
      <c r="N22" s="125" t="s">
        <v>223</v>
      </c>
      <c r="O22" s="123" t="s">
        <v>205</v>
      </c>
      <c r="P22" s="125" t="s">
        <v>223</v>
      </c>
      <c r="Q22" s="123" t="s">
        <v>205</v>
      </c>
      <c r="R22" s="125" t="s">
        <v>223</v>
      </c>
      <c r="S22" s="123" t="s">
        <v>204</v>
      </c>
      <c r="T22" s="125" t="s">
        <v>223</v>
      </c>
      <c r="U22" s="125" t="s">
        <v>223</v>
      </c>
    </row>
    <row r="23" spans="1:21" s="70" customFormat="1" ht="15" customHeight="1" x14ac:dyDescent="0.2">
      <c r="A23" s="34" t="s">
        <v>47</v>
      </c>
      <c r="B23" s="43" t="s">
        <v>199</v>
      </c>
      <c r="C23" s="80">
        <f t="shared" si="3"/>
        <v>3</v>
      </c>
      <c r="D23" s="76"/>
      <c r="E23" s="76"/>
      <c r="F23" s="75">
        <f t="shared" si="2"/>
        <v>3</v>
      </c>
      <c r="G23" s="20"/>
      <c r="H23" s="130">
        <v>43615</v>
      </c>
      <c r="I23" s="465"/>
      <c r="J23" s="130" t="s">
        <v>207</v>
      </c>
      <c r="K23" s="116" t="s">
        <v>204</v>
      </c>
      <c r="L23" s="125" t="s">
        <v>469</v>
      </c>
      <c r="M23" s="124" t="s">
        <v>204</v>
      </c>
      <c r="N23" s="125" t="s">
        <v>469</v>
      </c>
      <c r="O23" s="124" t="s">
        <v>204</v>
      </c>
      <c r="P23" s="125" t="s">
        <v>469</v>
      </c>
      <c r="Q23" s="123" t="s">
        <v>204</v>
      </c>
      <c r="R23" s="125" t="s">
        <v>469</v>
      </c>
      <c r="S23" s="123" t="s">
        <v>204</v>
      </c>
      <c r="T23" s="125" t="s">
        <v>469</v>
      </c>
      <c r="U23" s="125" t="s">
        <v>469</v>
      </c>
    </row>
    <row r="24" spans="1:21" s="70" customFormat="1" ht="15" customHeight="1" x14ac:dyDescent="0.2">
      <c r="A24" s="34" t="s">
        <v>48</v>
      </c>
      <c r="B24" s="43" t="s">
        <v>199</v>
      </c>
      <c r="C24" s="80">
        <f t="shared" si="3"/>
        <v>3</v>
      </c>
      <c r="D24" s="76"/>
      <c r="E24" s="76">
        <v>0.5</v>
      </c>
      <c r="F24" s="75">
        <f t="shared" si="2"/>
        <v>1.5</v>
      </c>
      <c r="G24" s="81" t="s">
        <v>486</v>
      </c>
      <c r="H24" s="31">
        <v>43637</v>
      </c>
      <c r="I24" s="385">
        <v>43810</v>
      </c>
      <c r="J24" s="20" t="s">
        <v>207</v>
      </c>
      <c r="K24" s="116" t="s">
        <v>204</v>
      </c>
      <c r="L24" s="120" t="s">
        <v>222</v>
      </c>
      <c r="M24" s="116" t="s">
        <v>204</v>
      </c>
      <c r="N24" s="120" t="s">
        <v>222</v>
      </c>
      <c r="O24" s="116" t="s">
        <v>204</v>
      </c>
      <c r="P24" s="120" t="s">
        <v>222</v>
      </c>
      <c r="Q24" s="116" t="s">
        <v>204</v>
      </c>
      <c r="R24" s="120" t="s">
        <v>222</v>
      </c>
      <c r="S24" s="116" t="s">
        <v>204</v>
      </c>
      <c r="T24" s="120" t="s">
        <v>222</v>
      </c>
      <c r="U24" s="120" t="s">
        <v>222</v>
      </c>
    </row>
    <row r="25" spans="1:21" s="70" customFormat="1" ht="15" customHeight="1" x14ac:dyDescent="0.2">
      <c r="A25" s="34" t="s">
        <v>49</v>
      </c>
      <c r="B25" s="43" t="s">
        <v>199</v>
      </c>
      <c r="C25" s="80">
        <f t="shared" si="3"/>
        <v>3</v>
      </c>
      <c r="D25" s="76"/>
      <c r="E25" s="76"/>
      <c r="F25" s="75">
        <f t="shared" si="2"/>
        <v>3</v>
      </c>
      <c r="G25" s="18"/>
      <c r="H25" s="31">
        <v>43634</v>
      </c>
      <c r="I25" s="385"/>
      <c r="J25" s="15" t="s">
        <v>207</v>
      </c>
      <c r="K25" s="18" t="s">
        <v>204</v>
      </c>
      <c r="L25" s="129" t="s">
        <v>393</v>
      </c>
      <c r="M25" s="73" t="s">
        <v>204</v>
      </c>
      <c r="N25" s="129" t="s">
        <v>393</v>
      </c>
      <c r="O25" s="71" t="s">
        <v>204</v>
      </c>
      <c r="P25" s="129" t="s">
        <v>393</v>
      </c>
      <c r="Q25" s="123" t="s">
        <v>204</v>
      </c>
      <c r="R25" s="129" t="s">
        <v>393</v>
      </c>
      <c r="S25" s="116" t="s">
        <v>204</v>
      </c>
      <c r="T25" s="129" t="s">
        <v>393</v>
      </c>
      <c r="U25" s="126"/>
    </row>
    <row r="26" spans="1:21" s="70" customFormat="1" ht="15" customHeight="1" x14ac:dyDescent="0.2">
      <c r="A26" s="34" t="s">
        <v>50</v>
      </c>
      <c r="B26" s="43" t="s">
        <v>199</v>
      </c>
      <c r="C26" s="416">
        <f t="shared" si="3"/>
        <v>3</v>
      </c>
      <c r="D26" s="76"/>
      <c r="E26" s="76">
        <v>0.5</v>
      </c>
      <c r="F26" s="418">
        <f t="shared" si="2"/>
        <v>1.5</v>
      </c>
      <c r="G26" s="81" t="s">
        <v>486</v>
      </c>
      <c r="H26" s="31">
        <v>43606</v>
      </c>
      <c r="I26" s="31">
        <v>43643</v>
      </c>
      <c r="J26" s="20" t="s">
        <v>207</v>
      </c>
      <c r="K26" s="43" t="s">
        <v>204</v>
      </c>
      <c r="L26" s="112" t="s">
        <v>489</v>
      </c>
      <c r="M26" s="43" t="s">
        <v>204</v>
      </c>
      <c r="N26" s="404" t="s">
        <v>489</v>
      </c>
      <c r="O26" s="123" t="s">
        <v>204</v>
      </c>
      <c r="P26" s="404" t="s">
        <v>489</v>
      </c>
      <c r="Q26" s="118" t="s">
        <v>204</v>
      </c>
      <c r="R26" s="112" t="s">
        <v>489</v>
      </c>
      <c r="S26" s="74" t="s">
        <v>204</v>
      </c>
      <c r="T26" s="112" t="s">
        <v>489</v>
      </c>
      <c r="U26" s="112" t="s">
        <v>489</v>
      </c>
    </row>
    <row r="27" spans="1:21" s="70" customFormat="1" ht="15" customHeight="1" x14ac:dyDescent="0.2">
      <c r="A27" s="34" t="s">
        <v>51</v>
      </c>
      <c r="B27" s="43" t="s">
        <v>199</v>
      </c>
      <c r="C27" s="80">
        <f t="shared" si="3"/>
        <v>3</v>
      </c>
      <c r="D27" s="76"/>
      <c r="E27" s="76"/>
      <c r="F27" s="75">
        <f t="shared" si="2"/>
        <v>3</v>
      </c>
      <c r="G27" s="92"/>
      <c r="H27" s="31">
        <v>43650</v>
      </c>
      <c r="I27" s="31"/>
      <c r="J27" s="20" t="s">
        <v>207</v>
      </c>
      <c r="K27" s="18" t="s">
        <v>204</v>
      </c>
      <c r="L27" s="129" t="s">
        <v>490</v>
      </c>
      <c r="M27" s="79" t="s">
        <v>204</v>
      </c>
      <c r="N27" s="129" t="s">
        <v>490</v>
      </c>
      <c r="O27" s="72" t="s">
        <v>204</v>
      </c>
      <c r="P27" s="129" t="s">
        <v>490</v>
      </c>
      <c r="Q27" s="72" t="s">
        <v>204</v>
      </c>
      <c r="R27" s="129" t="s">
        <v>490</v>
      </c>
      <c r="S27" s="74" t="s">
        <v>204</v>
      </c>
      <c r="T27" s="125" t="s">
        <v>490</v>
      </c>
      <c r="U27" s="125"/>
    </row>
    <row r="28" spans="1:21" s="70" customFormat="1" ht="15" customHeight="1" x14ac:dyDescent="0.2">
      <c r="A28" s="34" t="s">
        <v>52</v>
      </c>
      <c r="B28" s="43" t="s">
        <v>199</v>
      </c>
      <c r="C28" s="80">
        <f t="shared" si="3"/>
        <v>3</v>
      </c>
      <c r="D28" s="76"/>
      <c r="E28" s="76"/>
      <c r="F28" s="75">
        <f t="shared" si="2"/>
        <v>3</v>
      </c>
      <c r="G28" s="92"/>
      <c r="H28" s="31">
        <v>43634</v>
      </c>
      <c r="I28" s="31"/>
      <c r="J28" s="47"/>
      <c r="K28" s="18" t="s">
        <v>204</v>
      </c>
      <c r="L28" s="125" t="s">
        <v>491</v>
      </c>
      <c r="M28" s="79" t="s">
        <v>204</v>
      </c>
      <c r="N28" s="125" t="s">
        <v>491</v>
      </c>
      <c r="O28" s="72" t="s">
        <v>204</v>
      </c>
      <c r="P28" s="125" t="s">
        <v>491</v>
      </c>
      <c r="Q28" s="72" t="s">
        <v>204</v>
      </c>
      <c r="R28" s="125" t="s">
        <v>491</v>
      </c>
      <c r="S28" s="74" t="s">
        <v>204</v>
      </c>
      <c r="T28" s="125" t="s">
        <v>491</v>
      </c>
      <c r="U28" s="126" t="s">
        <v>491</v>
      </c>
    </row>
    <row r="29" spans="1:21" x14ac:dyDescent="0.2">
      <c r="J29" s="66"/>
      <c r="K29" s="65"/>
    </row>
    <row r="30" spans="1:21" x14ac:dyDescent="0.2">
      <c r="J30" s="66"/>
      <c r="K30" s="65"/>
    </row>
    <row r="31" spans="1:21" x14ac:dyDescent="0.2">
      <c r="B31" s="67"/>
      <c r="C31" s="69"/>
      <c r="D31" s="67"/>
      <c r="E31" s="67"/>
      <c r="F31" s="68"/>
      <c r="G31" s="67"/>
      <c r="J31" s="66"/>
      <c r="K31" s="65"/>
      <c r="U31" s="67"/>
    </row>
    <row r="32" spans="1:21" x14ac:dyDescent="0.2">
      <c r="J32" s="66"/>
      <c r="K32" s="65"/>
    </row>
    <row r="33" spans="2:11" x14ac:dyDescent="0.2">
      <c r="B33" s="58"/>
      <c r="C33" s="61"/>
      <c r="D33" s="64"/>
      <c r="F33" s="61"/>
      <c r="G33" s="63"/>
      <c r="I33" s="61"/>
      <c r="J33" s="66"/>
      <c r="K33" s="65"/>
    </row>
    <row r="34" spans="2:11" x14ac:dyDescent="0.2">
      <c r="J34" s="66"/>
      <c r="K34" s="65"/>
    </row>
    <row r="35" spans="2:11" x14ac:dyDescent="0.2">
      <c r="J35" s="66"/>
      <c r="K35" s="65"/>
    </row>
    <row r="36" spans="2:11" x14ac:dyDescent="0.2">
      <c r="J36" s="66"/>
      <c r="K36" s="65"/>
    </row>
    <row r="37" spans="2:11" x14ac:dyDescent="0.2">
      <c r="J37" s="66"/>
      <c r="K37" s="65"/>
    </row>
    <row r="38" spans="2:11" ht="11.25" customHeight="1" x14ac:dyDescent="0.2">
      <c r="J38" s="66"/>
      <c r="K38" s="65"/>
    </row>
    <row r="39" spans="2:11" x14ac:dyDescent="0.2">
      <c r="J39" s="66"/>
      <c r="K39" s="65"/>
    </row>
    <row r="40" spans="2:11" x14ac:dyDescent="0.2">
      <c r="J40" s="66"/>
      <c r="K40" s="65"/>
    </row>
    <row r="41" spans="2:11" x14ac:dyDescent="0.2">
      <c r="J41" s="66"/>
      <c r="K41" s="65"/>
    </row>
    <row r="42" spans="2:11" x14ac:dyDescent="0.2">
      <c r="J42" s="66"/>
      <c r="K42" s="65"/>
    </row>
    <row r="43" spans="2:11" x14ac:dyDescent="0.2">
      <c r="J43" s="66"/>
      <c r="K43" s="65"/>
    </row>
    <row r="44" spans="2:11" x14ac:dyDescent="0.2">
      <c r="J44" s="66"/>
      <c r="K44" s="65"/>
    </row>
    <row r="45" spans="2:11" x14ac:dyDescent="0.2">
      <c r="J45" s="66"/>
      <c r="K45" s="65"/>
    </row>
    <row r="46" spans="2:11" x14ac:dyDescent="0.2">
      <c r="J46" s="66"/>
      <c r="K46" s="65"/>
    </row>
    <row r="47" spans="2:11" x14ac:dyDescent="0.2">
      <c r="J47" s="66"/>
      <c r="K47" s="65"/>
    </row>
    <row r="48" spans="2:11" x14ac:dyDescent="0.2">
      <c r="J48" s="66"/>
      <c r="K48" s="65"/>
    </row>
    <row r="49" spans="10:11" x14ac:dyDescent="0.2">
      <c r="J49" s="66"/>
      <c r="K49" s="65"/>
    </row>
    <row r="50" spans="10:11" x14ac:dyDescent="0.2">
      <c r="J50" s="66"/>
      <c r="K50" s="65"/>
    </row>
  </sheetData>
  <autoFilter ref="A7:T28"/>
  <dataConsolidate/>
  <mergeCells count="20">
    <mergeCell ref="F4:F6"/>
    <mergeCell ref="H4:H6"/>
    <mergeCell ref="I4:I6"/>
    <mergeCell ref="J4:J6"/>
    <mergeCell ref="A1:U1"/>
    <mergeCell ref="A2:U2"/>
    <mergeCell ref="A3:A6"/>
    <mergeCell ref="C3:F3"/>
    <mergeCell ref="G3:G6"/>
    <mergeCell ref="H3:J3"/>
    <mergeCell ref="K3:T3"/>
    <mergeCell ref="U3:U6"/>
    <mergeCell ref="C4:C6"/>
    <mergeCell ref="K4:L5"/>
    <mergeCell ref="M4:N5"/>
    <mergeCell ref="O4:P5"/>
    <mergeCell ref="Q4:R5"/>
    <mergeCell ref="S4:T5"/>
    <mergeCell ref="D4:D6"/>
    <mergeCell ref="E4:E6"/>
  </mergeCells>
  <dataValidations count="3">
    <dataValidation type="list" allowBlank="1" showInputMessage="1" showErrorMessage="1" sqref="D8:E13 D15:E28">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14:C14 U28 T26 R26 P26 N26 L26 U25:U26 U14:U19 U9:U10">
      <formula1>Выбор_3.1</formula1>
    </dataValidation>
    <dataValidation type="list" allowBlank="1" showInputMessage="1" showErrorMessage="1" sqref="B8:B13 B15:B28">
      <formula1>$B$4:$B$6</formula1>
    </dataValidation>
  </dataValidations>
  <hyperlinks>
    <hyperlink ref="L9" r:id="rId1"/>
    <hyperlink ref="N12" r:id="rId2"/>
    <hyperlink ref="L12" r:id="rId3"/>
    <hyperlink ref="L17" r:id="rId4"/>
    <hyperlink ref="N21" r:id="rId5"/>
    <hyperlink ref="P13" display="http://vuktyl.com/itembyudzhet/itemfin-2/10962-informatsionnaya-broshyura-byudzhet-dlya-grazhdan-k-resheniyu-soveta-go-vuktyl-ot-30-05-2019g-400-ob-utverzhdenii-otcheta-ob-ispolnenii-byudzheta-munitsipalnogo-obrazovaniya-gorodskogo-okruga-vuktyl-za-2018-g"/>
    <hyperlink ref="N18" r:id="rId6"/>
    <hyperlink ref="R15" r:id="rId7"/>
    <hyperlink ref="R16" r:id="rId8"/>
    <hyperlink ref="P18" r:id="rId9"/>
    <hyperlink ref="R21" r:id="rId10"/>
    <hyperlink ref="P22" r:id="rId11"/>
    <hyperlink ref="N26" r:id="rId12"/>
    <hyperlink ref="P26" r:id="rId13"/>
  </hyperlinks>
  <pageMargins left="0.70866141732283472" right="0.70866141732283472" top="0.74803149606299213" bottom="0.74803149606299213" header="0.31496062992125984" footer="0.31496062992125984"/>
  <pageSetup paperSize="9" scale="58" fitToWidth="0" fitToHeight="3" orientation="landscape" r:id="rId14"/>
  <headerFooter>
    <oddFooter>&amp;A&amp;RСтраница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1"/>
  <sheetViews>
    <sheetView topLeftCell="A4" zoomScaleNormal="100" zoomScaleSheetLayoutView="100" workbookViewId="0">
      <selection activeCell="B18" sqref="B18"/>
    </sheetView>
  </sheetViews>
  <sheetFormatPr defaultColWidth="8.85546875" defaultRowHeight="11.25" x14ac:dyDescent="0.2"/>
  <cols>
    <col min="1" max="1" width="19.42578125" style="58" customWidth="1"/>
    <col min="2" max="2" width="41" style="61" customWidth="1"/>
    <col min="3" max="3" width="6.28515625" style="64" customWidth="1"/>
    <col min="4" max="4" width="6.7109375" style="61" customWidth="1"/>
    <col min="5" max="5" width="6.7109375" style="63" customWidth="1"/>
    <col min="6" max="6" width="14.140625" style="61" customWidth="1"/>
    <col min="7" max="7" width="10.7109375" style="61" customWidth="1"/>
    <col min="8" max="8" width="10.140625" style="62" customWidth="1"/>
    <col min="9" max="9" width="10" style="62" customWidth="1"/>
    <col min="10" max="10" width="9.140625" style="60" customWidth="1"/>
    <col min="11" max="11" width="9" style="59" customWidth="1"/>
    <col min="12" max="12" width="9.28515625" style="58" customWidth="1"/>
    <col min="13" max="13" width="8.140625" style="61" customWidth="1"/>
    <col min="14" max="16384" width="8.85546875" style="58"/>
  </cols>
  <sheetData>
    <row r="1" spans="1:13" ht="39" customHeight="1" x14ac:dyDescent="0.2">
      <c r="A1" s="513" t="str">
        <f>"Исходные данные и оценка показателя "&amp;Методика!B94</f>
        <v>Исходные данные и оценка показателя Проводились ли в I полугодии отчетного года ОМСУ опросы общественного мнения по бюджетной тематике в онлайн режиме?</v>
      </c>
      <c r="B1" s="513"/>
      <c r="C1" s="513"/>
      <c r="D1" s="513"/>
      <c r="E1" s="513"/>
      <c r="F1" s="513"/>
      <c r="G1" s="513"/>
      <c r="H1" s="513"/>
      <c r="I1" s="513"/>
      <c r="J1" s="513"/>
      <c r="K1" s="513"/>
      <c r="L1" s="513"/>
      <c r="M1" s="513"/>
    </row>
    <row r="2" spans="1:13" s="45" customFormat="1" ht="95.25" customHeight="1" x14ac:dyDescent="0.25">
      <c r="A2" s="512" t="s">
        <v>186</v>
      </c>
      <c r="B2" s="512"/>
      <c r="C2" s="512"/>
      <c r="D2" s="512"/>
      <c r="E2" s="512"/>
      <c r="F2" s="512"/>
      <c r="G2" s="512"/>
      <c r="H2" s="512"/>
      <c r="I2" s="512"/>
      <c r="J2" s="512"/>
      <c r="K2" s="512"/>
      <c r="L2" s="512"/>
      <c r="M2" s="512"/>
    </row>
    <row r="3" spans="1:13" ht="33" customHeight="1" x14ac:dyDescent="0.2">
      <c r="A3" s="494" t="s">
        <v>134</v>
      </c>
      <c r="B3" s="99" t="str">
        <f>Методика!$B$94</f>
        <v>Проводились ли в I полугодии отчетного года ОМСУ опросы общественного мнения по бюджетной тематике в онлайн режиме?</v>
      </c>
      <c r="C3" s="517" t="s">
        <v>166</v>
      </c>
      <c r="D3" s="518"/>
      <c r="E3" s="518"/>
      <c r="F3" s="501" t="s">
        <v>28</v>
      </c>
      <c r="G3" s="537" t="s">
        <v>171</v>
      </c>
      <c r="H3" s="538"/>
      <c r="I3" s="538"/>
      <c r="J3" s="538"/>
      <c r="K3" s="538"/>
      <c r="L3" s="538"/>
      <c r="M3" s="494" t="s">
        <v>3</v>
      </c>
    </row>
    <row r="4" spans="1:13" s="70" customFormat="1" ht="15.75" customHeight="1" x14ac:dyDescent="0.2">
      <c r="A4" s="502"/>
      <c r="B4" s="89" t="str">
        <f>Методика!$B$96</f>
        <v>Да, в опросе приняли участие более 150 человек</v>
      </c>
      <c r="C4" s="515" t="s">
        <v>9</v>
      </c>
      <c r="D4" s="507" t="s">
        <v>137</v>
      </c>
      <c r="E4" s="516" t="s">
        <v>8</v>
      </c>
      <c r="F4" s="502"/>
      <c r="G4" s="524" t="s">
        <v>173</v>
      </c>
      <c r="H4" s="524" t="s">
        <v>167</v>
      </c>
      <c r="I4" s="524" t="s">
        <v>168</v>
      </c>
      <c r="J4" s="524" t="s">
        <v>169</v>
      </c>
      <c r="K4" s="494" t="s">
        <v>170</v>
      </c>
      <c r="L4" s="494" t="s">
        <v>172</v>
      </c>
      <c r="M4" s="495"/>
    </row>
    <row r="5" spans="1:13" s="70" customFormat="1" ht="15.75" customHeight="1" x14ac:dyDescent="0.2">
      <c r="A5" s="502"/>
      <c r="B5" s="89" t="str">
        <f>Методика!$B$97</f>
        <v>Да, в опросе приняли участие от 100 до 150 человек</v>
      </c>
      <c r="C5" s="515"/>
      <c r="D5" s="507"/>
      <c r="E5" s="516"/>
      <c r="F5" s="502"/>
      <c r="G5" s="536"/>
      <c r="H5" s="536"/>
      <c r="I5" s="536"/>
      <c r="J5" s="536"/>
      <c r="K5" s="495"/>
      <c r="L5" s="495"/>
      <c r="M5" s="495"/>
    </row>
    <row r="6" spans="1:13" s="70" customFormat="1" ht="15.75" customHeight="1" x14ac:dyDescent="0.2">
      <c r="A6" s="502"/>
      <c r="B6" s="89" t="str">
        <f>Методика!$B$98</f>
        <v>Да, в опросе приняли участие от 50 до 100 человек</v>
      </c>
      <c r="C6" s="515"/>
      <c r="D6" s="507"/>
      <c r="E6" s="516"/>
      <c r="F6" s="502"/>
      <c r="G6" s="536"/>
      <c r="H6" s="536"/>
      <c r="I6" s="536"/>
      <c r="J6" s="536"/>
      <c r="K6" s="495"/>
      <c r="L6" s="495"/>
      <c r="M6" s="495"/>
    </row>
    <row r="7" spans="1:13" s="70" customFormat="1" ht="38.25" customHeight="1" x14ac:dyDescent="0.2">
      <c r="A7" s="503"/>
      <c r="B7" s="89" t="str">
        <f>Методика!$B$99</f>
        <v>Нет, опросы не проводились или не соответствуют требованиям либо отчеты по результатам опросов не опубликованы</v>
      </c>
      <c r="C7" s="515"/>
      <c r="D7" s="507"/>
      <c r="E7" s="516"/>
      <c r="F7" s="503"/>
      <c r="G7" s="539"/>
      <c r="H7" s="525"/>
      <c r="I7" s="539"/>
      <c r="J7" s="539"/>
      <c r="K7" s="496"/>
      <c r="L7" s="496"/>
      <c r="M7" s="496"/>
    </row>
    <row r="8" spans="1:13" s="70" customFormat="1" ht="15" customHeight="1" x14ac:dyDescent="0.2">
      <c r="A8" s="366" t="s">
        <v>31</v>
      </c>
      <c r="B8" s="400"/>
      <c r="C8" s="403"/>
      <c r="D8" s="397"/>
      <c r="E8" s="402"/>
      <c r="F8" s="401"/>
      <c r="G8" s="400"/>
      <c r="H8" s="399"/>
      <c r="I8" s="399"/>
      <c r="J8" s="398"/>
      <c r="K8" s="376"/>
      <c r="L8" s="397"/>
      <c r="M8" s="400"/>
    </row>
    <row r="9" spans="1:13" s="70" customFormat="1" ht="15" customHeight="1" x14ac:dyDescent="0.2">
      <c r="A9" s="381" t="s">
        <v>33</v>
      </c>
      <c r="B9" s="384" t="s">
        <v>110</v>
      </c>
      <c r="C9" s="396">
        <f>IF(B9=$B$4,3,IF(B9=$B$5,2,IF(B9=$B$6,1,0)))</f>
        <v>3</v>
      </c>
      <c r="D9" s="393"/>
      <c r="E9" s="392">
        <f>C9*(1-D9)</f>
        <v>3</v>
      </c>
      <c r="F9" s="387"/>
      <c r="G9" s="380" t="s">
        <v>204</v>
      </c>
      <c r="H9" s="380">
        <v>43501</v>
      </c>
      <c r="I9" s="380">
        <v>43614</v>
      </c>
      <c r="J9" s="384" t="s">
        <v>204</v>
      </c>
      <c r="K9" s="381" t="s">
        <v>204</v>
      </c>
      <c r="L9" s="396">
        <v>1898</v>
      </c>
      <c r="M9" s="404" t="s">
        <v>663</v>
      </c>
    </row>
    <row r="10" spans="1:13" s="70" customFormat="1" ht="15" customHeight="1" x14ac:dyDescent="0.2">
      <c r="A10" s="382" t="s">
        <v>34</v>
      </c>
      <c r="B10" s="384" t="s">
        <v>110</v>
      </c>
      <c r="C10" s="396">
        <f t="shared" ref="C10:C29" si="0">IF(B10=$B$4,3,IF(B10=$B$5,2,IF(B10=$B$6,1,0)))</f>
        <v>3</v>
      </c>
      <c r="D10" s="393"/>
      <c r="E10" s="392">
        <f t="shared" ref="E10:E29" si="1">C10*(1-D10)</f>
        <v>3</v>
      </c>
      <c r="F10" s="387"/>
      <c r="G10" s="380" t="s">
        <v>204</v>
      </c>
      <c r="H10" s="380">
        <v>43466</v>
      </c>
      <c r="I10" s="380">
        <v>43646</v>
      </c>
      <c r="J10" s="384" t="s">
        <v>204</v>
      </c>
      <c r="K10" s="381" t="s">
        <v>204</v>
      </c>
      <c r="L10" s="396">
        <v>157</v>
      </c>
      <c r="M10" s="404" t="s">
        <v>623</v>
      </c>
    </row>
    <row r="11" spans="1:13" s="70" customFormat="1" ht="15" customHeight="1" x14ac:dyDescent="0.2">
      <c r="A11" s="382" t="s">
        <v>35</v>
      </c>
      <c r="B11" s="384" t="s">
        <v>110</v>
      </c>
      <c r="C11" s="396">
        <f t="shared" si="0"/>
        <v>3</v>
      </c>
      <c r="D11" s="393"/>
      <c r="E11" s="392">
        <f t="shared" si="1"/>
        <v>3</v>
      </c>
      <c r="F11" s="387"/>
      <c r="G11" s="380" t="s">
        <v>204</v>
      </c>
      <c r="H11" s="380">
        <v>43613</v>
      </c>
      <c r="I11" s="380">
        <v>43627</v>
      </c>
      <c r="J11" s="384" t="s">
        <v>204</v>
      </c>
      <c r="K11" s="381" t="s">
        <v>204</v>
      </c>
      <c r="L11" s="396">
        <v>189</v>
      </c>
      <c r="M11" s="404" t="s">
        <v>621</v>
      </c>
    </row>
    <row r="12" spans="1:13" s="70" customFormat="1" ht="15" customHeight="1" x14ac:dyDescent="0.2">
      <c r="A12" s="382" t="s">
        <v>36</v>
      </c>
      <c r="B12" s="384" t="s">
        <v>113</v>
      </c>
      <c r="C12" s="396">
        <f t="shared" si="0"/>
        <v>0</v>
      </c>
      <c r="D12" s="393"/>
      <c r="E12" s="392">
        <f t="shared" si="1"/>
        <v>0</v>
      </c>
      <c r="F12" s="384"/>
      <c r="G12" s="380"/>
      <c r="H12" s="375"/>
      <c r="I12" s="375"/>
      <c r="J12" s="384"/>
      <c r="K12" s="395"/>
      <c r="L12" s="391"/>
      <c r="M12" s="404"/>
    </row>
    <row r="13" spans="1:13" s="70" customFormat="1" ht="15" customHeight="1" x14ac:dyDescent="0.2">
      <c r="A13" s="382" t="s">
        <v>37</v>
      </c>
      <c r="B13" s="373" t="s">
        <v>110</v>
      </c>
      <c r="C13" s="416">
        <f t="shared" si="0"/>
        <v>3</v>
      </c>
      <c r="D13" s="393"/>
      <c r="E13" s="392">
        <f t="shared" si="1"/>
        <v>3</v>
      </c>
      <c r="F13" s="384"/>
      <c r="G13" s="380" t="s">
        <v>204</v>
      </c>
      <c r="H13" s="380">
        <v>43574</v>
      </c>
      <c r="I13" s="380">
        <v>43592</v>
      </c>
      <c r="J13" s="384" t="s">
        <v>204</v>
      </c>
      <c r="K13" s="395" t="s">
        <v>204</v>
      </c>
      <c r="L13" s="396">
        <v>219</v>
      </c>
      <c r="M13" s="404" t="s">
        <v>664</v>
      </c>
    </row>
    <row r="14" spans="1:13" s="70" customFormat="1" ht="15" customHeight="1" x14ac:dyDescent="0.2">
      <c r="A14" s="382" t="s">
        <v>38</v>
      </c>
      <c r="B14" s="384" t="s">
        <v>113</v>
      </c>
      <c r="C14" s="396">
        <f t="shared" si="0"/>
        <v>0</v>
      </c>
      <c r="D14" s="393"/>
      <c r="E14" s="392">
        <f t="shared" si="1"/>
        <v>0</v>
      </c>
      <c r="F14" s="384"/>
      <c r="G14" s="380"/>
      <c r="H14" s="375"/>
      <c r="I14" s="375"/>
      <c r="J14" s="384"/>
      <c r="K14" s="395"/>
      <c r="L14" s="391"/>
      <c r="M14" s="406"/>
    </row>
    <row r="15" spans="1:13" s="70" customFormat="1" ht="15" customHeight="1" x14ac:dyDescent="0.2">
      <c r="A15" s="383" t="s">
        <v>32</v>
      </c>
      <c r="B15" s="374"/>
      <c r="C15" s="374"/>
      <c r="D15" s="394"/>
      <c r="E15" s="364"/>
      <c r="F15" s="364"/>
      <c r="G15" s="386"/>
      <c r="H15" s="371"/>
      <c r="I15" s="371"/>
      <c r="J15" s="374"/>
      <c r="K15" s="383"/>
      <c r="L15" s="374"/>
      <c r="M15" s="407"/>
    </row>
    <row r="16" spans="1:13" s="70" customFormat="1" ht="15" customHeight="1" x14ac:dyDescent="0.2">
      <c r="A16" s="382" t="s">
        <v>39</v>
      </c>
      <c r="B16" s="384" t="s">
        <v>112</v>
      </c>
      <c r="C16" s="416">
        <f t="shared" si="0"/>
        <v>1</v>
      </c>
      <c r="D16" s="417"/>
      <c r="E16" s="418">
        <f t="shared" si="1"/>
        <v>1</v>
      </c>
      <c r="F16" s="388"/>
      <c r="G16" s="380" t="s">
        <v>204</v>
      </c>
      <c r="H16" s="380">
        <v>43626</v>
      </c>
      <c r="I16" s="380">
        <v>43646</v>
      </c>
      <c r="J16" s="391" t="s">
        <v>204</v>
      </c>
      <c r="K16" s="395" t="s">
        <v>204</v>
      </c>
      <c r="L16" s="396">
        <v>93</v>
      </c>
      <c r="M16" s="404" t="s">
        <v>665</v>
      </c>
    </row>
    <row r="17" spans="1:14" s="70" customFormat="1" ht="15" customHeight="1" x14ac:dyDescent="0.2">
      <c r="A17" s="382" t="s">
        <v>40</v>
      </c>
      <c r="B17" s="384" t="s">
        <v>110</v>
      </c>
      <c r="C17" s="396">
        <f t="shared" si="0"/>
        <v>3</v>
      </c>
      <c r="D17" s="393"/>
      <c r="E17" s="392">
        <f t="shared" si="1"/>
        <v>3</v>
      </c>
      <c r="F17" s="81"/>
      <c r="G17" s="380" t="s">
        <v>204</v>
      </c>
      <c r="H17" s="380">
        <v>43502</v>
      </c>
      <c r="I17" s="385">
        <v>43640</v>
      </c>
      <c r="J17" s="384" t="s">
        <v>204</v>
      </c>
      <c r="K17" s="395" t="s">
        <v>204</v>
      </c>
      <c r="L17" s="396">
        <v>583</v>
      </c>
      <c r="M17" s="408" t="s">
        <v>236</v>
      </c>
    </row>
    <row r="18" spans="1:14" s="70" customFormat="1" ht="15" customHeight="1" x14ac:dyDescent="0.2">
      <c r="A18" s="382" t="s">
        <v>41</v>
      </c>
      <c r="B18" s="384" t="s">
        <v>113</v>
      </c>
      <c r="C18" s="396">
        <f t="shared" si="0"/>
        <v>0</v>
      </c>
      <c r="D18" s="393"/>
      <c r="E18" s="392">
        <f t="shared" si="1"/>
        <v>0</v>
      </c>
      <c r="F18" s="375"/>
      <c r="G18" s="385"/>
      <c r="H18" s="370"/>
      <c r="I18" s="370"/>
      <c r="J18" s="373"/>
      <c r="K18" s="390"/>
      <c r="L18" s="389"/>
      <c r="M18" s="405"/>
    </row>
    <row r="19" spans="1:14" s="70" customFormat="1" ht="15" customHeight="1" x14ac:dyDescent="0.2">
      <c r="A19" s="382" t="s">
        <v>42</v>
      </c>
      <c r="B19" s="384" t="s">
        <v>113</v>
      </c>
      <c r="C19" s="396">
        <f t="shared" si="0"/>
        <v>0</v>
      </c>
      <c r="D19" s="393"/>
      <c r="E19" s="392">
        <f t="shared" si="1"/>
        <v>0</v>
      </c>
      <c r="F19" s="375"/>
      <c r="G19" s="385"/>
      <c r="H19" s="385"/>
      <c r="I19" s="385"/>
      <c r="J19" s="373"/>
      <c r="K19" s="390"/>
      <c r="L19" s="389"/>
      <c r="M19" s="405"/>
    </row>
    <row r="20" spans="1:14" s="70" customFormat="1" ht="15" customHeight="1" x14ac:dyDescent="0.2">
      <c r="A20" s="382" t="s">
        <v>43</v>
      </c>
      <c r="B20" s="384" t="s">
        <v>110</v>
      </c>
      <c r="C20" s="396">
        <f t="shared" si="0"/>
        <v>3</v>
      </c>
      <c r="D20" s="393"/>
      <c r="E20" s="392">
        <f t="shared" si="1"/>
        <v>3</v>
      </c>
      <c r="F20" s="375"/>
      <c r="G20" s="385" t="s">
        <v>204</v>
      </c>
      <c r="H20" s="385">
        <v>43617</v>
      </c>
      <c r="I20" s="385">
        <v>43646</v>
      </c>
      <c r="J20" s="373" t="s">
        <v>204</v>
      </c>
      <c r="K20" s="390" t="s">
        <v>204</v>
      </c>
      <c r="L20" s="396">
        <v>245</v>
      </c>
      <c r="M20" s="408" t="s">
        <v>214</v>
      </c>
    </row>
    <row r="21" spans="1:14" s="412" customFormat="1" ht="15" customHeight="1" x14ac:dyDescent="0.2">
      <c r="A21" s="382" t="s">
        <v>44</v>
      </c>
      <c r="B21" s="384" t="s">
        <v>110</v>
      </c>
      <c r="C21" s="396">
        <f t="shared" si="0"/>
        <v>3</v>
      </c>
      <c r="D21" s="393"/>
      <c r="E21" s="392">
        <f t="shared" si="1"/>
        <v>3</v>
      </c>
      <c r="F21" s="375"/>
      <c r="G21" s="385" t="s">
        <v>204</v>
      </c>
      <c r="H21" s="385">
        <v>43623</v>
      </c>
      <c r="I21" s="385">
        <v>43630</v>
      </c>
      <c r="J21" s="389" t="s">
        <v>204</v>
      </c>
      <c r="K21" s="390" t="s">
        <v>204</v>
      </c>
      <c r="L21" s="396">
        <v>181</v>
      </c>
      <c r="M21" s="408" t="s">
        <v>666</v>
      </c>
    </row>
    <row r="22" spans="1:14" s="70" customFormat="1" ht="15" customHeight="1" x14ac:dyDescent="0.2">
      <c r="A22" s="382" t="s">
        <v>45</v>
      </c>
      <c r="B22" s="406" t="str">
        <f>[5]Методика!$B$97</f>
        <v>Да, в опросе приняли участие от 100 до 150 человек</v>
      </c>
      <c r="C22" s="396">
        <f t="shared" si="0"/>
        <v>2</v>
      </c>
      <c r="D22" s="393"/>
      <c r="E22" s="392">
        <f t="shared" si="1"/>
        <v>2</v>
      </c>
      <c r="F22" s="375"/>
      <c r="G22" s="385" t="s">
        <v>204</v>
      </c>
      <c r="H22" s="385">
        <v>43613</v>
      </c>
      <c r="I22" s="385">
        <v>43640</v>
      </c>
      <c r="J22" s="389" t="s">
        <v>204</v>
      </c>
      <c r="K22" s="390" t="s">
        <v>204</v>
      </c>
      <c r="L22" s="396">
        <v>114</v>
      </c>
      <c r="M22" s="408" t="s">
        <v>232</v>
      </c>
    </row>
    <row r="23" spans="1:14" s="70" customFormat="1" ht="15" customHeight="1" x14ac:dyDescent="0.2">
      <c r="A23" s="382" t="s">
        <v>46</v>
      </c>
      <c r="B23" s="384" t="s">
        <v>110</v>
      </c>
      <c r="C23" s="396">
        <f t="shared" si="0"/>
        <v>3</v>
      </c>
      <c r="D23" s="393"/>
      <c r="E23" s="392">
        <f t="shared" si="1"/>
        <v>3</v>
      </c>
      <c r="F23" s="375"/>
      <c r="G23" s="380" t="s">
        <v>204</v>
      </c>
      <c r="H23" s="385">
        <v>43539</v>
      </c>
      <c r="I23" s="385">
        <v>43570</v>
      </c>
      <c r="J23" s="373" t="s">
        <v>204</v>
      </c>
      <c r="K23" s="390" t="s">
        <v>204</v>
      </c>
      <c r="L23" s="396">
        <v>373</v>
      </c>
      <c r="M23" s="408" t="s">
        <v>213</v>
      </c>
    </row>
    <row r="24" spans="1:14" s="70" customFormat="1" ht="15" customHeight="1" x14ac:dyDescent="0.2">
      <c r="A24" s="382" t="s">
        <v>47</v>
      </c>
      <c r="B24" s="384" t="s">
        <v>113</v>
      </c>
      <c r="C24" s="396">
        <f t="shared" si="0"/>
        <v>0</v>
      </c>
      <c r="D24" s="393"/>
      <c r="E24" s="392">
        <f t="shared" si="1"/>
        <v>0</v>
      </c>
      <c r="F24" s="375"/>
      <c r="G24" s="380"/>
      <c r="H24" s="385"/>
      <c r="I24" s="389"/>
      <c r="J24" s="373"/>
      <c r="K24" s="390"/>
      <c r="L24" s="389"/>
      <c r="M24" s="405"/>
    </row>
    <row r="25" spans="1:14" s="70" customFormat="1" ht="15" customHeight="1" x14ac:dyDescent="0.2">
      <c r="A25" s="382" t="s">
        <v>48</v>
      </c>
      <c r="B25" s="384" t="s">
        <v>113</v>
      </c>
      <c r="C25" s="396">
        <f t="shared" si="0"/>
        <v>0</v>
      </c>
      <c r="D25" s="393"/>
      <c r="E25" s="392">
        <f t="shared" si="1"/>
        <v>0</v>
      </c>
      <c r="F25" s="384"/>
      <c r="G25" s="380"/>
      <c r="H25" s="391"/>
      <c r="I25" s="375"/>
      <c r="J25" s="384"/>
      <c r="K25" s="395"/>
      <c r="L25" s="391"/>
      <c r="M25" s="406"/>
    </row>
    <row r="26" spans="1:14" s="70" customFormat="1" ht="15" customHeight="1" x14ac:dyDescent="0.2">
      <c r="A26" s="382" t="s">
        <v>49</v>
      </c>
      <c r="B26" s="384" t="s">
        <v>113</v>
      </c>
      <c r="C26" s="396">
        <f t="shared" si="0"/>
        <v>0</v>
      </c>
      <c r="D26" s="393"/>
      <c r="E26" s="392">
        <f t="shared" si="1"/>
        <v>0</v>
      </c>
      <c r="F26" s="373"/>
      <c r="G26" s="385"/>
      <c r="H26" s="385">
        <v>43525</v>
      </c>
      <c r="I26" s="385">
        <v>43556</v>
      </c>
      <c r="J26" s="373"/>
      <c r="K26" s="373"/>
      <c r="L26" s="396">
        <v>37</v>
      </c>
      <c r="M26" s="443" t="s">
        <v>667</v>
      </c>
    </row>
    <row r="27" spans="1:14" s="412" customFormat="1" ht="15" customHeight="1" x14ac:dyDescent="0.2">
      <c r="A27" s="382" t="s">
        <v>50</v>
      </c>
      <c r="B27" s="384" t="s">
        <v>110</v>
      </c>
      <c r="C27" s="416">
        <f t="shared" si="0"/>
        <v>3</v>
      </c>
      <c r="D27" s="417"/>
      <c r="E27" s="418">
        <f t="shared" si="1"/>
        <v>3</v>
      </c>
      <c r="F27" s="405"/>
      <c r="G27" s="385" t="s">
        <v>204</v>
      </c>
      <c r="H27" s="385">
        <v>43599</v>
      </c>
      <c r="I27" s="385">
        <v>43615</v>
      </c>
      <c r="J27" s="373" t="s">
        <v>204</v>
      </c>
      <c r="K27" s="373" t="s">
        <v>204</v>
      </c>
      <c r="L27" s="433">
        <v>249</v>
      </c>
      <c r="M27" s="408" t="s">
        <v>602</v>
      </c>
      <c r="N27" s="70"/>
    </row>
    <row r="28" spans="1:14" s="70" customFormat="1" ht="15" customHeight="1" x14ac:dyDescent="0.2">
      <c r="A28" s="382" t="s">
        <v>51</v>
      </c>
      <c r="B28" s="406" t="str">
        <f>[5]Методика!$B$97</f>
        <v>Да, в опросе приняли участие от 100 до 150 человек</v>
      </c>
      <c r="C28" s="396">
        <f t="shared" si="0"/>
        <v>2</v>
      </c>
      <c r="D28" s="393"/>
      <c r="E28" s="392">
        <f t="shared" si="1"/>
        <v>2</v>
      </c>
      <c r="F28" s="388"/>
      <c r="G28" s="380" t="s">
        <v>204</v>
      </c>
      <c r="H28" s="385">
        <v>43604</v>
      </c>
      <c r="I28" s="385">
        <v>43614</v>
      </c>
      <c r="J28" s="373" t="s">
        <v>204</v>
      </c>
      <c r="K28" s="395" t="s">
        <v>204</v>
      </c>
      <c r="L28" s="396">
        <v>132</v>
      </c>
      <c r="M28" s="408" t="s">
        <v>604</v>
      </c>
    </row>
    <row r="29" spans="1:14" s="412" customFormat="1" ht="15" customHeight="1" x14ac:dyDescent="0.2">
      <c r="A29" s="382" t="s">
        <v>52</v>
      </c>
      <c r="B29" s="406" t="str">
        <f>[5]Методика!$B$96</f>
        <v>Да, в опросе приняли участие более 150 человек</v>
      </c>
      <c r="C29" s="396">
        <f t="shared" si="0"/>
        <v>3</v>
      </c>
      <c r="D29" s="393"/>
      <c r="E29" s="392">
        <f t="shared" si="1"/>
        <v>3</v>
      </c>
      <c r="F29" s="388"/>
      <c r="G29" s="380" t="s">
        <v>204</v>
      </c>
      <c r="H29" s="385">
        <v>43525</v>
      </c>
      <c r="I29" s="385">
        <v>43631</v>
      </c>
      <c r="J29" s="389" t="s">
        <v>204</v>
      </c>
      <c r="K29" s="390" t="s">
        <v>204</v>
      </c>
      <c r="L29" s="396">
        <v>199</v>
      </c>
      <c r="M29" s="408" t="s">
        <v>234</v>
      </c>
    </row>
    <row r="30" spans="1:14" x14ac:dyDescent="0.2">
      <c r="I30" s="66"/>
      <c r="J30" s="65"/>
    </row>
    <row r="31" spans="1:14" x14ac:dyDescent="0.2">
      <c r="I31" s="66"/>
      <c r="J31" s="65"/>
    </row>
    <row r="32" spans="1:14" x14ac:dyDescent="0.2">
      <c r="B32" s="67"/>
      <c r="C32" s="69"/>
      <c r="D32" s="67"/>
      <c r="E32" s="68"/>
      <c r="F32" s="67"/>
      <c r="I32" s="66"/>
      <c r="J32" s="65"/>
      <c r="M32" s="67"/>
    </row>
    <row r="33" spans="9:10" x14ac:dyDescent="0.2">
      <c r="I33" s="66"/>
      <c r="J33" s="65"/>
    </row>
    <row r="34" spans="9:10" x14ac:dyDescent="0.2">
      <c r="I34" s="66"/>
      <c r="J34" s="65"/>
    </row>
    <row r="35" spans="9:10" x14ac:dyDescent="0.2">
      <c r="I35" s="66"/>
      <c r="J35" s="65"/>
    </row>
    <row r="36" spans="9:10" x14ac:dyDescent="0.2">
      <c r="I36" s="66"/>
      <c r="J36" s="65"/>
    </row>
    <row r="37" spans="9:10" x14ac:dyDescent="0.2">
      <c r="I37" s="66"/>
      <c r="J37" s="65"/>
    </row>
    <row r="38" spans="9:10" x14ac:dyDescent="0.2">
      <c r="I38" s="66"/>
      <c r="J38" s="65"/>
    </row>
    <row r="39" spans="9:10" ht="11.25" customHeight="1" x14ac:dyDescent="0.2">
      <c r="I39" s="66"/>
      <c r="J39" s="65"/>
    </row>
    <row r="40" spans="9:10" x14ac:dyDescent="0.2">
      <c r="I40" s="66"/>
      <c r="J40" s="65"/>
    </row>
    <row r="41" spans="9:10" x14ac:dyDescent="0.2">
      <c r="I41" s="66"/>
      <c r="J41" s="65"/>
    </row>
    <row r="42" spans="9:10" x14ac:dyDescent="0.2">
      <c r="I42" s="66"/>
      <c r="J42" s="65"/>
    </row>
    <row r="43" spans="9:10" x14ac:dyDescent="0.2">
      <c r="I43" s="66"/>
      <c r="J43" s="65"/>
    </row>
    <row r="44" spans="9:10" x14ac:dyDescent="0.2">
      <c r="I44" s="66"/>
      <c r="J44" s="65"/>
    </row>
    <row r="45" spans="9:10" x14ac:dyDescent="0.2">
      <c r="I45" s="66"/>
      <c r="J45" s="65"/>
    </row>
    <row r="46" spans="9:10" x14ac:dyDescent="0.2">
      <c r="I46" s="66"/>
      <c r="J46" s="65"/>
    </row>
    <row r="47" spans="9:10" x14ac:dyDescent="0.2">
      <c r="I47" s="66"/>
      <c r="J47" s="65"/>
    </row>
    <row r="48" spans="9:10" x14ac:dyDescent="0.2">
      <c r="I48" s="66"/>
      <c r="J48" s="65"/>
    </row>
    <row r="49" spans="9:10" x14ac:dyDescent="0.2">
      <c r="I49" s="66"/>
      <c r="J49" s="65"/>
    </row>
    <row r="50" spans="9:10" x14ac:dyDescent="0.2">
      <c r="I50" s="66"/>
      <c r="J50" s="65"/>
    </row>
    <row r="51" spans="9:10" x14ac:dyDescent="0.2">
      <c r="I51" s="66"/>
      <c r="J51" s="65"/>
    </row>
  </sheetData>
  <autoFilter ref="A8:L29"/>
  <dataConsolidate/>
  <mergeCells count="16">
    <mergeCell ref="A1:M1"/>
    <mergeCell ref="A2:M2"/>
    <mergeCell ref="A3:A7"/>
    <mergeCell ref="C3:E3"/>
    <mergeCell ref="F3:F7"/>
    <mergeCell ref="M3:M7"/>
    <mergeCell ref="C4:C7"/>
    <mergeCell ref="D4:D7"/>
    <mergeCell ref="G3:L3"/>
    <mergeCell ref="K4:K7"/>
    <mergeCell ref="J4:J7"/>
    <mergeCell ref="L4:L7"/>
    <mergeCell ref="E4:E7"/>
    <mergeCell ref="G4:G7"/>
    <mergeCell ref="H4:H7"/>
    <mergeCell ref="I4:I7"/>
  </mergeCells>
  <dataValidations count="3">
    <dataValidation type="list" allowBlank="1" showInputMessage="1" showErrorMessage="1" sqref="B15:C15 M9:M29">
      <formula1>Выбор_3.1</formula1>
    </dataValidation>
    <dataValidation type="list" allowBlank="1" showInputMessage="1" showErrorMessage="1" sqref="D9:D14 D16:D29">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9:B14 B16:B21 B23:B27">
      <formula1>$B$4:$B$7</formula1>
    </dataValidation>
  </dataValidations>
  <hyperlinks>
    <hyperlink ref="M10" r:id="rId1"/>
    <hyperlink ref="M11" r:id="rId2"/>
    <hyperlink ref="M20" r:id="rId3"/>
    <hyperlink ref="M21" r:id="rId4"/>
    <hyperlink ref="M22" r:id="rId5"/>
    <hyperlink ref="M23" r:id="rId6"/>
    <hyperlink ref="M28" r:id="rId7"/>
    <hyperlink ref="M29" r:id="rId8"/>
    <hyperlink ref="M13" r:id="rId9"/>
    <hyperlink ref="M17" r:id="rId10"/>
    <hyperlink ref="M9" r:id="rId11" display="http://сыктывкар.рф/attachments/article/32979/1.pdf"/>
    <hyperlink ref="M16" r:id="rId12"/>
    <hyperlink ref="M27" r:id="rId13"/>
  </hyperlinks>
  <pageMargins left="0.70866141732283472" right="0.70866141732283472" top="0.74803149606299213" bottom="0.74803149606299213" header="0.31496062992125984" footer="0.31496062992125984"/>
  <pageSetup paperSize="9" scale="58" fitToWidth="0" fitToHeight="3" orientation="landscape" r:id="rId14"/>
  <headerFooter>
    <oddFooter>&amp;A&amp;RСтраница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203"/>
  <sheetViews>
    <sheetView topLeftCell="A4" zoomScale="93" zoomScaleNormal="93" workbookViewId="0">
      <selection activeCell="B19" sqref="B19"/>
    </sheetView>
  </sheetViews>
  <sheetFormatPr defaultColWidth="8.85546875" defaultRowHeight="15" x14ac:dyDescent="0.25"/>
  <cols>
    <col min="1" max="1" width="7.28515625" style="25" customWidth="1"/>
    <col min="2" max="2" width="168" customWidth="1"/>
    <col min="3" max="6" width="6.7109375" customWidth="1"/>
    <col min="9" max="9" width="8.85546875" customWidth="1"/>
  </cols>
  <sheetData>
    <row r="1" spans="1:7" s="9" customFormat="1" ht="35.25" customHeight="1" x14ac:dyDescent="0.25">
      <c r="A1" s="487" t="s">
        <v>583</v>
      </c>
      <c r="B1" s="488"/>
      <c r="C1" s="488"/>
      <c r="D1" s="488"/>
      <c r="E1" s="488"/>
      <c r="F1" s="488"/>
      <c r="G1" s="14"/>
    </row>
    <row r="2" spans="1:7" ht="32.25" customHeight="1" x14ac:dyDescent="0.25">
      <c r="A2" s="489" t="s">
        <v>4</v>
      </c>
      <c r="B2" s="490" t="s">
        <v>5</v>
      </c>
      <c r="C2" s="490" t="s">
        <v>6</v>
      </c>
      <c r="D2" s="490" t="s">
        <v>7</v>
      </c>
      <c r="E2" s="490"/>
      <c r="F2" s="490"/>
      <c r="G2" s="14"/>
    </row>
    <row r="3" spans="1:7" ht="23.25" customHeight="1" x14ac:dyDescent="0.25">
      <c r="A3" s="489"/>
      <c r="B3" s="490"/>
      <c r="C3" s="490"/>
      <c r="D3" s="27" t="s">
        <v>11</v>
      </c>
      <c r="E3" s="27" t="s">
        <v>12</v>
      </c>
      <c r="F3" s="27" t="s">
        <v>13</v>
      </c>
      <c r="G3" s="14"/>
    </row>
    <row r="4" spans="1:7" x14ac:dyDescent="0.25">
      <c r="A4" s="481">
        <v>1</v>
      </c>
      <c r="B4" s="42" t="s">
        <v>14</v>
      </c>
      <c r="C4" s="482">
        <v>8</v>
      </c>
      <c r="D4" s="482"/>
      <c r="E4" s="482"/>
      <c r="F4" s="482"/>
      <c r="G4" s="14"/>
    </row>
    <row r="5" spans="1:7" ht="24" x14ac:dyDescent="0.25">
      <c r="A5" s="481"/>
      <c r="B5" s="38" t="s">
        <v>420</v>
      </c>
      <c r="C5" s="482"/>
      <c r="D5" s="482"/>
      <c r="E5" s="482"/>
      <c r="F5" s="482"/>
      <c r="G5" s="14"/>
    </row>
    <row r="6" spans="1:7" ht="16.5" customHeight="1" x14ac:dyDescent="0.25">
      <c r="A6" s="483" t="s">
        <v>17</v>
      </c>
      <c r="B6" s="39" t="s">
        <v>29</v>
      </c>
      <c r="C6" s="484"/>
      <c r="D6" s="484"/>
      <c r="E6" s="484"/>
      <c r="F6" s="484"/>
      <c r="G6" s="14"/>
    </row>
    <row r="7" spans="1:7" ht="22.5" customHeight="1" x14ac:dyDescent="0.25">
      <c r="A7" s="483"/>
      <c r="B7" s="40" t="s">
        <v>421</v>
      </c>
      <c r="C7" s="484"/>
      <c r="D7" s="484"/>
      <c r="E7" s="484"/>
      <c r="F7" s="484"/>
      <c r="G7" s="14"/>
    </row>
    <row r="8" spans="1:7" x14ac:dyDescent="0.25">
      <c r="A8" s="28"/>
      <c r="B8" s="29" t="s">
        <v>54</v>
      </c>
      <c r="C8" s="27">
        <v>4</v>
      </c>
      <c r="D8" s="27">
        <v>0.5</v>
      </c>
      <c r="E8" s="27">
        <v>0.5</v>
      </c>
      <c r="F8" s="27"/>
      <c r="G8" s="14"/>
    </row>
    <row r="9" spans="1:7" x14ac:dyDescent="0.25">
      <c r="A9" s="28"/>
      <c r="B9" s="29" t="s">
        <v>10</v>
      </c>
      <c r="C9" s="27">
        <v>0</v>
      </c>
      <c r="D9" s="27"/>
      <c r="E9" s="27"/>
      <c r="F9" s="27"/>
      <c r="G9" s="14"/>
    </row>
    <row r="10" spans="1:7" x14ac:dyDescent="0.25">
      <c r="A10" s="483" t="s">
        <v>18</v>
      </c>
      <c r="B10" s="39" t="s">
        <v>187</v>
      </c>
      <c r="C10" s="484"/>
      <c r="D10" s="484"/>
      <c r="E10" s="484"/>
      <c r="F10" s="484"/>
      <c r="G10" s="14"/>
    </row>
    <row r="11" spans="1:7" ht="36.75" customHeight="1" x14ac:dyDescent="0.25">
      <c r="A11" s="483"/>
      <c r="B11" s="40" t="s">
        <v>30</v>
      </c>
      <c r="C11" s="484"/>
      <c r="D11" s="484"/>
      <c r="E11" s="484"/>
      <c r="F11" s="484"/>
      <c r="G11" s="14"/>
    </row>
    <row r="12" spans="1:7" x14ac:dyDescent="0.25">
      <c r="A12" s="30"/>
      <c r="B12" s="29" t="s">
        <v>16</v>
      </c>
      <c r="C12" s="27">
        <v>2</v>
      </c>
      <c r="D12" s="54">
        <v>0.5</v>
      </c>
      <c r="E12" s="27"/>
      <c r="F12" s="27"/>
      <c r="G12" s="14"/>
    </row>
    <row r="13" spans="1:7" x14ac:dyDescent="0.25">
      <c r="A13" s="30"/>
      <c r="B13" s="29" t="s">
        <v>15</v>
      </c>
      <c r="C13" s="27">
        <v>0</v>
      </c>
      <c r="D13" s="27"/>
      <c r="E13" s="27"/>
      <c r="F13" s="27"/>
      <c r="G13" s="14"/>
    </row>
    <row r="14" spans="1:7" ht="17.25" customHeight="1" x14ac:dyDescent="0.25">
      <c r="A14" s="483" t="s">
        <v>19</v>
      </c>
      <c r="B14" s="39" t="s">
        <v>188</v>
      </c>
      <c r="C14" s="484"/>
      <c r="D14" s="484"/>
      <c r="E14" s="484"/>
      <c r="F14" s="484"/>
      <c r="G14" s="14"/>
    </row>
    <row r="15" spans="1:7" ht="38.25" customHeight="1" x14ac:dyDescent="0.25">
      <c r="A15" s="483"/>
      <c r="B15" s="41" t="s">
        <v>422</v>
      </c>
      <c r="C15" s="484"/>
      <c r="D15" s="484"/>
      <c r="E15" s="484"/>
      <c r="F15" s="484"/>
      <c r="G15" s="14"/>
    </row>
    <row r="16" spans="1:7" x14ac:dyDescent="0.25">
      <c r="A16" s="28"/>
      <c r="B16" s="29" t="s">
        <v>16</v>
      </c>
      <c r="C16" s="27">
        <v>2</v>
      </c>
      <c r="D16" s="54">
        <v>0.5</v>
      </c>
      <c r="E16" s="27"/>
      <c r="F16" s="27"/>
      <c r="G16" s="14"/>
    </row>
    <row r="17" spans="1:7" x14ac:dyDescent="0.25">
      <c r="A17" s="28"/>
      <c r="B17" s="29" t="s">
        <v>24</v>
      </c>
      <c r="C17" s="27">
        <v>0</v>
      </c>
      <c r="D17" s="27"/>
      <c r="E17" s="27"/>
      <c r="F17" s="27"/>
      <c r="G17" s="14"/>
    </row>
    <row r="18" spans="1:7" s="9" customFormat="1" x14ac:dyDescent="0.25">
      <c r="A18" s="485" t="s">
        <v>57</v>
      </c>
      <c r="B18" s="42" t="s">
        <v>55</v>
      </c>
      <c r="C18" s="482">
        <v>12</v>
      </c>
      <c r="D18" s="482"/>
      <c r="E18" s="482"/>
      <c r="F18" s="482"/>
      <c r="G18" s="14"/>
    </row>
    <row r="19" spans="1:7" s="9" customFormat="1" ht="72" x14ac:dyDescent="0.25">
      <c r="A19" s="486"/>
      <c r="B19" s="38" t="s">
        <v>417</v>
      </c>
      <c r="C19" s="482"/>
      <c r="D19" s="482"/>
      <c r="E19" s="482"/>
      <c r="F19" s="482"/>
      <c r="G19" s="14"/>
    </row>
    <row r="20" spans="1:7" s="9" customFormat="1" ht="27.75" customHeight="1" x14ac:dyDescent="0.25">
      <c r="A20" s="52" t="s">
        <v>61</v>
      </c>
      <c r="B20" s="39" t="s">
        <v>418</v>
      </c>
      <c r="C20" s="51"/>
      <c r="D20" s="51"/>
      <c r="E20" s="51"/>
      <c r="F20" s="51"/>
      <c r="G20" s="14"/>
    </row>
    <row r="21" spans="1:7" s="9" customFormat="1" x14ac:dyDescent="0.25">
      <c r="A21" s="53"/>
      <c r="B21" s="57">
        <v>1</v>
      </c>
      <c r="C21" s="54">
        <v>4</v>
      </c>
      <c r="D21" s="54"/>
      <c r="E21" s="54"/>
      <c r="F21" s="54"/>
      <c r="G21" s="14"/>
    </row>
    <row r="22" spans="1:7" s="9" customFormat="1" x14ac:dyDescent="0.25">
      <c r="A22" s="53"/>
      <c r="B22" s="29" t="s">
        <v>58</v>
      </c>
      <c r="C22" s="54">
        <v>2</v>
      </c>
      <c r="D22" s="54"/>
      <c r="E22" s="54"/>
      <c r="F22" s="54"/>
      <c r="G22" s="14"/>
    </row>
    <row r="23" spans="1:7" s="9" customFormat="1" x14ac:dyDescent="0.25">
      <c r="A23" s="53"/>
      <c r="B23" s="29" t="s">
        <v>59</v>
      </c>
      <c r="C23" s="54">
        <v>1</v>
      </c>
      <c r="D23" s="54"/>
      <c r="E23" s="54"/>
      <c r="F23" s="54"/>
      <c r="G23" s="14"/>
    </row>
    <row r="24" spans="1:7" s="9" customFormat="1" x14ac:dyDescent="0.25">
      <c r="A24" s="53"/>
      <c r="B24" s="29" t="s">
        <v>60</v>
      </c>
      <c r="C24" s="54">
        <v>0</v>
      </c>
      <c r="D24" s="54"/>
      <c r="E24" s="54"/>
      <c r="F24" s="54"/>
      <c r="G24" s="14"/>
    </row>
    <row r="25" spans="1:7" s="9" customFormat="1" ht="27.75" customHeight="1" x14ac:dyDescent="0.25">
      <c r="A25" s="52" t="s">
        <v>62</v>
      </c>
      <c r="B25" s="39" t="s">
        <v>419</v>
      </c>
      <c r="C25" s="51"/>
      <c r="D25" s="51"/>
      <c r="E25" s="51"/>
      <c r="F25" s="51"/>
      <c r="G25" s="14"/>
    </row>
    <row r="26" spans="1:7" s="9" customFormat="1" x14ac:dyDescent="0.25">
      <c r="A26" s="53"/>
      <c r="B26" s="57">
        <v>1</v>
      </c>
      <c r="C26" s="54">
        <v>4</v>
      </c>
      <c r="D26" s="54"/>
      <c r="E26" s="54"/>
      <c r="F26" s="54"/>
      <c r="G26" s="14"/>
    </row>
    <row r="27" spans="1:7" s="9" customFormat="1" x14ac:dyDescent="0.25">
      <c r="A27" s="53"/>
      <c r="B27" s="29" t="s">
        <v>58</v>
      </c>
      <c r="C27" s="54">
        <v>2</v>
      </c>
      <c r="D27" s="54"/>
      <c r="E27" s="54"/>
      <c r="F27" s="54"/>
      <c r="G27" s="14"/>
    </row>
    <row r="28" spans="1:7" s="9" customFormat="1" x14ac:dyDescent="0.25">
      <c r="A28" s="53"/>
      <c r="B28" s="29" t="s">
        <v>59</v>
      </c>
      <c r="C28" s="54">
        <v>1</v>
      </c>
      <c r="D28" s="54"/>
      <c r="E28" s="54"/>
      <c r="F28" s="54"/>
      <c r="G28" s="14"/>
    </row>
    <row r="29" spans="1:7" s="9" customFormat="1" x14ac:dyDescent="0.25">
      <c r="A29" s="53"/>
      <c r="B29" s="29" t="s">
        <v>60</v>
      </c>
      <c r="C29" s="54">
        <v>0</v>
      </c>
      <c r="D29" s="54"/>
      <c r="E29" s="54"/>
      <c r="F29" s="54"/>
      <c r="G29" s="14"/>
    </row>
    <row r="30" spans="1:7" s="9" customFormat="1" ht="27.75" customHeight="1" x14ac:dyDescent="0.25">
      <c r="A30" s="52" t="s">
        <v>63</v>
      </c>
      <c r="B30" s="39" t="s">
        <v>437</v>
      </c>
      <c r="C30" s="51"/>
      <c r="D30" s="51"/>
      <c r="E30" s="51"/>
      <c r="F30" s="51"/>
      <c r="G30" s="14"/>
    </row>
    <row r="31" spans="1:7" s="9" customFormat="1" x14ac:dyDescent="0.25">
      <c r="A31" s="53"/>
      <c r="B31" s="57">
        <v>1</v>
      </c>
      <c r="C31" s="54">
        <v>4</v>
      </c>
      <c r="D31" s="54"/>
      <c r="E31" s="54"/>
      <c r="F31" s="54"/>
      <c r="G31" s="14"/>
    </row>
    <row r="32" spans="1:7" s="9" customFormat="1" x14ac:dyDescent="0.25">
      <c r="A32" s="53"/>
      <c r="B32" s="29" t="s">
        <v>58</v>
      </c>
      <c r="C32" s="54">
        <v>2</v>
      </c>
      <c r="D32" s="54"/>
      <c r="E32" s="54"/>
      <c r="F32" s="54"/>
      <c r="G32" s="14"/>
    </row>
    <row r="33" spans="1:7" s="9" customFormat="1" x14ac:dyDescent="0.25">
      <c r="A33" s="53"/>
      <c r="B33" s="29" t="s">
        <v>59</v>
      </c>
      <c r="C33" s="54">
        <v>1</v>
      </c>
      <c r="D33" s="54"/>
      <c r="E33" s="54"/>
      <c r="F33" s="54"/>
      <c r="G33" s="14"/>
    </row>
    <row r="34" spans="1:7" s="9" customFormat="1" x14ac:dyDescent="0.25">
      <c r="A34" s="53"/>
      <c r="B34" s="29" t="s">
        <v>60</v>
      </c>
      <c r="C34" s="54">
        <v>0</v>
      </c>
      <c r="D34" s="54"/>
      <c r="E34" s="54"/>
      <c r="F34" s="54"/>
      <c r="G34" s="14"/>
    </row>
    <row r="35" spans="1:7" s="9" customFormat="1" x14ac:dyDescent="0.25">
      <c r="A35" s="485" t="s">
        <v>64</v>
      </c>
      <c r="B35" s="42" t="s">
        <v>66</v>
      </c>
      <c r="C35" s="482">
        <v>2</v>
      </c>
      <c r="D35" s="482"/>
      <c r="E35" s="482"/>
      <c r="F35" s="482"/>
      <c r="G35" s="14"/>
    </row>
    <row r="36" spans="1:7" s="9" customFormat="1" ht="24" x14ac:dyDescent="0.25">
      <c r="A36" s="486"/>
      <c r="B36" s="38" t="s">
        <v>423</v>
      </c>
      <c r="C36" s="482"/>
      <c r="D36" s="482"/>
      <c r="E36" s="482"/>
      <c r="F36" s="482"/>
      <c r="G36" s="14"/>
    </row>
    <row r="37" spans="1:7" s="9" customFormat="1" ht="16.5" customHeight="1" x14ac:dyDescent="0.25">
      <c r="A37" s="483" t="s">
        <v>65</v>
      </c>
      <c r="B37" s="39" t="s">
        <v>67</v>
      </c>
      <c r="C37" s="484"/>
      <c r="D37" s="484"/>
      <c r="E37" s="484"/>
      <c r="F37" s="484"/>
      <c r="G37" s="14"/>
    </row>
    <row r="38" spans="1:7" s="9" customFormat="1" ht="108" customHeight="1" x14ac:dyDescent="0.25">
      <c r="A38" s="483"/>
      <c r="B38" s="40" t="s">
        <v>428</v>
      </c>
      <c r="C38" s="484"/>
      <c r="D38" s="484"/>
      <c r="E38" s="484"/>
      <c r="F38" s="484"/>
      <c r="G38" s="14"/>
    </row>
    <row r="39" spans="1:7" s="9" customFormat="1" x14ac:dyDescent="0.25">
      <c r="A39" s="53"/>
      <c r="B39" s="29" t="s">
        <v>54</v>
      </c>
      <c r="C39" s="54">
        <v>2</v>
      </c>
      <c r="D39" s="54"/>
      <c r="E39" s="54">
        <v>0.5</v>
      </c>
      <c r="F39" s="54">
        <v>0.5</v>
      </c>
      <c r="G39" s="14"/>
    </row>
    <row r="40" spans="1:7" s="9" customFormat="1" x14ac:dyDescent="0.25">
      <c r="A40" s="53"/>
      <c r="B40" s="29" t="s">
        <v>106</v>
      </c>
      <c r="C40" s="54">
        <v>0</v>
      </c>
      <c r="D40" s="54"/>
      <c r="E40" s="54"/>
      <c r="F40" s="54"/>
      <c r="G40" s="14"/>
    </row>
    <row r="41" spans="1:7" x14ac:dyDescent="0.25">
      <c r="A41" s="485" t="s">
        <v>68</v>
      </c>
      <c r="B41" s="42" t="s">
        <v>69</v>
      </c>
      <c r="C41" s="482">
        <v>12</v>
      </c>
      <c r="D41" s="482"/>
      <c r="E41" s="482"/>
      <c r="F41" s="482"/>
      <c r="G41" s="14"/>
    </row>
    <row r="42" spans="1:7" ht="96" x14ac:dyDescent="0.25">
      <c r="A42" s="486"/>
      <c r="B42" s="38" t="s">
        <v>429</v>
      </c>
      <c r="C42" s="482"/>
      <c r="D42" s="482"/>
      <c r="E42" s="482"/>
      <c r="F42" s="482"/>
      <c r="G42" s="14"/>
    </row>
    <row r="43" spans="1:7" x14ac:dyDescent="0.25">
      <c r="A43" s="483" t="s">
        <v>73</v>
      </c>
      <c r="B43" s="39" t="s">
        <v>70</v>
      </c>
      <c r="C43" s="484"/>
      <c r="D43" s="484"/>
      <c r="E43" s="484"/>
      <c r="F43" s="484"/>
      <c r="G43" s="14"/>
    </row>
    <row r="44" spans="1:7" ht="40.5" customHeight="1" x14ac:dyDescent="0.25">
      <c r="A44" s="483"/>
      <c r="B44" s="40" t="s">
        <v>430</v>
      </c>
      <c r="C44" s="484"/>
      <c r="D44" s="484"/>
      <c r="E44" s="484"/>
      <c r="F44" s="484"/>
      <c r="G44" s="14"/>
    </row>
    <row r="45" spans="1:7" x14ac:dyDescent="0.25">
      <c r="A45" s="53"/>
      <c r="B45" s="29" t="s">
        <v>71</v>
      </c>
      <c r="C45" s="54">
        <v>2</v>
      </c>
      <c r="D45" s="54">
        <v>0.5</v>
      </c>
      <c r="E45" s="54">
        <v>0.5</v>
      </c>
      <c r="F45" s="54"/>
      <c r="G45" s="14"/>
    </row>
    <row r="46" spans="1:7" x14ac:dyDescent="0.25">
      <c r="A46" s="53"/>
      <c r="B46" s="29" t="s">
        <v>72</v>
      </c>
      <c r="C46" s="54">
        <v>1</v>
      </c>
      <c r="D46" s="54">
        <v>0.5</v>
      </c>
      <c r="E46" s="54">
        <v>0.5</v>
      </c>
      <c r="F46" s="54"/>
      <c r="G46" s="14"/>
    </row>
    <row r="47" spans="1:7" x14ac:dyDescent="0.25">
      <c r="A47" s="53"/>
      <c r="B47" s="29" t="s">
        <v>10</v>
      </c>
      <c r="C47" s="54">
        <v>0</v>
      </c>
      <c r="D47" s="54"/>
      <c r="E47" s="54"/>
      <c r="F47" s="54"/>
      <c r="G47" s="14"/>
    </row>
    <row r="48" spans="1:7" s="9" customFormat="1" ht="24" x14ac:dyDescent="0.25">
      <c r="A48" s="483" t="s">
        <v>74</v>
      </c>
      <c r="B48" s="39" t="s">
        <v>75</v>
      </c>
      <c r="C48" s="484"/>
      <c r="D48" s="484"/>
      <c r="E48" s="484"/>
      <c r="F48" s="484"/>
      <c r="G48" s="14"/>
    </row>
    <row r="49" spans="1:7" s="9" customFormat="1" ht="96.75" customHeight="1" x14ac:dyDescent="0.25">
      <c r="A49" s="483"/>
      <c r="B49" s="109" t="s">
        <v>431</v>
      </c>
      <c r="C49" s="484"/>
      <c r="D49" s="484"/>
      <c r="E49" s="484"/>
      <c r="F49" s="484"/>
      <c r="G49" s="14"/>
    </row>
    <row r="50" spans="1:7" s="9" customFormat="1" ht="24" x14ac:dyDescent="0.25">
      <c r="A50" s="53"/>
      <c r="B50" s="29" t="s">
        <v>189</v>
      </c>
      <c r="C50" s="102">
        <v>2</v>
      </c>
      <c r="D50" s="102">
        <v>0.5</v>
      </c>
      <c r="E50" s="102">
        <v>0.5</v>
      </c>
      <c r="F50" s="102"/>
      <c r="G50" s="14"/>
    </row>
    <row r="51" spans="1:7" s="9" customFormat="1" ht="24" x14ac:dyDescent="0.25">
      <c r="A51" s="101"/>
      <c r="B51" s="29" t="s">
        <v>190</v>
      </c>
      <c r="C51" s="102">
        <v>1</v>
      </c>
      <c r="D51" s="102">
        <v>0.5</v>
      </c>
      <c r="E51" s="102">
        <v>0.5</v>
      </c>
      <c r="F51" s="102"/>
      <c r="G51" s="14"/>
    </row>
    <row r="52" spans="1:7" s="9" customFormat="1" ht="24" customHeight="1" x14ac:dyDescent="0.25">
      <c r="A52" s="53"/>
      <c r="B52" s="110" t="s">
        <v>191</v>
      </c>
      <c r="C52" s="102">
        <v>0</v>
      </c>
      <c r="D52" s="102"/>
      <c r="E52" s="102"/>
      <c r="F52" s="102"/>
      <c r="G52" s="14"/>
    </row>
    <row r="53" spans="1:7" s="9" customFormat="1" ht="24" x14ac:dyDescent="0.25">
      <c r="A53" s="483" t="s">
        <v>76</v>
      </c>
      <c r="B53" s="39" t="s">
        <v>194</v>
      </c>
      <c r="C53" s="484"/>
      <c r="D53" s="484"/>
      <c r="E53" s="484"/>
      <c r="F53" s="484"/>
      <c r="G53" s="14"/>
    </row>
    <row r="54" spans="1:7" s="9" customFormat="1" ht="63" customHeight="1" x14ac:dyDescent="0.25">
      <c r="A54" s="483"/>
      <c r="B54" s="40" t="s">
        <v>77</v>
      </c>
      <c r="C54" s="484"/>
      <c r="D54" s="484"/>
      <c r="E54" s="484"/>
      <c r="F54" s="484"/>
      <c r="G54" s="14"/>
    </row>
    <row r="55" spans="1:7" s="9" customFormat="1" ht="24" x14ac:dyDescent="0.25">
      <c r="A55" s="53"/>
      <c r="B55" s="29" t="s">
        <v>78</v>
      </c>
      <c r="C55" s="54">
        <v>2</v>
      </c>
      <c r="D55" s="54">
        <v>0.5</v>
      </c>
      <c r="E55" s="54">
        <v>0.5</v>
      </c>
      <c r="F55" s="54"/>
      <c r="G55" s="14"/>
    </row>
    <row r="56" spans="1:7" s="9" customFormat="1" ht="24" x14ac:dyDescent="0.25">
      <c r="A56" s="53"/>
      <c r="B56" s="29" t="s">
        <v>79</v>
      </c>
      <c r="C56" s="54">
        <v>1</v>
      </c>
      <c r="D56" s="54">
        <v>0.5</v>
      </c>
      <c r="E56" s="54">
        <v>0.5</v>
      </c>
      <c r="F56" s="54"/>
      <c r="G56" s="14"/>
    </row>
    <row r="57" spans="1:7" s="9" customFormat="1" x14ac:dyDescent="0.25">
      <c r="A57" s="53"/>
      <c r="B57" s="29" t="s">
        <v>80</v>
      </c>
      <c r="C57" s="54">
        <v>0</v>
      </c>
      <c r="D57" s="54"/>
      <c r="E57" s="54"/>
      <c r="F57" s="54"/>
      <c r="G57" s="14"/>
    </row>
    <row r="58" spans="1:7" s="9" customFormat="1" ht="24" x14ac:dyDescent="0.25">
      <c r="A58" s="483" t="s">
        <v>83</v>
      </c>
      <c r="B58" s="39" t="s">
        <v>81</v>
      </c>
      <c r="C58" s="484"/>
      <c r="D58" s="484"/>
      <c r="E58" s="484"/>
      <c r="F58" s="484"/>
      <c r="G58" s="14"/>
    </row>
    <row r="59" spans="1:7" s="9" customFormat="1" ht="63" customHeight="1" x14ac:dyDescent="0.25">
      <c r="A59" s="483"/>
      <c r="B59" s="40" t="s">
        <v>434</v>
      </c>
      <c r="C59" s="484"/>
      <c r="D59" s="484"/>
      <c r="E59" s="484"/>
      <c r="F59" s="484"/>
      <c r="G59" s="14"/>
    </row>
    <row r="60" spans="1:7" s="9" customFormat="1" ht="24" x14ac:dyDescent="0.25">
      <c r="A60" s="53"/>
      <c r="B60" s="29" t="s">
        <v>82</v>
      </c>
      <c r="C60" s="54">
        <v>2</v>
      </c>
      <c r="D60" s="54">
        <v>0.5</v>
      </c>
      <c r="E60" s="54">
        <v>0.5</v>
      </c>
      <c r="F60" s="54"/>
      <c r="G60" s="14"/>
    </row>
    <row r="61" spans="1:7" s="9" customFormat="1" ht="24" x14ac:dyDescent="0.25">
      <c r="A61" s="53"/>
      <c r="B61" s="29" t="s">
        <v>84</v>
      </c>
      <c r="C61" s="54">
        <v>1</v>
      </c>
      <c r="D61" s="54">
        <v>0.5</v>
      </c>
      <c r="E61" s="54">
        <v>0.5</v>
      </c>
      <c r="F61" s="54"/>
      <c r="G61" s="14"/>
    </row>
    <row r="62" spans="1:7" s="9" customFormat="1" x14ac:dyDescent="0.25">
      <c r="A62" s="53"/>
      <c r="B62" s="29" t="s">
        <v>85</v>
      </c>
      <c r="C62" s="54">
        <v>0</v>
      </c>
      <c r="D62" s="54"/>
      <c r="E62" s="54"/>
      <c r="F62" s="54"/>
      <c r="G62" s="14"/>
    </row>
    <row r="63" spans="1:7" s="9" customFormat="1" x14ac:dyDescent="0.25">
      <c r="A63" s="483" t="s">
        <v>86</v>
      </c>
      <c r="B63" s="39" t="s">
        <v>87</v>
      </c>
      <c r="C63" s="484"/>
      <c r="D63" s="484"/>
      <c r="E63" s="484"/>
      <c r="F63" s="484"/>
      <c r="G63" s="14"/>
    </row>
    <row r="64" spans="1:7" s="9" customFormat="1" ht="39" customHeight="1" x14ac:dyDescent="0.25">
      <c r="A64" s="483"/>
      <c r="B64" s="40" t="s">
        <v>88</v>
      </c>
      <c r="C64" s="484"/>
      <c r="D64" s="484"/>
      <c r="E64" s="484"/>
      <c r="F64" s="484"/>
      <c r="G64" s="14"/>
    </row>
    <row r="65" spans="1:7" s="9" customFormat="1" x14ac:dyDescent="0.25">
      <c r="A65" s="53"/>
      <c r="B65" s="29" t="s">
        <v>89</v>
      </c>
      <c r="C65" s="54">
        <v>2</v>
      </c>
      <c r="D65" s="54">
        <v>0.5</v>
      </c>
      <c r="E65" s="54">
        <v>0.5</v>
      </c>
      <c r="F65" s="54"/>
      <c r="G65" s="14"/>
    </row>
    <row r="66" spans="1:7" s="9" customFormat="1" x14ac:dyDescent="0.25">
      <c r="A66" s="53"/>
      <c r="B66" s="29" t="s">
        <v>90</v>
      </c>
      <c r="C66" s="54">
        <v>1</v>
      </c>
      <c r="D66" s="54">
        <v>0.5</v>
      </c>
      <c r="E66" s="54">
        <v>0.5</v>
      </c>
      <c r="F66" s="54"/>
      <c r="G66" s="14"/>
    </row>
    <row r="67" spans="1:7" s="9" customFormat="1" x14ac:dyDescent="0.25">
      <c r="A67" s="53"/>
      <c r="B67" s="29" t="s">
        <v>91</v>
      </c>
      <c r="C67" s="54">
        <v>0</v>
      </c>
      <c r="D67" s="54"/>
      <c r="E67" s="54"/>
      <c r="F67" s="54"/>
      <c r="G67" s="14"/>
    </row>
    <row r="68" spans="1:7" s="9" customFormat="1" ht="24" x14ac:dyDescent="0.25">
      <c r="A68" s="483" t="s">
        <v>93</v>
      </c>
      <c r="B68" s="39" t="s">
        <v>92</v>
      </c>
      <c r="C68" s="484"/>
      <c r="D68" s="484"/>
      <c r="E68" s="484"/>
      <c r="F68" s="484"/>
      <c r="G68" s="14"/>
    </row>
    <row r="69" spans="1:7" s="9" customFormat="1" ht="72.75" customHeight="1" x14ac:dyDescent="0.25">
      <c r="A69" s="483"/>
      <c r="B69" s="40" t="s">
        <v>94</v>
      </c>
      <c r="C69" s="484"/>
      <c r="D69" s="484"/>
      <c r="E69" s="484"/>
      <c r="F69" s="484"/>
      <c r="G69" s="14"/>
    </row>
    <row r="70" spans="1:7" s="9" customFormat="1" x14ac:dyDescent="0.25">
      <c r="A70" s="53"/>
      <c r="B70" s="29" t="s">
        <v>95</v>
      </c>
      <c r="C70" s="54">
        <v>2</v>
      </c>
      <c r="D70" s="54"/>
      <c r="E70" s="54">
        <v>0.5</v>
      </c>
      <c r="F70" s="54"/>
      <c r="G70" s="14"/>
    </row>
    <row r="71" spans="1:7" s="9" customFormat="1" x14ac:dyDescent="0.25">
      <c r="A71" s="103"/>
      <c r="B71" s="29" t="s">
        <v>196</v>
      </c>
      <c r="C71" s="104">
        <v>1</v>
      </c>
      <c r="D71" s="104"/>
      <c r="E71" s="104">
        <v>0.5</v>
      </c>
      <c r="F71" s="104"/>
      <c r="G71" s="14"/>
    </row>
    <row r="72" spans="1:7" s="9" customFormat="1" x14ac:dyDescent="0.25">
      <c r="A72" s="53"/>
      <c r="B72" s="29" t="s">
        <v>197</v>
      </c>
      <c r="C72" s="54">
        <v>0</v>
      </c>
      <c r="D72" s="54"/>
      <c r="E72" s="54"/>
      <c r="F72" s="54"/>
      <c r="G72" s="14"/>
    </row>
    <row r="73" spans="1:7" s="9" customFormat="1" x14ac:dyDescent="0.25">
      <c r="A73" s="485" t="s">
        <v>96</v>
      </c>
      <c r="B73" s="42" t="s">
        <v>97</v>
      </c>
      <c r="C73" s="482">
        <v>8</v>
      </c>
      <c r="D73" s="482"/>
      <c r="E73" s="482"/>
      <c r="F73" s="482"/>
      <c r="G73" s="14"/>
    </row>
    <row r="74" spans="1:7" s="9" customFormat="1" ht="48" x14ac:dyDescent="0.25">
      <c r="A74" s="486"/>
      <c r="B74" s="38" t="s">
        <v>56</v>
      </c>
      <c r="C74" s="482"/>
      <c r="D74" s="482"/>
      <c r="E74" s="482"/>
      <c r="F74" s="482"/>
      <c r="G74" s="14"/>
    </row>
    <row r="75" spans="1:7" s="9" customFormat="1" ht="27.75" customHeight="1" x14ac:dyDescent="0.25">
      <c r="A75" s="52" t="s">
        <v>98</v>
      </c>
      <c r="B75" s="39" t="s">
        <v>99</v>
      </c>
      <c r="C75" s="51"/>
      <c r="D75" s="51"/>
      <c r="E75" s="51"/>
      <c r="F75" s="51"/>
      <c r="G75" s="14"/>
    </row>
    <row r="76" spans="1:7" s="9" customFormat="1" x14ac:dyDescent="0.25">
      <c r="A76" s="53"/>
      <c r="B76" s="57">
        <v>1</v>
      </c>
      <c r="C76" s="54">
        <v>4</v>
      </c>
      <c r="D76" s="54"/>
      <c r="E76" s="54"/>
      <c r="F76" s="54"/>
      <c r="G76" s="14"/>
    </row>
    <row r="77" spans="1:7" s="9" customFormat="1" x14ac:dyDescent="0.25">
      <c r="A77" s="53"/>
      <c r="B77" s="29" t="s">
        <v>58</v>
      </c>
      <c r="C77" s="54">
        <v>2</v>
      </c>
      <c r="D77" s="54"/>
      <c r="E77" s="54"/>
      <c r="F77" s="54"/>
      <c r="G77" s="14"/>
    </row>
    <row r="78" spans="1:7" s="9" customFormat="1" x14ac:dyDescent="0.25">
      <c r="A78" s="53"/>
      <c r="B78" s="29" t="s">
        <v>59</v>
      </c>
      <c r="C78" s="54">
        <v>1</v>
      </c>
      <c r="D78" s="54"/>
      <c r="E78" s="54"/>
      <c r="F78" s="54"/>
      <c r="G78" s="14"/>
    </row>
    <row r="79" spans="1:7" s="9" customFormat="1" x14ac:dyDescent="0.25">
      <c r="A79" s="53"/>
      <c r="B79" s="29" t="s">
        <v>60</v>
      </c>
      <c r="C79" s="54">
        <v>0</v>
      </c>
      <c r="D79" s="54"/>
      <c r="E79" s="54"/>
      <c r="F79" s="54"/>
      <c r="G79" s="14"/>
    </row>
    <row r="80" spans="1:7" s="9" customFormat="1" ht="36.75" customHeight="1" x14ac:dyDescent="0.25">
      <c r="A80" s="52" t="s">
        <v>100</v>
      </c>
      <c r="B80" s="39" t="s">
        <v>101</v>
      </c>
      <c r="C80" s="51"/>
      <c r="D80" s="51"/>
      <c r="E80" s="51"/>
      <c r="F80" s="51"/>
      <c r="G80" s="14"/>
    </row>
    <row r="81" spans="1:7" s="9" customFormat="1" x14ac:dyDescent="0.25">
      <c r="A81" s="53"/>
      <c r="B81" s="57">
        <v>1</v>
      </c>
      <c r="C81" s="54">
        <v>4</v>
      </c>
      <c r="D81" s="54"/>
      <c r="E81" s="54"/>
      <c r="F81" s="54"/>
      <c r="G81" s="14"/>
    </row>
    <row r="82" spans="1:7" s="9" customFormat="1" x14ac:dyDescent="0.25">
      <c r="A82" s="53"/>
      <c r="B82" s="29" t="s">
        <v>58</v>
      </c>
      <c r="C82" s="54">
        <v>2</v>
      </c>
      <c r="D82" s="54"/>
      <c r="E82" s="54"/>
      <c r="F82" s="54"/>
      <c r="G82" s="14"/>
    </row>
    <row r="83" spans="1:7" s="9" customFormat="1" x14ac:dyDescent="0.25">
      <c r="A83" s="53"/>
      <c r="B83" s="29" t="s">
        <v>59</v>
      </c>
      <c r="C83" s="54">
        <v>1</v>
      </c>
      <c r="D83" s="54"/>
      <c r="E83" s="54"/>
      <c r="F83" s="54"/>
      <c r="G83" s="14"/>
    </row>
    <row r="84" spans="1:7" s="9" customFormat="1" x14ac:dyDescent="0.25">
      <c r="A84" s="53"/>
      <c r="B84" s="29" t="s">
        <v>60</v>
      </c>
      <c r="C84" s="54">
        <v>0</v>
      </c>
      <c r="D84" s="54"/>
      <c r="E84" s="54"/>
      <c r="F84" s="54"/>
      <c r="G84" s="14"/>
    </row>
    <row r="85" spans="1:7" s="9" customFormat="1" x14ac:dyDescent="0.25">
      <c r="A85" s="485" t="s">
        <v>102</v>
      </c>
      <c r="B85" s="42" t="s">
        <v>103</v>
      </c>
      <c r="C85" s="482">
        <v>3</v>
      </c>
      <c r="D85" s="482"/>
      <c r="E85" s="482"/>
      <c r="F85" s="482"/>
      <c r="G85" s="14"/>
    </row>
    <row r="86" spans="1:7" s="9" customFormat="1" ht="24" x14ac:dyDescent="0.25">
      <c r="A86" s="486"/>
      <c r="B86" s="38" t="s">
        <v>104</v>
      </c>
      <c r="C86" s="482"/>
      <c r="D86" s="482"/>
      <c r="E86" s="482"/>
      <c r="F86" s="482"/>
      <c r="G86" s="14"/>
    </row>
    <row r="87" spans="1:7" s="9" customFormat="1" x14ac:dyDescent="0.25">
      <c r="A87" s="483" t="s">
        <v>107</v>
      </c>
      <c r="B87" s="39" t="s">
        <v>105</v>
      </c>
      <c r="C87" s="484"/>
      <c r="D87" s="484"/>
      <c r="E87" s="484"/>
      <c r="F87" s="484"/>
    </row>
    <row r="88" spans="1:7" s="9" customFormat="1" ht="154.5" customHeight="1" x14ac:dyDescent="0.25">
      <c r="A88" s="483"/>
      <c r="B88" s="109" t="s">
        <v>198</v>
      </c>
      <c r="C88" s="484"/>
      <c r="D88" s="484"/>
      <c r="E88" s="484"/>
      <c r="F88" s="484"/>
    </row>
    <row r="89" spans="1:7" s="9" customFormat="1" x14ac:dyDescent="0.25">
      <c r="A89" s="53"/>
      <c r="B89" s="29" t="s">
        <v>199</v>
      </c>
      <c r="C89" s="54">
        <v>3</v>
      </c>
      <c r="D89" s="54"/>
      <c r="E89" s="54">
        <v>0.5</v>
      </c>
      <c r="F89" s="54">
        <v>0.5</v>
      </c>
    </row>
    <row r="90" spans="1:7" s="9" customFormat="1" x14ac:dyDescent="0.25">
      <c r="A90" s="103"/>
      <c r="B90" s="29" t="s">
        <v>200</v>
      </c>
      <c r="C90" s="104">
        <v>1</v>
      </c>
      <c r="D90" s="104"/>
      <c r="E90" s="104">
        <v>0.5</v>
      </c>
      <c r="F90" s="104">
        <v>0.5</v>
      </c>
    </row>
    <row r="91" spans="1:7" s="9" customFormat="1" x14ac:dyDescent="0.25">
      <c r="A91" s="53"/>
      <c r="B91" s="29" t="s">
        <v>106</v>
      </c>
      <c r="C91" s="54">
        <v>0</v>
      </c>
      <c r="D91" s="54"/>
      <c r="E91" s="54"/>
      <c r="F91" s="54"/>
    </row>
    <row r="92" spans="1:7" s="9" customFormat="1" x14ac:dyDescent="0.25">
      <c r="A92" s="485" t="s">
        <v>108</v>
      </c>
      <c r="B92" s="42" t="s">
        <v>424</v>
      </c>
      <c r="C92" s="482">
        <v>5</v>
      </c>
      <c r="D92" s="482"/>
      <c r="E92" s="482"/>
      <c r="F92" s="482"/>
    </row>
    <row r="93" spans="1:7" s="9" customFormat="1" ht="24" x14ac:dyDescent="0.25">
      <c r="A93" s="486"/>
      <c r="B93" s="38" t="s">
        <v>425</v>
      </c>
      <c r="C93" s="482"/>
      <c r="D93" s="482"/>
      <c r="E93" s="482"/>
      <c r="F93" s="482"/>
    </row>
    <row r="94" spans="1:7" s="9" customFormat="1" x14ac:dyDescent="0.25">
      <c r="A94" s="483" t="s">
        <v>109</v>
      </c>
      <c r="B94" s="39" t="s">
        <v>426</v>
      </c>
      <c r="C94" s="484"/>
      <c r="D94" s="484"/>
      <c r="E94" s="484"/>
      <c r="F94" s="484"/>
    </row>
    <row r="95" spans="1:7" s="9" customFormat="1" ht="184.5" customHeight="1" x14ac:dyDescent="0.25">
      <c r="A95" s="483"/>
      <c r="B95" s="40" t="s">
        <v>432</v>
      </c>
      <c r="C95" s="484"/>
      <c r="D95" s="484"/>
      <c r="E95" s="484"/>
      <c r="F95" s="484"/>
    </row>
    <row r="96" spans="1:7" s="9" customFormat="1" x14ac:dyDescent="0.25">
      <c r="A96" s="53"/>
      <c r="B96" s="29" t="s">
        <v>110</v>
      </c>
      <c r="C96" s="54">
        <v>3</v>
      </c>
      <c r="D96" s="54"/>
      <c r="E96" s="54">
        <v>0.5</v>
      </c>
      <c r="F96" s="54"/>
    </row>
    <row r="97" spans="1:6" s="9" customFormat="1" x14ac:dyDescent="0.25">
      <c r="A97" s="53"/>
      <c r="B97" s="29" t="s">
        <v>111</v>
      </c>
      <c r="C97" s="54">
        <v>2</v>
      </c>
      <c r="D97" s="54"/>
      <c r="E97" s="54">
        <v>0.5</v>
      </c>
      <c r="F97" s="54"/>
    </row>
    <row r="98" spans="1:6" s="9" customFormat="1" x14ac:dyDescent="0.25">
      <c r="A98" s="53"/>
      <c r="B98" s="29" t="s">
        <v>112</v>
      </c>
      <c r="C98" s="54">
        <v>1</v>
      </c>
      <c r="D98" s="54"/>
      <c r="E98" s="54">
        <v>0.5</v>
      </c>
      <c r="F98" s="54"/>
    </row>
    <row r="99" spans="1:6" s="9" customFormat="1" x14ac:dyDescent="0.25">
      <c r="A99" s="53"/>
      <c r="B99" s="29" t="s">
        <v>113</v>
      </c>
      <c r="C99" s="54">
        <v>0</v>
      </c>
      <c r="D99" s="54"/>
      <c r="E99" s="54"/>
      <c r="F99" s="54"/>
    </row>
    <row r="100" spans="1:6" s="9" customFormat="1" x14ac:dyDescent="0.25">
      <c r="A100" s="483" t="s">
        <v>114</v>
      </c>
      <c r="B100" s="39" t="s">
        <v>427</v>
      </c>
      <c r="C100" s="484"/>
      <c r="D100" s="484"/>
      <c r="E100" s="484"/>
      <c r="F100" s="484"/>
    </row>
    <row r="101" spans="1:6" s="9" customFormat="1" ht="121.5" customHeight="1" x14ac:dyDescent="0.25">
      <c r="A101" s="483"/>
      <c r="B101" s="40" t="s">
        <v>433</v>
      </c>
      <c r="C101" s="484"/>
      <c r="D101" s="484"/>
      <c r="E101" s="484"/>
      <c r="F101" s="484"/>
    </row>
    <row r="102" spans="1:6" s="9" customFormat="1" x14ac:dyDescent="0.25">
      <c r="A102" s="53"/>
      <c r="B102" s="29" t="s">
        <v>115</v>
      </c>
      <c r="C102" s="54">
        <v>2</v>
      </c>
      <c r="D102" s="54"/>
      <c r="E102" s="54">
        <v>0.5</v>
      </c>
      <c r="F102" s="54"/>
    </row>
    <row r="103" spans="1:6" s="9" customFormat="1" x14ac:dyDescent="0.25">
      <c r="A103" s="53"/>
      <c r="B103" s="29" t="s">
        <v>116</v>
      </c>
      <c r="C103" s="54">
        <v>0</v>
      </c>
      <c r="D103" s="54"/>
      <c r="E103" s="54"/>
      <c r="F103" s="54"/>
    </row>
    <row r="104" spans="1:6" x14ac:dyDescent="0.25">
      <c r="A104" s="481" t="s">
        <v>241</v>
      </c>
      <c r="B104" s="42" t="s">
        <v>242</v>
      </c>
      <c r="C104" s="482">
        <v>12</v>
      </c>
      <c r="D104" s="482"/>
      <c r="E104" s="482"/>
      <c r="F104" s="482"/>
    </row>
    <row r="105" spans="1:6" ht="24" x14ac:dyDescent="0.25">
      <c r="A105" s="481"/>
      <c r="B105" s="38" t="s">
        <v>435</v>
      </c>
      <c r="C105" s="482"/>
      <c r="D105" s="482"/>
      <c r="E105" s="482"/>
      <c r="F105" s="482"/>
    </row>
    <row r="106" spans="1:6" x14ac:dyDescent="0.25">
      <c r="A106" s="483" t="s">
        <v>243</v>
      </c>
      <c r="B106" s="39" t="s">
        <v>244</v>
      </c>
      <c r="C106" s="484"/>
      <c r="D106" s="484"/>
      <c r="E106" s="484"/>
      <c r="F106" s="484"/>
    </row>
    <row r="107" spans="1:6" ht="48.75" thickBot="1" x14ac:dyDescent="0.3">
      <c r="A107" s="483"/>
      <c r="B107" s="109" t="s">
        <v>245</v>
      </c>
      <c r="C107" s="484"/>
      <c r="D107" s="484"/>
      <c r="E107" s="484"/>
      <c r="F107" s="484"/>
    </row>
    <row r="108" spans="1:6" ht="15.75" thickBot="1" x14ac:dyDescent="0.3">
      <c r="A108" s="173"/>
      <c r="B108" s="174" t="s">
        <v>246</v>
      </c>
      <c r="C108" s="175">
        <v>3</v>
      </c>
      <c r="D108" s="176">
        <v>0.5</v>
      </c>
      <c r="E108" s="176">
        <v>0.5</v>
      </c>
      <c r="F108" s="177"/>
    </row>
    <row r="109" spans="1:6" ht="15.75" thickBot="1" x14ac:dyDescent="0.3">
      <c r="A109" s="173"/>
      <c r="B109" s="178" t="s">
        <v>247</v>
      </c>
      <c r="C109" s="179">
        <v>0</v>
      </c>
      <c r="D109" s="177"/>
      <c r="E109" s="177"/>
      <c r="F109" s="177"/>
    </row>
    <row r="110" spans="1:6" x14ac:dyDescent="0.25">
      <c r="A110" s="475" t="s">
        <v>248</v>
      </c>
      <c r="B110" s="180" t="s">
        <v>249</v>
      </c>
      <c r="C110" s="476"/>
      <c r="D110" s="476"/>
      <c r="E110" s="476"/>
      <c r="F110" s="476"/>
    </row>
    <row r="111" spans="1:6" ht="60.75" thickBot="1" x14ac:dyDescent="0.3">
      <c r="A111" s="475"/>
      <c r="B111" s="181" t="s">
        <v>250</v>
      </c>
      <c r="C111" s="476"/>
      <c r="D111" s="476"/>
      <c r="E111" s="476"/>
      <c r="F111" s="476"/>
    </row>
    <row r="112" spans="1:6" ht="15.75" thickBot="1" x14ac:dyDescent="0.3">
      <c r="A112" s="182"/>
      <c r="B112" s="174" t="s">
        <v>246</v>
      </c>
      <c r="C112" s="176">
        <v>3</v>
      </c>
      <c r="D112" s="176">
        <v>0.5</v>
      </c>
      <c r="E112" s="176">
        <v>0.5</v>
      </c>
      <c r="F112" s="177"/>
    </row>
    <row r="113" spans="1:6" ht="15.75" thickBot="1" x14ac:dyDescent="0.3">
      <c r="A113" s="182"/>
      <c r="B113" s="178" t="s">
        <v>251</v>
      </c>
      <c r="C113" s="177">
        <v>0</v>
      </c>
      <c r="D113" s="177"/>
      <c r="E113" s="177"/>
      <c r="F113" s="177"/>
    </row>
    <row r="114" spans="1:6" x14ac:dyDescent="0.25">
      <c r="A114" s="475" t="s">
        <v>252</v>
      </c>
      <c r="B114" s="180" t="s">
        <v>253</v>
      </c>
      <c r="C114" s="476"/>
      <c r="D114" s="476"/>
      <c r="E114" s="476"/>
      <c r="F114" s="476"/>
    </row>
    <row r="115" spans="1:6" ht="36.75" thickBot="1" x14ac:dyDescent="0.3">
      <c r="A115" s="475"/>
      <c r="B115" s="183" t="s">
        <v>254</v>
      </c>
      <c r="C115" s="476"/>
      <c r="D115" s="476"/>
      <c r="E115" s="476"/>
      <c r="F115" s="476"/>
    </row>
    <row r="116" spans="1:6" ht="15.75" thickBot="1" x14ac:dyDescent="0.3">
      <c r="A116" s="173"/>
      <c r="B116" s="174" t="s">
        <v>246</v>
      </c>
      <c r="C116" s="176">
        <v>3</v>
      </c>
      <c r="D116" s="176">
        <v>0.5</v>
      </c>
      <c r="E116" s="176">
        <v>0.5</v>
      </c>
      <c r="F116" s="177"/>
    </row>
    <row r="117" spans="1:6" ht="15.75" thickBot="1" x14ac:dyDescent="0.3">
      <c r="A117" s="173"/>
      <c r="B117" s="178" t="s">
        <v>255</v>
      </c>
      <c r="C117" s="177">
        <v>0</v>
      </c>
      <c r="D117" s="177"/>
      <c r="E117" s="177"/>
      <c r="F117" s="177"/>
    </row>
    <row r="118" spans="1:6" x14ac:dyDescent="0.25">
      <c r="A118" s="475" t="s">
        <v>256</v>
      </c>
      <c r="B118" s="180" t="s">
        <v>257</v>
      </c>
      <c r="C118" s="476"/>
      <c r="D118" s="476"/>
      <c r="E118" s="476"/>
      <c r="F118" s="476"/>
    </row>
    <row r="119" spans="1:6" ht="60.75" thickBot="1" x14ac:dyDescent="0.3">
      <c r="A119" s="475"/>
      <c r="B119" s="183" t="s">
        <v>258</v>
      </c>
      <c r="C119" s="476"/>
      <c r="D119" s="476"/>
      <c r="E119" s="476"/>
      <c r="F119" s="476"/>
    </row>
    <row r="120" spans="1:6" ht="15.75" thickBot="1" x14ac:dyDescent="0.3">
      <c r="A120" s="173"/>
      <c r="B120" s="184" t="s">
        <v>259</v>
      </c>
      <c r="C120" s="176">
        <v>3</v>
      </c>
      <c r="D120" s="176">
        <v>0.5</v>
      </c>
      <c r="E120" s="176">
        <v>0.5</v>
      </c>
      <c r="F120" s="177"/>
    </row>
    <row r="121" spans="1:6" ht="15.75" thickBot="1" x14ac:dyDescent="0.3">
      <c r="A121" s="173"/>
      <c r="B121" s="185" t="s">
        <v>260</v>
      </c>
      <c r="C121" s="177">
        <v>2</v>
      </c>
      <c r="D121" s="177">
        <v>0.5</v>
      </c>
      <c r="E121" s="177">
        <v>0.5</v>
      </c>
      <c r="F121" s="177"/>
    </row>
    <row r="122" spans="1:6" ht="15.75" thickBot="1" x14ac:dyDescent="0.3">
      <c r="A122" s="173"/>
      <c r="B122" s="178" t="s">
        <v>261</v>
      </c>
      <c r="C122" s="177">
        <v>0</v>
      </c>
      <c r="D122" s="177"/>
      <c r="E122" s="177"/>
      <c r="F122" s="177"/>
    </row>
    <row r="123" spans="1:6" x14ac:dyDescent="0.25">
      <c r="A123" s="477" t="s">
        <v>262</v>
      </c>
      <c r="B123" s="186" t="s">
        <v>263</v>
      </c>
      <c r="C123" s="479">
        <v>12</v>
      </c>
      <c r="D123" s="480"/>
      <c r="E123" s="480"/>
      <c r="F123" s="480"/>
    </row>
    <row r="124" spans="1:6" ht="48" x14ac:dyDescent="0.25">
      <c r="A124" s="478"/>
      <c r="B124" s="187" t="s">
        <v>264</v>
      </c>
      <c r="C124" s="479"/>
      <c r="D124" s="480"/>
      <c r="E124" s="480"/>
      <c r="F124" s="480"/>
    </row>
    <row r="125" spans="1:6" x14ac:dyDescent="0.25">
      <c r="A125" s="475" t="s">
        <v>265</v>
      </c>
      <c r="B125" s="180" t="s">
        <v>266</v>
      </c>
      <c r="C125" s="476"/>
      <c r="D125" s="476"/>
      <c r="E125" s="476"/>
      <c r="F125" s="476"/>
    </row>
    <row r="126" spans="1:6" ht="96.75" thickBot="1" x14ac:dyDescent="0.3">
      <c r="A126" s="475"/>
      <c r="B126" s="183" t="s">
        <v>267</v>
      </c>
      <c r="C126" s="476"/>
      <c r="D126" s="476"/>
      <c r="E126" s="476"/>
      <c r="F126" s="476"/>
    </row>
    <row r="127" spans="1:6" ht="15.75" thickBot="1" x14ac:dyDescent="0.3">
      <c r="A127" s="173"/>
      <c r="B127" s="174" t="s">
        <v>268</v>
      </c>
      <c r="C127" s="176">
        <v>2</v>
      </c>
      <c r="D127" s="176">
        <v>0.5</v>
      </c>
      <c r="E127" s="176">
        <v>0.5</v>
      </c>
      <c r="F127" s="176">
        <v>0.5</v>
      </c>
    </row>
    <row r="128" spans="1:6" ht="15.75" thickBot="1" x14ac:dyDescent="0.3">
      <c r="A128" s="173"/>
      <c r="B128" s="178" t="s">
        <v>269</v>
      </c>
      <c r="C128" s="177">
        <v>0</v>
      </c>
      <c r="D128" s="188"/>
      <c r="E128" s="188"/>
      <c r="F128" s="188"/>
    </row>
    <row r="129" spans="1:6" x14ac:dyDescent="0.25">
      <c r="A129" s="475" t="s">
        <v>270</v>
      </c>
      <c r="B129" s="180" t="s">
        <v>271</v>
      </c>
      <c r="C129" s="476"/>
      <c r="D129" s="476"/>
      <c r="E129" s="476"/>
      <c r="F129" s="476"/>
    </row>
    <row r="130" spans="1:6" ht="24.75" thickBot="1" x14ac:dyDescent="0.3">
      <c r="A130" s="475"/>
      <c r="B130" s="183" t="s">
        <v>272</v>
      </c>
      <c r="C130" s="476"/>
      <c r="D130" s="476"/>
      <c r="E130" s="476"/>
      <c r="F130" s="476"/>
    </row>
    <row r="131" spans="1:6" ht="15.75" thickBot="1" x14ac:dyDescent="0.3">
      <c r="A131" s="173"/>
      <c r="B131" s="174" t="s">
        <v>273</v>
      </c>
      <c r="C131" s="176">
        <v>2</v>
      </c>
      <c r="D131" s="176">
        <v>0.5</v>
      </c>
      <c r="E131" s="176">
        <v>0.5</v>
      </c>
      <c r="F131" s="176">
        <v>0.5</v>
      </c>
    </row>
    <row r="132" spans="1:6" ht="15.75" thickBot="1" x14ac:dyDescent="0.3">
      <c r="A132" s="173"/>
      <c r="B132" s="178" t="s">
        <v>269</v>
      </c>
      <c r="C132" s="177">
        <v>0</v>
      </c>
      <c r="D132" s="177"/>
      <c r="E132" s="177"/>
      <c r="F132" s="177"/>
    </row>
    <row r="133" spans="1:6" ht="24" x14ac:dyDescent="0.25">
      <c r="A133" s="475" t="s">
        <v>274</v>
      </c>
      <c r="B133" s="180" t="s">
        <v>275</v>
      </c>
      <c r="C133" s="476"/>
      <c r="D133" s="476"/>
      <c r="E133" s="476"/>
      <c r="F133" s="476"/>
    </row>
    <row r="134" spans="1:6" ht="15.75" thickBot="1" x14ac:dyDescent="0.3">
      <c r="A134" s="475"/>
      <c r="B134" s="189" t="s">
        <v>276</v>
      </c>
      <c r="C134" s="476"/>
      <c r="D134" s="476"/>
      <c r="E134" s="476"/>
      <c r="F134" s="476"/>
    </row>
    <row r="135" spans="1:6" ht="15.75" thickBot="1" x14ac:dyDescent="0.3">
      <c r="A135" s="173"/>
      <c r="B135" s="174" t="s">
        <v>273</v>
      </c>
      <c r="C135" s="176">
        <v>2</v>
      </c>
      <c r="D135" s="176">
        <v>0.5</v>
      </c>
      <c r="E135" s="176">
        <v>0.5</v>
      </c>
      <c r="F135" s="176">
        <v>0.5</v>
      </c>
    </row>
    <row r="136" spans="1:6" ht="15.75" thickBot="1" x14ac:dyDescent="0.3">
      <c r="A136" s="173"/>
      <c r="B136" s="178" t="s">
        <v>269</v>
      </c>
      <c r="C136" s="177">
        <v>0</v>
      </c>
      <c r="D136" s="177"/>
      <c r="E136" s="177"/>
      <c r="F136" s="177"/>
    </row>
    <row r="137" spans="1:6" x14ac:dyDescent="0.25">
      <c r="A137" s="475" t="s">
        <v>277</v>
      </c>
      <c r="B137" s="180" t="s">
        <v>278</v>
      </c>
      <c r="C137" s="476"/>
      <c r="D137" s="476"/>
      <c r="E137" s="476"/>
      <c r="F137" s="476"/>
    </row>
    <row r="138" spans="1:6" ht="24.75" thickBot="1" x14ac:dyDescent="0.3">
      <c r="A138" s="475"/>
      <c r="B138" s="189" t="s">
        <v>279</v>
      </c>
      <c r="C138" s="476"/>
      <c r="D138" s="476"/>
      <c r="E138" s="476"/>
      <c r="F138" s="476"/>
    </row>
    <row r="139" spans="1:6" ht="15.75" thickBot="1" x14ac:dyDescent="0.3">
      <c r="A139" s="173"/>
      <c r="B139" s="174" t="s">
        <v>280</v>
      </c>
      <c r="C139" s="176">
        <v>2</v>
      </c>
      <c r="D139" s="176">
        <v>0.5</v>
      </c>
      <c r="E139" s="176">
        <v>0.5</v>
      </c>
      <c r="F139" s="176">
        <v>0.5</v>
      </c>
    </row>
    <row r="140" spans="1:6" ht="15.75" thickBot="1" x14ac:dyDescent="0.3">
      <c r="A140" s="173"/>
      <c r="B140" s="178" t="s">
        <v>281</v>
      </c>
      <c r="C140" s="177">
        <v>1</v>
      </c>
      <c r="D140" s="177">
        <v>0.5</v>
      </c>
      <c r="E140" s="177">
        <v>0.5</v>
      </c>
      <c r="F140" s="177">
        <v>0.5</v>
      </c>
    </row>
    <row r="141" spans="1:6" ht="15.75" thickBot="1" x14ac:dyDescent="0.3">
      <c r="A141" s="190"/>
      <c r="B141" s="178" t="s">
        <v>269</v>
      </c>
      <c r="C141" s="177">
        <v>0</v>
      </c>
      <c r="D141" s="177"/>
      <c r="E141" s="177"/>
      <c r="F141" s="177"/>
    </row>
    <row r="142" spans="1:6" x14ac:dyDescent="0.25">
      <c r="A142" s="475" t="s">
        <v>282</v>
      </c>
      <c r="B142" s="180" t="s">
        <v>283</v>
      </c>
      <c r="C142" s="476"/>
      <c r="D142" s="476"/>
      <c r="E142" s="476"/>
      <c r="F142" s="476"/>
    </row>
    <row r="143" spans="1:6" ht="36.75" thickBot="1" x14ac:dyDescent="0.3">
      <c r="A143" s="475"/>
      <c r="B143" s="189" t="s">
        <v>284</v>
      </c>
      <c r="C143" s="476"/>
      <c r="D143" s="476"/>
      <c r="E143" s="476"/>
      <c r="F143" s="476"/>
    </row>
    <row r="144" spans="1:6" ht="15.75" thickBot="1" x14ac:dyDescent="0.3">
      <c r="A144" s="173"/>
      <c r="B144" s="174" t="s">
        <v>273</v>
      </c>
      <c r="C144" s="176">
        <v>2</v>
      </c>
      <c r="D144" s="176">
        <v>0.5</v>
      </c>
      <c r="E144" s="176">
        <v>0.5</v>
      </c>
      <c r="F144" s="176">
        <v>0.5</v>
      </c>
    </row>
    <row r="145" spans="1:6" ht="15.75" thickBot="1" x14ac:dyDescent="0.3">
      <c r="A145" s="173"/>
      <c r="B145" s="178" t="s">
        <v>269</v>
      </c>
      <c r="C145" s="177">
        <v>0</v>
      </c>
      <c r="D145" s="177"/>
      <c r="E145" s="177"/>
      <c r="F145" s="177"/>
    </row>
    <row r="146" spans="1:6" ht="24" x14ac:dyDescent="0.25">
      <c r="A146" s="475" t="s">
        <v>285</v>
      </c>
      <c r="B146" s="180" t="s">
        <v>286</v>
      </c>
      <c r="C146" s="476"/>
      <c r="D146" s="476"/>
      <c r="E146" s="476"/>
      <c r="F146" s="476"/>
    </row>
    <row r="147" spans="1:6" ht="24.75" thickBot="1" x14ac:dyDescent="0.3">
      <c r="A147" s="475"/>
      <c r="B147" s="189" t="s">
        <v>287</v>
      </c>
      <c r="C147" s="476"/>
      <c r="D147" s="476"/>
      <c r="E147" s="476"/>
      <c r="F147" s="476"/>
    </row>
    <row r="148" spans="1:6" ht="15.75" thickBot="1" x14ac:dyDescent="0.3">
      <c r="A148" s="173"/>
      <c r="B148" s="174" t="s">
        <v>273</v>
      </c>
      <c r="C148" s="176">
        <v>2</v>
      </c>
      <c r="D148" s="176">
        <v>0.5</v>
      </c>
      <c r="E148" s="176">
        <v>0.5</v>
      </c>
      <c r="F148" s="176">
        <v>0.5</v>
      </c>
    </row>
    <row r="149" spans="1:6" ht="15.75" thickBot="1" x14ac:dyDescent="0.3">
      <c r="A149" s="173"/>
      <c r="B149" s="178" t="s">
        <v>269</v>
      </c>
      <c r="C149" s="177">
        <v>0</v>
      </c>
      <c r="D149" s="177"/>
      <c r="E149" s="177"/>
      <c r="F149" s="177"/>
    </row>
    <row r="150" spans="1:6" x14ac:dyDescent="0.25">
      <c r="A150" s="477" t="s">
        <v>288</v>
      </c>
      <c r="B150" s="186" t="s">
        <v>289</v>
      </c>
      <c r="C150" s="479">
        <v>5</v>
      </c>
      <c r="D150" s="480"/>
      <c r="E150" s="480"/>
      <c r="F150" s="480"/>
    </row>
    <row r="151" spans="1:6" ht="108" x14ac:dyDescent="0.25">
      <c r="A151" s="478"/>
      <c r="B151" s="191" t="s">
        <v>290</v>
      </c>
      <c r="C151" s="479"/>
      <c r="D151" s="480"/>
      <c r="E151" s="480"/>
      <c r="F151" s="480"/>
    </row>
    <row r="152" spans="1:6" x14ac:dyDescent="0.25">
      <c r="A152" s="475" t="s">
        <v>291</v>
      </c>
      <c r="B152" s="180" t="s">
        <v>292</v>
      </c>
      <c r="C152" s="476"/>
      <c r="D152" s="476"/>
      <c r="E152" s="476"/>
      <c r="F152" s="476"/>
    </row>
    <row r="153" spans="1:6" ht="96.75" thickBot="1" x14ac:dyDescent="0.3">
      <c r="A153" s="475"/>
      <c r="B153" s="181" t="s">
        <v>293</v>
      </c>
      <c r="C153" s="476"/>
      <c r="D153" s="476"/>
      <c r="E153" s="476"/>
      <c r="F153" s="476"/>
    </row>
    <row r="154" spans="1:6" ht="15.75" thickBot="1" x14ac:dyDescent="0.3">
      <c r="A154" s="173"/>
      <c r="B154" s="174" t="s">
        <v>54</v>
      </c>
      <c r="C154" s="176">
        <v>2</v>
      </c>
      <c r="D154" s="176">
        <v>0.5</v>
      </c>
      <c r="E154" s="176">
        <v>0.5</v>
      </c>
      <c r="F154" s="176">
        <v>0.5</v>
      </c>
    </row>
    <row r="155" spans="1:6" ht="15.75" thickBot="1" x14ac:dyDescent="0.3">
      <c r="A155" s="173"/>
      <c r="B155" s="178" t="s">
        <v>106</v>
      </c>
      <c r="C155" s="177">
        <v>0</v>
      </c>
      <c r="D155" s="177"/>
      <c r="E155" s="177"/>
      <c r="F155" s="177"/>
    </row>
    <row r="156" spans="1:6" ht="24" x14ac:dyDescent="0.25">
      <c r="A156" s="475" t="s">
        <v>294</v>
      </c>
      <c r="B156" s="180" t="s">
        <v>295</v>
      </c>
      <c r="C156" s="476"/>
      <c r="D156" s="476"/>
      <c r="E156" s="476"/>
      <c r="F156" s="476"/>
    </row>
    <row r="157" spans="1:6" ht="60.75" thickBot="1" x14ac:dyDescent="0.3">
      <c r="A157" s="475"/>
      <c r="B157" s="181" t="s">
        <v>296</v>
      </c>
      <c r="C157" s="476"/>
      <c r="D157" s="476"/>
      <c r="E157" s="476"/>
      <c r="F157" s="476"/>
    </row>
    <row r="158" spans="1:6" ht="16.5" thickBot="1" x14ac:dyDescent="0.3">
      <c r="A158" s="173"/>
      <c r="B158" s="174" t="s">
        <v>297</v>
      </c>
      <c r="C158" s="176">
        <v>3</v>
      </c>
      <c r="D158" s="176">
        <v>0.5</v>
      </c>
      <c r="E158" s="176">
        <v>0.5</v>
      </c>
      <c r="F158" s="176">
        <v>0.5</v>
      </c>
    </row>
    <row r="159" spans="1:6" ht="15.75" thickBot="1" x14ac:dyDescent="0.3">
      <c r="A159" s="173"/>
      <c r="B159" s="178" t="s">
        <v>298</v>
      </c>
      <c r="C159" s="177">
        <v>1</v>
      </c>
      <c r="D159" s="177">
        <v>0.5</v>
      </c>
      <c r="E159" s="177">
        <v>0.5</v>
      </c>
      <c r="F159" s="177">
        <v>0.5</v>
      </c>
    </row>
    <row r="160" spans="1:6" ht="15.75" thickBot="1" x14ac:dyDescent="0.3">
      <c r="A160" s="173"/>
      <c r="B160" s="178" t="s">
        <v>299</v>
      </c>
      <c r="C160" s="177">
        <v>0</v>
      </c>
      <c r="D160" s="177"/>
      <c r="E160" s="177"/>
      <c r="F160" s="177"/>
    </row>
    <row r="161" spans="1:6" x14ac:dyDescent="0.25">
      <c r="A161" s="477" t="s">
        <v>300</v>
      </c>
      <c r="B161" s="186" t="s">
        <v>301</v>
      </c>
      <c r="C161" s="479">
        <v>12</v>
      </c>
      <c r="D161" s="480"/>
      <c r="E161" s="480"/>
      <c r="F161" s="480"/>
    </row>
    <row r="162" spans="1:6" ht="96" x14ac:dyDescent="0.25">
      <c r="A162" s="478"/>
      <c r="B162" s="191" t="s">
        <v>302</v>
      </c>
      <c r="C162" s="479"/>
      <c r="D162" s="480"/>
      <c r="E162" s="480"/>
      <c r="F162" s="480"/>
    </row>
    <row r="163" spans="1:6" x14ac:dyDescent="0.25">
      <c r="A163" s="475" t="s">
        <v>303</v>
      </c>
      <c r="B163" s="180" t="s">
        <v>304</v>
      </c>
      <c r="C163" s="476"/>
      <c r="D163" s="476"/>
      <c r="E163" s="476"/>
      <c r="F163" s="476"/>
    </row>
    <row r="164" spans="1:6" ht="24.75" thickBot="1" x14ac:dyDescent="0.3">
      <c r="A164" s="475"/>
      <c r="B164" s="181" t="s">
        <v>305</v>
      </c>
      <c r="C164" s="476"/>
      <c r="D164" s="476"/>
      <c r="E164" s="476"/>
      <c r="F164" s="476"/>
    </row>
    <row r="165" spans="1:6" ht="15.75" thickBot="1" x14ac:dyDescent="0.3">
      <c r="A165" s="173"/>
      <c r="B165" s="184" t="s">
        <v>71</v>
      </c>
      <c r="C165" s="176">
        <v>3</v>
      </c>
      <c r="D165" s="176">
        <v>0.5</v>
      </c>
      <c r="E165" s="176">
        <v>0.5</v>
      </c>
      <c r="F165" s="176"/>
    </row>
    <row r="166" spans="1:6" ht="15.75" thickBot="1" x14ac:dyDescent="0.3">
      <c r="A166" s="173"/>
      <c r="B166" s="185" t="s">
        <v>72</v>
      </c>
      <c r="C166" s="177">
        <v>2</v>
      </c>
      <c r="D166" s="177">
        <v>0.5</v>
      </c>
      <c r="E166" s="177">
        <v>0.5</v>
      </c>
      <c r="F166" s="177"/>
    </row>
    <row r="167" spans="1:6" ht="15.75" thickBot="1" x14ac:dyDescent="0.3">
      <c r="A167" s="173"/>
      <c r="B167" s="185" t="s">
        <v>106</v>
      </c>
      <c r="C167" s="177">
        <v>0</v>
      </c>
      <c r="D167" s="177"/>
      <c r="E167" s="177"/>
      <c r="F167" s="177"/>
    </row>
    <row r="168" spans="1:6" ht="24" x14ac:dyDescent="0.25">
      <c r="A168" s="475" t="s">
        <v>306</v>
      </c>
      <c r="B168" s="180" t="s">
        <v>307</v>
      </c>
      <c r="C168" s="476"/>
      <c r="D168" s="476"/>
      <c r="E168" s="476"/>
      <c r="F168" s="476"/>
    </row>
    <row r="169" spans="1:6" ht="36.75" thickBot="1" x14ac:dyDescent="0.3">
      <c r="A169" s="475"/>
      <c r="B169" s="181" t="s">
        <v>308</v>
      </c>
      <c r="C169" s="476"/>
      <c r="D169" s="476"/>
      <c r="E169" s="476"/>
      <c r="F169" s="476"/>
    </row>
    <row r="170" spans="1:6" ht="15.75" thickBot="1" x14ac:dyDescent="0.3">
      <c r="A170" s="173"/>
      <c r="B170" s="184" t="s">
        <v>95</v>
      </c>
      <c r="C170" s="192">
        <v>3</v>
      </c>
      <c r="D170" s="192">
        <v>0.5</v>
      </c>
      <c r="E170" s="192">
        <v>0.5</v>
      </c>
      <c r="F170" s="192"/>
    </row>
    <row r="171" spans="1:6" ht="15.75" thickBot="1" x14ac:dyDescent="0.3">
      <c r="A171" s="173"/>
      <c r="B171" s="185" t="s">
        <v>309</v>
      </c>
      <c r="C171" s="193">
        <v>0</v>
      </c>
      <c r="D171" s="193"/>
      <c r="E171" s="193"/>
      <c r="F171" s="193"/>
    </row>
    <row r="172" spans="1:6" ht="24" x14ac:dyDescent="0.25">
      <c r="A172" s="475" t="s">
        <v>310</v>
      </c>
      <c r="B172" s="180" t="s">
        <v>311</v>
      </c>
      <c r="C172" s="476"/>
      <c r="D172" s="476"/>
      <c r="E172" s="476"/>
      <c r="F172" s="476"/>
    </row>
    <row r="173" spans="1:6" ht="24.75" thickBot="1" x14ac:dyDescent="0.3">
      <c r="A173" s="475"/>
      <c r="B173" s="181" t="s">
        <v>312</v>
      </c>
      <c r="C173" s="476"/>
      <c r="D173" s="476"/>
      <c r="E173" s="476"/>
      <c r="F173" s="476"/>
    </row>
    <row r="174" spans="1:6" ht="15.75" thickBot="1" x14ac:dyDescent="0.3">
      <c r="A174" s="173"/>
      <c r="B174" s="184" t="s">
        <v>313</v>
      </c>
      <c r="C174" s="192">
        <v>3</v>
      </c>
      <c r="D174" s="192">
        <v>0.5</v>
      </c>
      <c r="E174" s="192">
        <v>0.5</v>
      </c>
      <c r="F174" s="192"/>
    </row>
    <row r="175" spans="1:6" ht="15.75" thickBot="1" x14ac:dyDescent="0.3">
      <c r="A175" s="173"/>
      <c r="B175" s="185" t="s">
        <v>80</v>
      </c>
      <c r="C175" s="193">
        <v>0</v>
      </c>
      <c r="D175" s="193"/>
      <c r="E175" s="193"/>
      <c r="F175" s="193"/>
    </row>
    <row r="176" spans="1:6" ht="24" x14ac:dyDescent="0.25">
      <c r="A176" s="475" t="s">
        <v>314</v>
      </c>
      <c r="B176" s="180" t="s">
        <v>315</v>
      </c>
      <c r="C176" s="476"/>
      <c r="D176" s="476"/>
      <c r="E176" s="476"/>
      <c r="F176" s="476"/>
    </row>
    <row r="177" spans="1:6" ht="15.75" thickBot="1" x14ac:dyDescent="0.3">
      <c r="A177" s="475"/>
      <c r="B177" s="181" t="s">
        <v>316</v>
      </c>
      <c r="C177" s="476"/>
      <c r="D177" s="476"/>
      <c r="E177" s="476"/>
      <c r="F177" s="476"/>
    </row>
    <row r="178" spans="1:6" ht="24.75" thickBot="1" x14ac:dyDescent="0.3">
      <c r="A178" s="173"/>
      <c r="B178" s="174" t="s">
        <v>317</v>
      </c>
      <c r="C178" s="192">
        <v>3</v>
      </c>
      <c r="D178" s="192">
        <v>0.5</v>
      </c>
      <c r="E178" s="192">
        <v>0.5</v>
      </c>
      <c r="F178" s="192"/>
    </row>
    <row r="179" spans="1:6" ht="15.75" thickBot="1" x14ac:dyDescent="0.3">
      <c r="A179" s="173"/>
      <c r="B179" s="178" t="s">
        <v>318</v>
      </c>
      <c r="C179" s="193">
        <v>1</v>
      </c>
      <c r="D179" s="193">
        <v>0.5</v>
      </c>
      <c r="E179" s="193">
        <v>0.5</v>
      </c>
      <c r="F179" s="193"/>
    </row>
    <row r="180" spans="1:6" ht="15.75" thickBot="1" x14ac:dyDescent="0.3">
      <c r="A180" s="173"/>
      <c r="B180" s="178" t="s">
        <v>309</v>
      </c>
      <c r="C180" s="193">
        <v>0</v>
      </c>
      <c r="D180" s="193"/>
      <c r="E180" s="193"/>
      <c r="F180" s="193"/>
    </row>
    <row r="181" spans="1:6" x14ac:dyDescent="0.25">
      <c r="A181" s="477" t="s">
        <v>319</v>
      </c>
      <c r="B181" s="186" t="s">
        <v>320</v>
      </c>
      <c r="C181" s="479">
        <v>2</v>
      </c>
      <c r="D181" s="480"/>
      <c r="E181" s="480"/>
      <c r="F181" s="480"/>
    </row>
    <row r="182" spans="1:6" ht="24" x14ac:dyDescent="0.25">
      <c r="A182" s="478"/>
      <c r="B182" s="187" t="s">
        <v>321</v>
      </c>
      <c r="C182" s="479"/>
      <c r="D182" s="480"/>
      <c r="E182" s="480"/>
      <c r="F182" s="480"/>
    </row>
    <row r="183" spans="1:6" x14ac:dyDescent="0.25">
      <c r="A183" s="475" t="s">
        <v>322</v>
      </c>
      <c r="B183" s="180" t="s">
        <v>323</v>
      </c>
      <c r="C183" s="476"/>
      <c r="D183" s="476"/>
      <c r="E183" s="476"/>
      <c r="F183" s="476"/>
    </row>
    <row r="184" spans="1:6" ht="120.75" thickBot="1" x14ac:dyDescent="0.3">
      <c r="A184" s="475"/>
      <c r="B184" s="181" t="s">
        <v>324</v>
      </c>
      <c r="C184" s="476"/>
      <c r="D184" s="476"/>
      <c r="E184" s="476"/>
      <c r="F184" s="476"/>
    </row>
    <row r="185" spans="1:6" ht="15.75" thickBot="1" x14ac:dyDescent="0.3">
      <c r="A185" s="173"/>
      <c r="B185" s="174" t="s">
        <v>325</v>
      </c>
      <c r="C185" s="176">
        <v>2</v>
      </c>
      <c r="D185" s="176"/>
      <c r="E185" s="176" t="s">
        <v>326</v>
      </c>
      <c r="F185" s="176"/>
    </row>
    <row r="186" spans="1:6" ht="15.75" thickBot="1" x14ac:dyDescent="0.3">
      <c r="A186" s="173"/>
      <c r="B186" s="178" t="s">
        <v>106</v>
      </c>
      <c r="C186" s="177">
        <v>0</v>
      </c>
      <c r="D186" s="177"/>
      <c r="E186" s="177"/>
      <c r="F186" s="177"/>
    </row>
    <row r="187" spans="1:6" x14ac:dyDescent="0.25">
      <c r="A187" s="477" t="s">
        <v>327</v>
      </c>
      <c r="B187" s="186" t="s">
        <v>416</v>
      </c>
      <c r="C187" s="479">
        <v>7</v>
      </c>
      <c r="D187" s="480"/>
      <c r="E187" s="480"/>
      <c r="F187" s="480"/>
    </row>
    <row r="188" spans="1:6" x14ac:dyDescent="0.25">
      <c r="A188" s="478"/>
      <c r="B188" s="191" t="s">
        <v>328</v>
      </c>
      <c r="C188" s="479"/>
      <c r="D188" s="480"/>
      <c r="E188" s="480"/>
      <c r="F188" s="480"/>
    </row>
    <row r="189" spans="1:6" x14ac:dyDescent="0.25">
      <c r="A189" s="475" t="s">
        <v>329</v>
      </c>
      <c r="B189" s="180" t="s">
        <v>330</v>
      </c>
      <c r="C189" s="476"/>
      <c r="D189" s="476"/>
      <c r="E189" s="476"/>
      <c r="F189" s="476"/>
    </row>
    <row r="190" spans="1:6" ht="132.75" thickBot="1" x14ac:dyDescent="0.3">
      <c r="A190" s="475"/>
      <c r="B190" s="181" t="s">
        <v>331</v>
      </c>
      <c r="C190" s="476"/>
      <c r="D190" s="476"/>
      <c r="E190" s="476"/>
      <c r="F190" s="476"/>
    </row>
    <row r="191" spans="1:6" ht="15.75" thickBot="1" x14ac:dyDescent="0.3">
      <c r="A191" s="173"/>
      <c r="B191" s="184" t="s">
        <v>332</v>
      </c>
      <c r="C191" s="176">
        <v>2</v>
      </c>
      <c r="D191" s="176"/>
      <c r="E191" s="176">
        <v>0.5</v>
      </c>
      <c r="F191" s="176">
        <v>0.5</v>
      </c>
    </row>
    <row r="192" spans="1:6" ht="15.75" thickBot="1" x14ac:dyDescent="0.3">
      <c r="A192" s="173"/>
      <c r="B192" s="185" t="s">
        <v>333</v>
      </c>
      <c r="C192" s="177">
        <v>1</v>
      </c>
      <c r="D192" s="177"/>
      <c r="E192" s="177">
        <v>0.5</v>
      </c>
      <c r="F192" s="177">
        <v>0.5</v>
      </c>
    </row>
    <row r="193" spans="1:6" ht="15.75" thickBot="1" x14ac:dyDescent="0.3">
      <c r="A193" s="173"/>
      <c r="B193" s="185" t="s">
        <v>334</v>
      </c>
      <c r="C193" s="177">
        <v>0</v>
      </c>
      <c r="D193" s="177"/>
      <c r="E193" s="177"/>
      <c r="F193" s="177"/>
    </row>
    <row r="194" spans="1:6" x14ac:dyDescent="0.25">
      <c r="A194" s="475" t="s">
        <v>335</v>
      </c>
      <c r="B194" s="180" t="s">
        <v>336</v>
      </c>
      <c r="C194" s="476"/>
      <c r="D194" s="476"/>
      <c r="E194" s="476"/>
      <c r="F194" s="476"/>
    </row>
    <row r="195" spans="1:6" ht="192.75" thickBot="1" x14ac:dyDescent="0.3">
      <c r="A195" s="475"/>
      <c r="B195" s="181" t="s">
        <v>337</v>
      </c>
      <c r="C195" s="476"/>
      <c r="D195" s="476"/>
      <c r="E195" s="476"/>
      <c r="F195" s="476"/>
    </row>
    <row r="196" spans="1:6" ht="15.75" thickBot="1" x14ac:dyDescent="0.3">
      <c r="A196" s="173"/>
      <c r="B196" s="184" t="s">
        <v>110</v>
      </c>
      <c r="C196" s="192">
        <v>3</v>
      </c>
      <c r="D196" s="192"/>
      <c r="E196" s="192">
        <v>0.5</v>
      </c>
      <c r="F196" s="192"/>
    </row>
    <row r="197" spans="1:6" ht="15.75" thickBot="1" x14ac:dyDescent="0.3">
      <c r="A197" s="173"/>
      <c r="B197" s="185" t="s">
        <v>111</v>
      </c>
      <c r="C197" s="193">
        <v>2</v>
      </c>
      <c r="D197" s="193"/>
      <c r="E197" s="193">
        <v>0.5</v>
      </c>
      <c r="F197" s="193"/>
    </row>
    <row r="198" spans="1:6" ht="15.75" thickBot="1" x14ac:dyDescent="0.3">
      <c r="A198" s="173"/>
      <c r="B198" s="185" t="s">
        <v>112</v>
      </c>
      <c r="C198" s="193">
        <v>1</v>
      </c>
      <c r="D198" s="193"/>
      <c r="E198" s="193">
        <v>0.5</v>
      </c>
      <c r="F198" s="193"/>
    </row>
    <row r="199" spans="1:6" ht="15.75" thickBot="1" x14ac:dyDescent="0.3">
      <c r="A199" s="173"/>
      <c r="B199" s="185" t="s">
        <v>338</v>
      </c>
      <c r="C199" s="193">
        <v>0</v>
      </c>
      <c r="D199" s="193"/>
      <c r="E199" s="193"/>
      <c r="F199" s="193"/>
    </row>
    <row r="200" spans="1:6" x14ac:dyDescent="0.25">
      <c r="A200" s="475" t="s">
        <v>339</v>
      </c>
      <c r="B200" s="194" t="s">
        <v>340</v>
      </c>
      <c r="C200" s="476"/>
      <c r="D200" s="476"/>
      <c r="E200" s="476"/>
      <c r="F200" s="476"/>
    </row>
    <row r="201" spans="1:6" ht="132.75" thickBot="1" x14ac:dyDescent="0.3">
      <c r="A201" s="475"/>
      <c r="B201" s="181" t="s">
        <v>341</v>
      </c>
      <c r="C201" s="476"/>
      <c r="D201" s="476"/>
      <c r="E201" s="476"/>
      <c r="F201" s="476"/>
    </row>
    <row r="202" spans="1:6" ht="15.75" thickBot="1" x14ac:dyDescent="0.3">
      <c r="A202" s="173"/>
      <c r="B202" s="184" t="s">
        <v>115</v>
      </c>
      <c r="C202" s="192">
        <v>2</v>
      </c>
      <c r="D202" s="192"/>
      <c r="E202" s="192">
        <v>0.5</v>
      </c>
      <c r="F202" s="192"/>
    </row>
    <row r="203" spans="1:6" ht="15.75" thickBot="1" x14ac:dyDescent="0.3">
      <c r="A203" s="173"/>
      <c r="B203" s="185" t="s">
        <v>342</v>
      </c>
      <c r="C203" s="193">
        <v>0</v>
      </c>
      <c r="D203" s="193"/>
      <c r="E203" s="193"/>
      <c r="F203" s="193"/>
    </row>
  </sheetData>
  <mergeCells count="235">
    <mergeCell ref="A87:A88"/>
    <mergeCell ref="C87:C88"/>
    <mergeCell ref="D87:D88"/>
    <mergeCell ref="D37:D38"/>
    <mergeCell ref="E4:E5"/>
    <mergeCell ref="F4:F5"/>
    <mergeCell ref="A1:F1"/>
    <mergeCell ref="A2:A3"/>
    <mergeCell ref="B2:B3"/>
    <mergeCell ref="C2:C3"/>
    <mergeCell ref="D2:F2"/>
    <mergeCell ref="E14:E15"/>
    <mergeCell ref="F14:F15"/>
    <mergeCell ref="E6:E7"/>
    <mergeCell ref="F10:F11"/>
    <mergeCell ref="E10:E11"/>
    <mergeCell ref="A10:A11"/>
    <mergeCell ref="C10:C11"/>
    <mergeCell ref="A14:A15"/>
    <mergeCell ref="C14:C15"/>
    <mergeCell ref="D10:D11"/>
    <mergeCell ref="F6:F7"/>
    <mergeCell ref="D14:D15"/>
    <mergeCell ref="A4:A5"/>
    <mergeCell ref="C4:C5"/>
    <mergeCell ref="D4:D5"/>
    <mergeCell ref="A6:A7"/>
    <mergeCell ref="C6:C7"/>
    <mergeCell ref="A18:A19"/>
    <mergeCell ref="C18:C19"/>
    <mergeCell ref="D18:D19"/>
    <mergeCell ref="E18:E19"/>
    <mergeCell ref="D6:D7"/>
    <mergeCell ref="F18:F19"/>
    <mergeCell ref="A85:A86"/>
    <mergeCell ref="C85:C86"/>
    <mergeCell ref="D85:D86"/>
    <mergeCell ref="E85:E86"/>
    <mergeCell ref="F85:F86"/>
    <mergeCell ref="A35:A36"/>
    <mergeCell ref="C35:C36"/>
    <mergeCell ref="D35:D36"/>
    <mergeCell ref="E35:E36"/>
    <mergeCell ref="F35:F36"/>
    <mergeCell ref="A73:A74"/>
    <mergeCell ref="C73:C74"/>
    <mergeCell ref="D73:D74"/>
    <mergeCell ref="E73:E74"/>
    <mergeCell ref="F73:F74"/>
    <mergeCell ref="A37:A38"/>
    <mergeCell ref="C37:C38"/>
    <mergeCell ref="E37:E38"/>
    <mergeCell ref="F37:F38"/>
    <mergeCell ref="A41:A42"/>
    <mergeCell ref="C41:C42"/>
    <mergeCell ref="D41:D42"/>
    <mergeCell ref="E41:E42"/>
    <mergeCell ref="F41:F42"/>
    <mergeCell ref="E87:E88"/>
    <mergeCell ref="F87:F88"/>
    <mergeCell ref="A43:A44"/>
    <mergeCell ref="C43:C44"/>
    <mergeCell ref="D43:D44"/>
    <mergeCell ref="E43:E44"/>
    <mergeCell ref="F43:F44"/>
    <mergeCell ref="A48:A49"/>
    <mergeCell ref="C48:C49"/>
    <mergeCell ref="D48:D49"/>
    <mergeCell ref="E48:E49"/>
    <mergeCell ref="F48:F49"/>
    <mergeCell ref="A53:A54"/>
    <mergeCell ref="C53:C54"/>
    <mergeCell ref="D53:D54"/>
    <mergeCell ref="E53:E54"/>
    <mergeCell ref="F53:F54"/>
    <mergeCell ref="A58:A59"/>
    <mergeCell ref="C58:C59"/>
    <mergeCell ref="D58:D59"/>
    <mergeCell ref="E58:E59"/>
    <mergeCell ref="F58:F59"/>
    <mergeCell ref="A63:A64"/>
    <mergeCell ref="C63:C64"/>
    <mergeCell ref="D63:D64"/>
    <mergeCell ref="E63:E64"/>
    <mergeCell ref="F63:F64"/>
    <mergeCell ref="A68:A69"/>
    <mergeCell ref="C68:C69"/>
    <mergeCell ref="D68:D69"/>
    <mergeCell ref="E68:E69"/>
    <mergeCell ref="F68:F69"/>
    <mergeCell ref="A100:A101"/>
    <mergeCell ref="C100:C101"/>
    <mergeCell ref="D100:D101"/>
    <mergeCell ref="E100:E101"/>
    <mergeCell ref="F100:F101"/>
    <mergeCell ref="E92:E93"/>
    <mergeCell ref="F92:F93"/>
    <mergeCell ref="A94:A95"/>
    <mergeCell ref="C94:C95"/>
    <mergeCell ref="D94:D95"/>
    <mergeCell ref="E94:E95"/>
    <mergeCell ref="F94:F95"/>
    <mergeCell ref="A92:A93"/>
    <mergeCell ref="C92:C93"/>
    <mergeCell ref="D92:D93"/>
    <mergeCell ref="A104:A105"/>
    <mergeCell ref="C104:C105"/>
    <mergeCell ref="D104:D105"/>
    <mergeCell ref="E104:E105"/>
    <mergeCell ref="F104:F105"/>
    <mergeCell ref="A106:A107"/>
    <mergeCell ref="C106:C107"/>
    <mergeCell ref="D106:D107"/>
    <mergeCell ref="E106:E107"/>
    <mergeCell ref="F106:F107"/>
    <mergeCell ref="A110:A111"/>
    <mergeCell ref="C110:C111"/>
    <mergeCell ref="D110:D111"/>
    <mergeCell ref="E110:E111"/>
    <mergeCell ref="F110:F111"/>
    <mergeCell ref="A114:A115"/>
    <mergeCell ref="C114:C115"/>
    <mergeCell ref="D114:D115"/>
    <mergeCell ref="E114:E115"/>
    <mergeCell ref="F114:F115"/>
    <mergeCell ref="A118:A119"/>
    <mergeCell ref="C118:C119"/>
    <mergeCell ref="D118:D119"/>
    <mergeCell ref="E118:E119"/>
    <mergeCell ref="F118:F119"/>
    <mergeCell ref="A123:A124"/>
    <mergeCell ref="C123:C124"/>
    <mergeCell ref="D123:D124"/>
    <mergeCell ref="E123:E124"/>
    <mergeCell ref="F123:F124"/>
    <mergeCell ref="A125:A126"/>
    <mergeCell ref="C125:C126"/>
    <mergeCell ref="D125:D126"/>
    <mergeCell ref="E125:E126"/>
    <mergeCell ref="F125:F126"/>
    <mergeCell ref="A129:A130"/>
    <mergeCell ref="C129:C130"/>
    <mergeCell ref="D129:D130"/>
    <mergeCell ref="E129:E130"/>
    <mergeCell ref="F129:F130"/>
    <mergeCell ref="A133:A134"/>
    <mergeCell ref="C133:C134"/>
    <mergeCell ref="D133:D134"/>
    <mergeCell ref="E133:E134"/>
    <mergeCell ref="F133:F134"/>
    <mergeCell ref="A137:A138"/>
    <mergeCell ref="C137:C138"/>
    <mergeCell ref="D137:D138"/>
    <mergeCell ref="E137:E138"/>
    <mergeCell ref="F137:F138"/>
    <mergeCell ref="A142:A143"/>
    <mergeCell ref="C142:C143"/>
    <mergeCell ref="D142:D143"/>
    <mergeCell ref="E142:E143"/>
    <mergeCell ref="F142:F143"/>
    <mergeCell ref="A146:A147"/>
    <mergeCell ref="C146:C147"/>
    <mergeCell ref="D146:D147"/>
    <mergeCell ref="E146:E147"/>
    <mergeCell ref="F146:F147"/>
    <mergeCell ref="A150:A151"/>
    <mergeCell ref="C150:C151"/>
    <mergeCell ref="D150:D151"/>
    <mergeCell ref="E150:E151"/>
    <mergeCell ref="F150:F151"/>
    <mergeCell ref="A152:A153"/>
    <mergeCell ref="C152:C153"/>
    <mergeCell ref="D152:D153"/>
    <mergeCell ref="E152:E153"/>
    <mergeCell ref="F152:F153"/>
    <mergeCell ref="A156:A157"/>
    <mergeCell ref="C156:C157"/>
    <mergeCell ref="D156:D157"/>
    <mergeCell ref="E156:E157"/>
    <mergeCell ref="F156:F157"/>
    <mergeCell ref="A161:A162"/>
    <mergeCell ref="C161:C162"/>
    <mergeCell ref="D161:D162"/>
    <mergeCell ref="E161:E162"/>
    <mergeCell ref="F161:F162"/>
    <mergeCell ref="A163:A164"/>
    <mergeCell ref="C163:C164"/>
    <mergeCell ref="D163:D164"/>
    <mergeCell ref="E163:E164"/>
    <mergeCell ref="F163:F164"/>
    <mergeCell ref="A168:A169"/>
    <mergeCell ref="C168:C169"/>
    <mergeCell ref="D168:D169"/>
    <mergeCell ref="E168:E169"/>
    <mergeCell ref="F168:F169"/>
    <mergeCell ref="A172:A173"/>
    <mergeCell ref="C172:C173"/>
    <mergeCell ref="D172:D173"/>
    <mergeCell ref="E172:E173"/>
    <mergeCell ref="F172:F173"/>
    <mergeCell ref="A176:A177"/>
    <mergeCell ref="C176:C177"/>
    <mergeCell ref="D176:D177"/>
    <mergeCell ref="E176:E177"/>
    <mergeCell ref="F176:F177"/>
    <mergeCell ref="A181:A182"/>
    <mergeCell ref="C181:C182"/>
    <mergeCell ref="D181:D182"/>
    <mergeCell ref="E181:E182"/>
    <mergeCell ref="F181:F182"/>
    <mergeCell ref="A183:A184"/>
    <mergeCell ref="C183:C184"/>
    <mergeCell ref="D183:D184"/>
    <mergeCell ref="E183:E184"/>
    <mergeCell ref="F183:F184"/>
    <mergeCell ref="A187:A188"/>
    <mergeCell ref="C187:C188"/>
    <mergeCell ref="D187:D188"/>
    <mergeCell ref="E187:E188"/>
    <mergeCell ref="F187:F188"/>
    <mergeCell ref="A189:A190"/>
    <mergeCell ref="C189:C190"/>
    <mergeCell ref="D189:D190"/>
    <mergeCell ref="E189:E190"/>
    <mergeCell ref="F189:F190"/>
    <mergeCell ref="A194:A195"/>
    <mergeCell ref="C194:C195"/>
    <mergeCell ref="D194:D195"/>
    <mergeCell ref="E194:E195"/>
    <mergeCell ref="F194:F195"/>
    <mergeCell ref="A200:A201"/>
    <mergeCell ref="C200:C201"/>
    <mergeCell ref="D200:D201"/>
    <mergeCell ref="E200:E201"/>
    <mergeCell ref="F200:F201"/>
  </mergeCells>
  <pageMargins left="0.70866141732283472" right="0.70866141732283472" top="0.74803149606299213" bottom="0.74803149606299213" header="0.31496062992125984" footer="0.31496062992125984"/>
  <pageSetup paperSize="9" scale="64" fitToHeight="0" orientation="landscape" r:id="rId1"/>
  <headerFooter>
    <oddFooter>&amp;C&amp;A&amp;R&amp;P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49"/>
  <sheetViews>
    <sheetView topLeftCell="A4" zoomScaleNormal="100" zoomScaleSheetLayoutView="100" workbookViewId="0">
      <selection activeCell="E26" sqref="E26"/>
    </sheetView>
  </sheetViews>
  <sheetFormatPr defaultColWidth="8.85546875" defaultRowHeight="11.25" x14ac:dyDescent="0.2"/>
  <cols>
    <col min="1" max="1" width="19.42578125" style="58" customWidth="1"/>
    <col min="2" max="2" width="40.28515625" style="61" customWidth="1"/>
    <col min="3" max="4" width="6.28515625" style="64" customWidth="1"/>
    <col min="5" max="5" width="6.7109375" style="61" customWidth="1"/>
    <col min="6" max="6" width="7.140625" style="63" customWidth="1"/>
    <col min="7" max="7" width="14.140625" style="61" customWidth="1"/>
    <col min="8" max="8" width="16.28515625" style="60" customWidth="1"/>
    <col min="9" max="9" width="13.7109375" style="59" customWidth="1"/>
    <col min="10" max="11" width="13.7109375" style="58" customWidth="1"/>
    <col min="12" max="12" width="21.28515625" style="58" customWidth="1"/>
    <col min="13" max="13" width="8.140625" style="61" customWidth="1"/>
    <col min="14" max="16384" width="8.85546875" style="58"/>
  </cols>
  <sheetData>
    <row r="1" spans="1:13" ht="39" customHeight="1" x14ac:dyDescent="0.2">
      <c r="A1" s="513" t="str">
        <f>"Исходные данные и оценка показателя "&amp;Методика!B100</f>
        <v>Исходные данные и оценка показателя Проводились ли в I полугодии отчетного года заседания Общественного совета МО и опубликованы ли итоговые протоколы этих заседаний?</v>
      </c>
      <c r="B1" s="513"/>
      <c r="C1" s="513"/>
      <c r="D1" s="513"/>
      <c r="E1" s="513"/>
      <c r="F1" s="513"/>
      <c r="G1" s="513"/>
      <c r="H1" s="513"/>
      <c r="I1" s="513"/>
      <c r="J1" s="513"/>
      <c r="K1" s="513"/>
      <c r="L1" s="513"/>
      <c r="M1" s="513"/>
    </row>
    <row r="2" spans="1:13" s="45" customFormat="1" ht="66" customHeight="1" x14ac:dyDescent="0.25">
      <c r="A2" s="512" t="s">
        <v>175</v>
      </c>
      <c r="B2" s="512"/>
      <c r="C2" s="512"/>
      <c r="D2" s="512"/>
      <c r="E2" s="512"/>
      <c r="F2" s="512"/>
      <c r="G2" s="512"/>
      <c r="H2" s="512"/>
      <c r="I2" s="512"/>
      <c r="J2" s="512"/>
      <c r="K2" s="512"/>
      <c r="L2" s="512"/>
      <c r="M2" s="512"/>
    </row>
    <row r="3" spans="1:13" ht="47.25" customHeight="1" x14ac:dyDescent="0.2">
      <c r="A3" s="494" t="s">
        <v>134</v>
      </c>
      <c r="B3" s="99" t="str">
        <f>Методика!$B$100</f>
        <v>Проводились ли в I полугодии отчетного года заседания Общественного совета МО и опубликованы ли итоговые протоколы этих заседаний?</v>
      </c>
      <c r="C3" s="517" t="s">
        <v>174</v>
      </c>
      <c r="D3" s="517"/>
      <c r="E3" s="518"/>
      <c r="F3" s="518"/>
      <c r="G3" s="501" t="s">
        <v>28</v>
      </c>
      <c r="H3" s="509" t="s">
        <v>181</v>
      </c>
      <c r="I3" s="514"/>
      <c r="J3" s="514"/>
      <c r="K3" s="514"/>
      <c r="L3" s="514"/>
      <c r="M3" s="494" t="s">
        <v>3</v>
      </c>
    </row>
    <row r="4" spans="1:13" s="70" customFormat="1" ht="27.75" customHeight="1" x14ac:dyDescent="0.2">
      <c r="A4" s="502"/>
      <c r="B4" s="89" t="str">
        <f>Методика!$B$102</f>
        <v xml:space="preserve">Да, заседания проводились и опубликованы принятые итоговые документы (протоколы) </v>
      </c>
      <c r="C4" s="515" t="s">
        <v>9</v>
      </c>
      <c r="D4" s="507" t="s">
        <v>136</v>
      </c>
      <c r="E4" s="507" t="s">
        <v>137</v>
      </c>
      <c r="F4" s="516" t="s">
        <v>8</v>
      </c>
      <c r="G4" s="519"/>
      <c r="H4" s="97" t="s">
        <v>176</v>
      </c>
      <c r="I4" s="97" t="s">
        <v>177</v>
      </c>
      <c r="J4" s="97" t="s">
        <v>178</v>
      </c>
      <c r="K4" s="100" t="s">
        <v>179</v>
      </c>
      <c r="L4" s="97" t="s">
        <v>180</v>
      </c>
      <c r="M4" s="495"/>
    </row>
    <row r="5" spans="1:13" s="70" customFormat="1" ht="24.75" customHeight="1" x14ac:dyDescent="0.2">
      <c r="A5" s="503"/>
      <c r="B5" s="89" t="str">
        <f>Методика!$B$103</f>
        <v>Нет, заседания не проводились или принятые итоговые документы (протоколы) не опубликованы</v>
      </c>
      <c r="C5" s="515"/>
      <c r="D5" s="507"/>
      <c r="E5" s="507"/>
      <c r="F5" s="516"/>
      <c r="G5" s="520"/>
      <c r="H5" s="98" t="s">
        <v>123</v>
      </c>
      <c r="I5" s="98" t="s">
        <v>123</v>
      </c>
      <c r="J5" s="98" t="s">
        <v>123</v>
      </c>
      <c r="K5" s="98" t="s">
        <v>123</v>
      </c>
      <c r="L5" s="98" t="s">
        <v>123</v>
      </c>
      <c r="M5" s="496"/>
    </row>
    <row r="6" spans="1:13" s="70" customFormat="1" ht="15" customHeight="1" x14ac:dyDescent="0.2">
      <c r="A6" s="11" t="s">
        <v>31</v>
      </c>
      <c r="B6" s="85"/>
      <c r="C6" s="88"/>
      <c r="D6" s="88"/>
      <c r="E6" s="82"/>
      <c r="F6" s="87"/>
      <c r="G6" s="86"/>
      <c r="H6" s="83"/>
      <c r="I6" s="21"/>
      <c r="J6" s="82"/>
      <c r="K6" s="82"/>
      <c r="L6" s="82"/>
      <c r="M6" s="85"/>
    </row>
    <row r="7" spans="1:13" s="70" customFormat="1" ht="15" customHeight="1" x14ac:dyDescent="0.2">
      <c r="A7" s="381" t="s">
        <v>33</v>
      </c>
      <c r="B7" s="384" t="s">
        <v>115</v>
      </c>
      <c r="C7" s="396">
        <f t="shared" ref="C7:C27" si="0">IF(B7=$B$4,2,0)</f>
        <v>2</v>
      </c>
      <c r="D7" s="393"/>
      <c r="E7" s="393"/>
      <c r="F7" s="392">
        <f>C7*(1-D7)*(1-E7)</f>
        <v>2</v>
      </c>
      <c r="G7" s="387"/>
      <c r="H7" s="384" t="s">
        <v>204</v>
      </c>
      <c r="I7" s="384" t="s">
        <v>204</v>
      </c>
      <c r="J7" s="384" t="s">
        <v>204</v>
      </c>
      <c r="K7" s="391" t="s">
        <v>204</v>
      </c>
      <c r="L7" s="391" t="s">
        <v>204</v>
      </c>
      <c r="M7" s="404" t="s">
        <v>668</v>
      </c>
    </row>
    <row r="8" spans="1:13" s="70" customFormat="1" ht="15" customHeight="1" x14ac:dyDescent="0.2">
      <c r="A8" s="382" t="s">
        <v>34</v>
      </c>
      <c r="B8" s="384" t="s">
        <v>115</v>
      </c>
      <c r="C8" s="396">
        <f t="shared" si="0"/>
        <v>2</v>
      </c>
      <c r="D8" s="393"/>
      <c r="E8" s="393"/>
      <c r="F8" s="392">
        <f t="shared" ref="F8:F27" si="1">C8*(1-D8)*(1-E8)</f>
        <v>2</v>
      </c>
      <c r="G8" s="387"/>
      <c r="H8" s="384" t="s">
        <v>204</v>
      </c>
      <c r="I8" s="381" t="s">
        <v>204</v>
      </c>
      <c r="J8" s="391" t="s">
        <v>204</v>
      </c>
      <c r="K8" s="391" t="s">
        <v>204</v>
      </c>
      <c r="L8" s="391" t="s">
        <v>204</v>
      </c>
      <c r="M8" s="404" t="s">
        <v>624</v>
      </c>
    </row>
    <row r="9" spans="1:13" s="70" customFormat="1" ht="15" customHeight="1" x14ac:dyDescent="0.2">
      <c r="A9" s="382" t="s">
        <v>35</v>
      </c>
      <c r="B9" s="384" t="s">
        <v>115</v>
      </c>
      <c r="C9" s="396">
        <f t="shared" si="0"/>
        <v>2</v>
      </c>
      <c r="D9" s="393"/>
      <c r="E9" s="393"/>
      <c r="F9" s="392">
        <f t="shared" si="1"/>
        <v>2</v>
      </c>
      <c r="G9" s="387"/>
      <c r="H9" s="384" t="s">
        <v>204</v>
      </c>
      <c r="I9" s="381" t="s">
        <v>204</v>
      </c>
      <c r="J9" s="391" t="s">
        <v>204</v>
      </c>
      <c r="K9" s="391" t="s">
        <v>204</v>
      </c>
      <c r="L9" s="391" t="s">
        <v>204</v>
      </c>
      <c r="M9" s="404" t="s">
        <v>224</v>
      </c>
    </row>
    <row r="10" spans="1:13" s="70" customFormat="1" ht="15" customHeight="1" x14ac:dyDescent="0.2">
      <c r="A10" s="382" t="s">
        <v>36</v>
      </c>
      <c r="B10" s="384" t="s">
        <v>116</v>
      </c>
      <c r="C10" s="396">
        <f t="shared" si="0"/>
        <v>0</v>
      </c>
      <c r="D10" s="393"/>
      <c r="E10" s="393"/>
      <c r="F10" s="392">
        <f t="shared" si="1"/>
        <v>0</v>
      </c>
      <c r="G10" s="384"/>
      <c r="H10" s="384"/>
      <c r="I10" s="395"/>
      <c r="J10" s="391"/>
      <c r="K10" s="391"/>
      <c r="L10" s="391"/>
      <c r="M10" s="404"/>
    </row>
    <row r="11" spans="1:13" s="70" customFormat="1" ht="15" customHeight="1" x14ac:dyDescent="0.2">
      <c r="A11" s="382" t="s">
        <v>37</v>
      </c>
      <c r="B11" s="384" t="s">
        <v>115</v>
      </c>
      <c r="C11" s="396">
        <f t="shared" si="0"/>
        <v>2</v>
      </c>
      <c r="D11" s="393"/>
      <c r="E11" s="393"/>
      <c r="F11" s="392">
        <f t="shared" si="1"/>
        <v>2</v>
      </c>
      <c r="G11" s="384"/>
      <c r="H11" s="384" t="s">
        <v>204</v>
      </c>
      <c r="I11" s="395" t="s">
        <v>204</v>
      </c>
      <c r="J11" s="391" t="s">
        <v>204</v>
      </c>
      <c r="K11" s="391" t="s">
        <v>204</v>
      </c>
      <c r="L11" s="391" t="s">
        <v>204</v>
      </c>
      <c r="M11" s="404" t="s">
        <v>235</v>
      </c>
    </row>
    <row r="12" spans="1:13" s="70" customFormat="1" ht="15" customHeight="1" x14ac:dyDescent="0.2">
      <c r="A12" s="382" t="s">
        <v>38</v>
      </c>
      <c r="B12" s="384" t="s">
        <v>115</v>
      </c>
      <c r="C12" s="396">
        <f t="shared" si="0"/>
        <v>2</v>
      </c>
      <c r="D12" s="393"/>
      <c r="E12" s="393"/>
      <c r="F12" s="392">
        <f t="shared" si="1"/>
        <v>2</v>
      </c>
      <c r="G12" s="384"/>
      <c r="H12" s="384" t="s">
        <v>204</v>
      </c>
      <c r="I12" s="395" t="s">
        <v>204</v>
      </c>
      <c r="J12" s="391" t="s">
        <v>204</v>
      </c>
      <c r="K12" s="391" t="s">
        <v>204</v>
      </c>
      <c r="L12" s="391" t="s">
        <v>204</v>
      </c>
      <c r="M12" s="404" t="s">
        <v>585</v>
      </c>
    </row>
    <row r="13" spans="1:13" s="70" customFormat="1" ht="15" customHeight="1" x14ac:dyDescent="0.2">
      <c r="A13" s="383" t="s">
        <v>32</v>
      </c>
      <c r="B13" s="374"/>
      <c r="C13" s="374"/>
      <c r="D13" s="394"/>
      <c r="E13" s="394"/>
      <c r="F13" s="374"/>
      <c r="G13" s="364"/>
      <c r="H13" s="374"/>
      <c r="I13" s="383"/>
      <c r="J13" s="374"/>
      <c r="K13" s="374"/>
      <c r="L13" s="374"/>
      <c r="M13" s="407"/>
    </row>
    <row r="14" spans="1:13" s="70" customFormat="1" ht="15" customHeight="1" x14ac:dyDescent="0.2">
      <c r="A14" s="382" t="s">
        <v>39</v>
      </c>
      <c r="B14" s="373" t="s">
        <v>116</v>
      </c>
      <c r="C14" s="396">
        <f t="shared" si="0"/>
        <v>0</v>
      </c>
      <c r="D14" s="393"/>
      <c r="E14" s="393"/>
      <c r="F14" s="392">
        <f t="shared" si="1"/>
        <v>0</v>
      </c>
      <c r="G14" s="405" t="s">
        <v>669</v>
      </c>
      <c r="H14" s="391" t="s">
        <v>204</v>
      </c>
      <c r="I14" s="395" t="s">
        <v>204</v>
      </c>
      <c r="J14" s="391" t="s">
        <v>204</v>
      </c>
      <c r="K14" s="391" t="s">
        <v>205</v>
      </c>
      <c r="L14" s="391" t="s">
        <v>204</v>
      </c>
      <c r="M14" s="404" t="s">
        <v>231</v>
      </c>
    </row>
    <row r="15" spans="1:13" s="70" customFormat="1" ht="15" customHeight="1" x14ac:dyDescent="0.2">
      <c r="A15" s="382" t="s">
        <v>40</v>
      </c>
      <c r="B15" s="373" t="s">
        <v>116</v>
      </c>
      <c r="C15" s="396">
        <f t="shared" si="0"/>
        <v>0</v>
      </c>
      <c r="D15" s="393"/>
      <c r="E15" s="393"/>
      <c r="F15" s="392">
        <f t="shared" si="1"/>
        <v>0</v>
      </c>
      <c r="G15" s="375" t="s">
        <v>238</v>
      </c>
      <c r="H15" s="384" t="s">
        <v>204</v>
      </c>
      <c r="I15" s="395" t="s">
        <v>204</v>
      </c>
      <c r="J15" s="391" t="s">
        <v>204</v>
      </c>
      <c r="K15" s="391" t="s">
        <v>204</v>
      </c>
      <c r="L15" s="391" t="s">
        <v>205</v>
      </c>
      <c r="M15" s="408" t="s">
        <v>586</v>
      </c>
    </row>
    <row r="16" spans="1:13" s="70" customFormat="1" ht="15" customHeight="1" x14ac:dyDescent="0.2">
      <c r="A16" s="382" t="s">
        <v>41</v>
      </c>
      <c r="B16" s="384" t="s">
        <v>116</v>
      </c>
      <c r="C16" s="396">
        <f t="shared" si="0"/>
        <v>0</v>
      </c>
      <c r="D16" s="393"/>
      <c r="E16" s="393"/>
      <c r="F16" s="392">
        <f t="shared" si="1"/>
        <v>0</v>
      </c>
      <c r="G16" s="375"/>
      <c r="H16" s="373"/>
      <c r="I16" s="390"/>
      <c r="J16" s="389"/>
      <c r="K16" s="389"/>
      <c r="L16" s="389"/>
      <c r="M16" s="408"/>
    </row>
    <row r="17" spans="1:13" s="70" customFormat="1" ht="15" customHeight="1" x14ac:dyDescent="0.2">
      <c r="A17" s="382" t="s">
        <v>42</v>
      </c>
      <c r="B17" s="384" t="s">
        <v>115</v>
      </c>
      <c r="C17" s="396">
        <f t="shared" si="0"/>
        <v>2</v>
      </c>
      <c r="D17" s="393"/>
      <c r="E17" s="393"/>
      <c r="F17" s="392">
        <f t="shared" si="1"/>
        <v>2</v>
      </c>
      <c r="G17" s="375"/>
      <c r="H17" s="373" t="s">
        <v>204</v>
      </c>
      <c r="I17" s="373" t="s">
        <v>204</v>
      </c>
      <c r="J17" s="373" t="s">
        <v>204</v>
      </c>
      <c r="K17" s="389" t="s">
        <v>204</v>
      </c>
      <c r="L17" s="389" t="s">
        <v>204</v>
      </c>
      <c r="M17" s="408" t="s">
        <v>613</v>
      </c>
    </row>
    <row r="18" spans="1:13" s="70" customFormat="1" ht="15" customHeight="1" x14ac:dyDescent="0.2">
      <c r="A18" s="382" t="s">
        <v>43</v>
      </c>
      <c r="B18" s="373" t="s">
        <v>116</v>
      </c>
      <c r="C18" s="396">
        <f t="shared" si="0"/>
        <v>0</v>
      </c>
      <c r="D18" s="393"/>
      <c r="E18" s="393"/>
      <c r="F18" s="392">
        <f t="shared" si="1"/>
        <v>0</v>
      </c>
      <c r="G18" s="387" t="s">
        <v>670</v>
      </c>
      <c r="H18" s="373" t="s">
        <v>204</v>
      </c>
      <c r="I18" s="373" t="s">
        <v>205</v>
      </c>
      <c r="J18" s="373" t="s">
        <v>204</v>
      </c>
      <c r="K18" s="389" t="s">
        <v>204</v>
      </c>
      <c r="L18" s="389" t="s">
        <v>204</v>
      </c>
      <c r="M18" s="408" t="s">
        <v>588</v>
      </c>
    </row>
    <row r="19" spans="1:13" s="70" customFormat="1" ht="15" customHeight="1" x14ac:dyDescent="0.2">
      <c r="A19" s="382" t="s">
        <v>44</v>
      </c>
      <c r="B19" s="384" t="s">
        <v>115</v>
      </c>
      <c r="C19" s="396">
        <f t="shared" si="0"/>
        <v>2</v>
      </c>
      <c r="D19" s="393"/>
      <c r="E19" s="393"/>
      <c r="F19" s="392">
        <f t="shared" si="1"/>
        <v>2</v>
      </c>
      <c r="G19" s="375"/>
      <c r="H19" s="389" t="s">
        <v>204</v>
      </c>
      <c r="I19" s="373" t="s">
        <v>204</v>
      </c>
      <c r="J19" s="389" t="s">
        <v>204</v>
      </c>
      <c r="K19" s="389" t="s">
        <v>204</v>
      </c>
      <c r="L19" s="389" t="s">
        <v>204</v>
      </c>
      <c r="M19" s="408" t="s">
        <v>671</v>
      </c>
    </row>
    <row r="20" spans="1:13" s="70" customFormat="1" ht="15" customHeight="1" x14ac:dyDescent="0.2">
      <c r="A20" s="382" t="s">
        <v>45</v>
      </c>
      <c r="B20" s="373" t="s">
        <v>116</v>
      </c>
      <c r="C20" s="396">
        <f t="shared" si="0"/>
        <v>0</v>
      </c>
      <c r="D20" s="393"/>
      <c r="E20" s="393"/>
      <c r="F20" s="392">
        <f t="shared" si="1"/>
        <v>0</v>
      </c>
      <c r="G20" s="375" t="s">
        <v>238</v>
      </c>
      <c r="H20" s="389" t="s">
        <v>204</v>
      </c>
      <c r="I20" s="390" t="s">
        <v>204</v>
      </c>
      <c r="J20" s="389" t="s">
        <v>204</v>
      </c>
      <c r="K20" s="389" t="s">
        <v>204</v>
      </c>
      <c r="L20" s="389" t="s">
        <v>205</v>
      </c>
      <c r="M20" s="408" t="s">
        <v>592</v>
      </c>
    </row>
    <row r="21" spans="1:13" s="70" customFormat="1" ht="15" customHeight="1" x14ac:dyDescent="0.2">
      <c r="A21" s="382" t="s">
        <v>46</v>
      </c>
      <c r="B21" s="384" t="s">
        <v>115</v>
      </c>
      <c r="C21" s="396">
        <f t="shared" si="0"/>
        <v>2</v>
      </c>
      <c r="D21" s="393"/>
      <c r="E21" s="393"/>
      <c r="F21" s="392">
        <f t="shared" si="1"/>
        <v>2</v>
      </c>
      <c r="G21" s="375"/>
      <c r="H21" s="389" t="s">
        <v>204</v>
      </c>
      <c r="I21" s="389" t="s">
        <v>204</v>
      </c>
      <c r="J21" s="389" t="s">
        <v>204</v>
      </c>
      <c r="K21" s="389" t="s">
        <v>204</v>
      </c>
      <c r="L21" s="389" t="s">
        <v>204</v>
      </c>
      <c r="M21" s="408" t="s">
        <v>233</v>
      </c>
    </row>
    <row r="22" spans="1:13" s="70" customFormat="1" ht="15" customHeight="1" x14ac:dyDescent="0.2">
      <c r="A22" s="382" t="s">
        <v>47</v>
      </c>
      <c r="B22" s="384" t="s">
        <v>115</v>
      </c>
      <c r="C22" s="396">
        <f t="shared" si="0"/>
        <v>2</v>
      </c>
      <c r="D22" s="393"/>
      <c r="E22" s="393"/>
      <c r="F22" s="392">
        <f t="shared" si="1"/>
        <v>2</v>
      </c>
      <c r="G22" s="375"/>
      <c r="H22" s="389" t="s">
        <v>204</v>
      </c>
      <c r="I22" s="389" t="s">
        <v>204</v>
      </c>
      <c r="J22" s="389" t="s">
        <v>204</v>
      </c>
      <c r="K22" s="389" t="s">
        <v>204</v>
      </c>
      <c r="L22" s="389" t="s">
        <v>204</v>
      </c>
      <c r="M22" s="408" t="s">
        <v>599</v>
      </c>
    </row>
    <row r="23" spans="1:13" s="70" customFormat="1" ht="15" customHeight="1" x14ac:dyDescent="0.2">
      <c r="A23" s="382" t="s">
        <v>48</v>
      </c>
      <c r="B23" s="384" t="s">
        <v>116</v>
      </c>
      <c r="C23" s="396">
        <f t="shared" si="0"/>
        <v>0</v>
      </c>
      <c r="D23" s="393"/>
      <c r="E23" s="393"/>
      <c r="F23" s="392">
        <f t="shared" si="1"/>
        <v>0</v>
      </c>
      <c r="G23" s="384"/>
      <c r="H23" s="389"/>
      <c r="I23" s="389"/>
      <c r="J23" s="389"/>
      <c r="K23" s="389"/>
      <c r="L23" s="389"/>
      <c r="M23" s="408"/>
    </row>
    <row r="24" spans="1:13" s="70" customFormat="1" ht="15" customHeight="1" x14ac:dyDescent="0.2">
      <c r="A24" s="382" t="s">
        <v>49</v>
      </c>
      <c r="B24" s="384" t="s">
        <v>115</v>
      </c>
      <c r="C24" s="396">
        <f t="shared" si="0"/>
        <v>2</v>
      </c>
      <c r="D24" s="417"/>
      <c r="E24" s="417"/>
      <c r="F24" s="418">
        <f t="shared" si="1"/>
        <v>2</v>
      </c>
      <c r="G24" s="373"/>
      <c r="H24" s="389" t="s">
        <v>204</v>
      </c>
      <c r="I24" s="389" t="s">
        <v>204</v>
      </c>
      <c r="J24" s="389" t="s">
        <v>204</v>
      </c>
      <c r="K24" s="389" t="s">
        <v>204</v>
      </c>
      <c r="L24" s="389" t="s">
        <v>204</v>
      </c>
      <c r="M24" s="408" t="s">
        <v>672</v>
      </c>
    </row>
    <row r="25" spans="1:13" s="412" customFormat="1" ht="15" customHeight="1" x14ac:dyDescent="0.2">
      <c r="A25" s="382" t="s">
        <v>50</v>
      </c>
      <c r="B25" s="373" t="s">
        <v>116</v>
      </c>
      <c r="C25" s="396">
        <f t="shared" si="0"/>
        <v>0</v>
      </c>
      <c r="D25" s="417"/>
      <c r="E25" s="417"/>
      <c r="F25" s="418">
        <f t="shared" si="1"/>
        <v>0</v>
      </c>
      <c r="G25" s="405" t="s">
        <v>673</v>
      </c>
      <c r="H25" s="389" t="s">
        <v>204</v>
      </c>
      <c r="I25" s="389" t="s">
        <v>205</v>
      </c>
      <c r="J25" s="389" t="s">
        <v>204</v>
      </c>
      <c r="K25" s="389" t="s">
        <v>204</v>
      </c>
      <c r="L25" s="389" t="s">
        <v>204</v>
      </c>
      <c r="M25" s="436" t="s">
        <v>674</v>
      </c>
    </row>
    <row r="26" spans="1:13" s="70" customFormat="1" ht="15" customHeight="1" x14ac:dyDescent="0.2">
      <c r="A26" s="382" t="s">
        <v>51</v>
      </c>
      <c r="B26" s="373" t="s">
        <v>115</v>
      </c>
      <c r="C26" s="396">
        <f t="shared" si="0"/>
        <v>2</v>
      </c>
      <c r="D26" s="393"/>
      <c r="E26" s="393"/>
      <c r="F26" s="392">
        <f t="shared" si="1"/>
        <v>2</v>
      </c>
      <c r="G26" s="388"/>
      <c r="H26" s="391" t="s">
        <v>204</v>
      </c>
      <c r="I26" s="391" t="s">
        <v>204</v>
      </c>
      <c r="J26" s="391" t="s">
        <v>204</v>
      </c>
      <c r="K26" s="391" t="s">
        <v>204</v>
      </c>
      <c r="L26" s="391" t="s">
        <v>204</v>
      </c>
      <c r="M26" s="408" t="s">
        <v>386</v>
      </c>
    </row>
    <row r="27" spans="1:13" s="70" customFormat="1" ht="15" customHeight="1" x14ac:dyDescent="0.2">
      <c r="A27" s="382" t="s">
        <v>52</v>
      </c>
      <c r="B27" s="373" t="s">
        <v>115</v>
      </c>
      <c r="C27" s="396">
        <f t="shared" si="0"/>
        <v>2</v>
      </c>
      <c r="D27" s="417"/>
      <c r="E27" s="417"/>
      <c r="F27" s="418">
        <f t="shared" si="1"/>
        <v>2</v>
      </c>
      <c r="G27" s="388"/>
      <c r="H27" s="389" t="s">
        <v>204</v>
      </c>
      <c r="I27" s="389" t="s">
        <v>204</v>
      </c>
      <c r="J27" s="389" t="s">
        <v>204</v>
      </c>
      <c r="K27" s="389" t="s">
        <v>204</v>
      </c>
      <c r="L27" s="389" t="s">
        <v>204</v>
      </c>
      <c r="M27" s="408" t="s">
        <v>608</v>
      </c>
    </row>
    <row r="28" spans="1:13" x14ac:dyDescent="0.2">
      <c r="H28" s="65"/>
    </row>
    <row r="29" spans="1:13" x14ac:dyDescent="0.2">
      <c r="H29" s="65"/>
    </row>
    <row r="30" spans="1:13" x14ac:dyDescent="0.2">
      <c r="B30" s="67"/>
      <c r="C30" s="69"/>
      <c r="D30" s="69"/>
      <c r="E30" s="67"/>
      <c r="F30" s="68"/>
      <c r="G30" s="67"/>
      <c r="H30" s="65"/>
      <c r="M30" s="67"/>
    </row>
    <row r="31" spans="1:13" x14ac:dyDescent="0.2">
      <c r="H31" s="65"/>
    </row>
    <row r="32" spans="1:13" x14ac:dyDescent="0.2">
      <c r="H32" s="65"/>
    </row>
    <row r="33" spans="8:8" x14ac:dyDescent="0.2">
      <c r="H33" s="65"/>
    </row>
    <row r="34" spans="8:8" x14ac:dyDescent="0.2">
      <c r="H34" s="65"/>
    </row>
    <row r="35" spans="8:8" x14ac:dyDescent="0.2">
      <c r="H35" s="65"/>
    </row>
    <row r="36" spans="8:8" x14ac:dyDescent="0.2">
      <c r="H36" s="65"/>
    </row>
    <row r="37" spans="8:8" ht="11.25" customHeight="1" x14ac:dyDescent="0.2">
      <c r="H37" s="65"/>
    </row>
    <row r="38" spans="8:8" x14ac:dyDescent="0.2">
      <c r="H38" s="65"/>
    </row>
    <row r="39" spans="8:8" x14ac:dyDescent="0.2">
      <c r="H39" s="65"/>
    </row>
    <row r="40" spans="8:8" x14ac:dyDescent="0.2">
      <c r="H40" s="65"/>
    </row>
    <row r="41" spans="8:8" x14ac:dyDescent="0.2">
      <c r="H41" s="65"/>
    </row>
    <row r="42" spans="8:8" x14ac:dyDescent="0.2">
      <c r="H42" s="65"/>
    </row>
    <row r="43" spans="8:8" x14ac:dyDescent="0.2">
      <c r="H43" s="65"/>
    </row>
    <row r="44" spans="8:8" x14ac:dyDescent="0.2">
      <c r="H44" s="65"/>
    </row>
    <row r="45" spans="8:8" x14ac:dyDescent="0.2">
      <c r="H45" s="65"/>
    </row>
    <row r="46" spans="8:8" x14ac:dyDescent="0.2">
      <c r="H46" s="65"/>
    </row>
    <row r="47" spans="8:8" x14ac:dyDescent="0.2">
      <c r="H47" s="65"/>
    </row>
    <row r="48" spans="8:8" x14ac:dyDescent="0.2">
      <c r="H48" s="65"/>
    </row>
    <row r="49" spans="8:8" x14ac:dyDescent="0.2">
      <c r="H49" s="65"/>
    </row>
  </sheetData>
  <autoFilter ref="A6:L27"/>
  <dataConsolidate/>
  <mergeCells count="11">
    <mergeCell ref="C4:C5"/>
    <mergeCell ref="E4:E5"/>
    <mergeCell ref="D4:D5"/>
    <mergeCell ref="F4:F5"/>
    <mergeCell ref="A1:M1"/>
    <mergeCell ref="A2:M2"/>
    <mergeCell ref="A3:A5"/>
    <mergeCell ref="C3:F3"/>
    <mergeCell ref="G3:G5"/>
    <mergeCell ref="H3:L3"/>
    <mergeCell ref="M3:M5"/>
  </mergeCells>
  <dataValidations count="3">
    <dataValidation type="list" allowBlank="1" showInputMessage="1" showErrorMessage="1" sqref="F13 M26:M27 M7:M24 B13:C13">
      <formula1>Выбор_3.1</formula1>
    </dataValidation>
    <dataValidation type="list" allowBlank="1" showInputMessage="1" showErrorMessage="1" sqref="D7:E12 D14:E27">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7:B12 B14:B27">
      <formula1>$B$4:$B$5</formula1>
    </dataValidation>
  </dataValidations>
  <hyperlinks>
    <hyperlink ref="M12" r:id="rId1"/>
    <hyperlink ref="M14" r:id="rId2"/>
    <hyperlink ref="M8" r:id="rId3"/>
    <hyperlink ref="M9" r:id="rId4"/>
    <hyperlink ref="M17" r:id="rId5"/>
    <hyperlink ref="M20" r:id="rId6"/>
    <hyperlink ref="M21" r:id="rId7"/>
    <hyperlink ref="M26" r:id="rId8"/>
    <hyperlink ref="M11" r:id="rId9"/>
    <hyperlink ref="M15" r:id="rId10"/>
    <hyperlink ref="M7" r:id="rId11"/>
    <hyperlink ref="M25" r:id="rId12"/>
    <hyperlink ref="M24" display="Меню информации/Независимая оценка качества работы учреждений/Деятельность Общественного Совета/Протоколы заседаний/ http://www.udora.info"/>
    <hyperlink ref="M19" r:id="rId13"/>
    <hyperlink ref="M27" r:id="rId14"/>
    <hyperlink ref="M18" r:id="rId15"/>
    <hyperlink ref="M22" r:id="rId16"/>
  </hyperlinks>
  <pageMargins left="0.70866141732283472" right="0.70866141732283472" top="0.74803149606299213" bottom="0.74803149606299213" header="0.31496062992125984" footer="0.31496062992125984"/>
  <pageSetup paperSize="9" scale="58" fitToWidth="0" fitToHeight="3" orientation="landscape" r:id="rId17"/>
  <headerFooter>
    <oddFooter>&amp;A&amp;RСтраница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7"/>
  <sheetViews>
    <sheetView topLeftCell="A4" zoomScale="110" zoomScaleNormal="110" zoomScaleSheetLayoutView="80" workbookViewId="0">
      <selection activeCell="C23" sqref="C23"/>
    </sheetView>
  </sheetViews>
  <sheetFormatPr defaultColWidth="8.85546875" defaultRowHeight="15" x14ac:dyDescent="0.25"/>
  <cols>
    <col min="1" max="1" width="19.42578125" style="3" customWidth="1"/>
    <col min="2" max="2" width="26.5703125" style="26" customWidth="1"/>
    <col min="3" max="3" width="51.7109375" style="3" customWidth="1"/>
    <col min="4" max="4" width="6.7109375" style="3" customWidth="1"/>
    <col min="5" max="5" width="8.140625" style="3" customWidth="1"/>
    <col min="6" max="6" width="10.28515625" style="3" customWidth="1"/>
    <col min="7" max="7" width="7.28515625" style="4" customWidth="1"/>
    <col min="8" max="8" width="40.140625" style="2" customWidth="1"/>
    <col min="9" max="9" width="6.85546875" style="9" customWidth="1"/>
    <col min="10" max="16384" width="8.85546875" style="9"/>
  </cols>
  <sheetData>
    <row r="1" spans="1:9" s="1" customFormat="1" ht="18.75" customHeight="1" x14ac:dyDescent="0.2">
      <c r="A1" s="493" t="str">
        <f>"Исходные данные и оценка показателя "&amp;Методика!B106</f>
        <v>Исходные данные и оценка показателя Публикуются ли в открытом доступе на портале (сайте) МО, предназначенном для публикации информации о бюджетных данных, проекты изменений в Бюджет?</v>
      </c>
      <c r="B1" s="493"/>
      <c r="C1" s="493"/>
      <c r="D1" s="493"/>
      <c r="E1" s="493"/>
      <c r="F1" s="493"/>
      <c r="G1" s="493"/>
      <c r="H1" s="493"/>
    </row>
    <row r="2" spans="1:9" s="1" customFormat="1" ht="39.75" customHeight="1" x14ac:dyDescent="0.2">
      <c r="A2" s="540" t="str">
        <f>Методика!B107</f>
        <v xml:space="preserve">Для оценки показателя требуется публикация всех проектов изменений в Бюджет, принятых в МО на момент проведения мониторинга. В случае, если не опубликован хотя бы один проект из числа принятых, оценка показателя принимает значение 0 баллов. 
В случае, если внесение изменений в Бюджет на момент проведения мониторинга не осуществлялось, оценка показателя принимает значение 2 балла.
</v>
      </c>
      <c r="B2" s="540"/>
      <c r="C2" s="540"/>
      <c r="D2" s="540"/>
      <c r="E2" s="540"/>
      <c r="F2" s="540"/>
      <c r="G2" s="540"/>
      <c r="H2" s="540"/>
    </row>
    <row r="3" spans="1:9" ht="66.75" customHeight="1" x14ac:dyDescent="0.25">
      <c r="A3" s="507" t="s">
        <v>119</v>
      </c>
      <c r="B3" s="170" t="str">
        <f>Методика!B106</f>
        <v>Публикуются ли в открытом доступе на портале (сайте) МО, предназначенном для публикации информации о бюджетных данных, проекты изменений в Бюджет?</v>
      </c>
      <c r="C3" s="507" t="s">
        <v>28</v>
      </c>
      <c r="D3" s="497" t="s">
        <v>343</v>
      </c>
      <c r="E3" s="498"/>
      <c r="F3" s="498"/>
      <c r="G3" s="499"/>
      <c r="H3" s="507" t="s">
        <v>3</v>
      </c>
    </row>
    <row r="4" spans="1:9" ht="34.5" customHeight="1" x14ac:dyDescent="0.25">
      <c r="A4" s="508"/>
      <c r="B4" s="24" t="str">
        <f>Методика!B108</f>
        <v>Да, публикуются или внесение изменений в Бюджет не осуществлялось</v>
      </c>
      <c r="C4" s="507"/>
      <c r="D4" s="494" t="s">
        <v>9</v>
      </c>
      <c r="E4" s="494" t="s">
        <v>27</v>
      </c>
      <c r="F4" s="494" t="s">
        <v>21</v>
      </c>
      <c r="G4" s="504" t="s">
        <v>8</v>
      </c>
      <c r="H4" s="509"/>
    </row>
    <row r="5" spans="1:9" ht="15.75" customHeight="1" x14ac:dyDescent="0.25">
      <c r="A5" s="508"/>
      <c r="B5" s="24" t="str">
        <f>Методика!B109</f>
        <v>Нет, не публикуются</v>
      </c>
      <c r="C5" s="507"/>
      <c r="D5" s="496"/>
      <c r="E5" s="496"/>
      <c r="F5" s="496"/>
      <c r="G5" s="505"/>
      <c r="H5" s="509"/>
    </row>
    <row r="6" spans="1:9" s="14" customFormat="1" ht="15" customHeight="1" x14ac:dyDescent="0.25">
      <c r="A6" s="168" t="s">
        <v>31</v>
      </c>
      <c r="B6" s="7"/>
      <c r="C6" s="11"/>
      <c r="D6" s="11"/>
      <c r="E6" s="11"/>
      <c r="F6" s="11"/>
      <c r="G6" s="6"/>
      <c r="H6" s="5"/>
    </row>
    <row r="7" spans="1:9" s="414" customFormat="1" ht="15.75" customHeight="1" x14ac:dyDescent="0.25">
      <c r="A7" s="382" t="s">
        <v>33</v>
      </c>
      <c r="B7" s="419" t="s">
        <v>246</v>
      </c>
      <c r="C7" s="439"/>
      <c r="D7" s="370">
        <f>IF(B7=$B$4,3,0)</f>
        <v>3</v>
      </c>
      <c r="E7" s="370"/>
      <c r="F7" s="370"/>
      <c r="G7" s="410">
        <f>D7*(1-E7)*(1-F7)</f>
        <v>3</v>
      </c>
      <c r="H7" s="349" t="s">
        <v>675</v>
      </c>
      <c r="I7" s="415"/>
    </row>
    <row r="8" spans="1:9" s="411" customFormat="1" ht="15" customHeight="1" x14ac:dyDescent="0.25">
      <c r="A8" s="382" t="s">
        <v>34</v>
      </c>
      <c r="B8" s="419" t="s">
        <v>246</v>
      </c>
      <c r="C8" s="439"/>
      <c r="D8" s="370">
        <f t="shared" ref="D8:D27" si="0">IF(B8=$B$4,3,0)</f>
        <v>3</v>
      </c>
      <c r="E8" s="370"/>
      <c r="F8" s="370"/>
      <c r="G8" s="410">
        <f>D8*(1-E8)*(1-F8)</f>
        <v>3</v>
      </c>
      <c r="H8" s="349" t="s">
        <v>676</v>
      </c>
    </row>
    <row r="9" spans="1:9" s="415" customFormat="1" ht="15" customHeight="1" x14ac:dyDescent="0.25">
      <c r="A9" s="382" t="s">
        <v>35</v>
      </c>
      <c r="B9" s="419" t="s">
        <v>246</v>
      </c>
      <c r="C9" s="439"/>
      <c r="D9" s="370">
        <f t="shared" si="0"/>
        <v>3</v>
      </c>
      <c r="E9" s="370"/>
      <c r="F9" s="370"/>
      <c r="G9" s="410">
        <f t="shared" ref="G9:G27" si="1">D9*(1-E9)*(1-F9)</f>
        <v>3</v>
      </c>
      <c r="H9" s="349" t="s">
        <v>345</v>
      </c>
    </row>
    <row r="10" spans="1:9" s="413" customFormat="1" ht="15" customHeight="1" x14ac:dyDescent="0.25">
      <c r="A10" s="382" t="s">
        <v>36</v>
      </c>
      <c r="B10" s="419" t="s">
        <v>246</v>
      </c>
      <c r="C10" s="419"/>
      <c r="D10" s="370">
        <f t="shared" si="0"/>
        <v>3</v>
      </c>
      <c r="E10" s="370"/>
      <c r="F10" s="370"/>
      <c r="G10" s="410">
        <f t="shared" si="1"/>
        <v>3</v>
      </c>
      <c r="H10" s="438" t="s">
        <v>382</v>
      </c>
    </row>
    <row r="11" spans="1:9" s="413" customFormat="1" ht="15" customHeight="1" x14ac:dyDescent="0.25">
      <c r="A11" s="382" t="s">
        <v>37</v>
      </c>
      <c r="B11" s="419" t="s">
        <v>246</v>
      </c>
      <c r="C11" s="419"/>
      <c r="D11" s="370">
        <f t="shared" si="0"/>
        <v>3</v>
      </c>
      <c r="E11" s="370"/>
      <c r="F11" s="370"/>
      <c r="G11" s="410">
        <f t="shared" si="1"/>
        <v>3</v>
      </c>
      <c r="H11" s="438" t="s">
        <v>346</v>
      </c>
      <c r="I11" s="415"/>
    </row>
    <row r="12" spans="1:9" s="411" customFormat="1" ht="15" customHeight="1" x14ac:dyDescent="0.25">
      <c r="A12" s="382" t="s">
        <v>38</v>
      </c>
      <c r="B12" s="439" t="s">
        <v>246</v>
      </c>
      <c r="C12" s="439"/>
      <c r="D12" s="370">
        <f t="shared" si="0"/>
        <v>3</v>
      </c>
      <c r="E12" s="370"/>
      <c r="F12" s="370"/>
      <c r="G12" s="410">
        <f t="shared" si="1"/>
        <v>3</v>
      </c>
      <c r="H12" s="435" t="s">
        <v>677</v>
      </c>
    </row>
    <row r="13" spans="1:9" s="369" customFormat="1" ht="15" customHeight="1" x14ac:dyDescent="0.25">
      <c r="A13" s="383" t="s">
        <v>32</v>
      </c>
      <c r="B13" s="426"/>
      <c r="C13" s="427"/>
      <c r="D13" s="368"/>
      <c r="E13" s="368"/>
      <c r="F13" s="368"/>
      <c r="G13" s="368"/>
      <c r="H13" s="428"/>
    </row>
    <row r="14" spans="1:9" s="414" customFormat="1" ht="15" customHeight="1" x14ac:dyDescent="0.25">
      <c r="A14" s="382" t="s">
        <v>39</v>
      </c>
      <c r="B14" s="439" t="s">
        <v>246</v>
      </c>
      <c r="C14" s="439"/>
      <c r="D14" s="370">
        <f t="shared" si="0"/>
        <v>3</v>
      </c>
      <c r="E14" s="370"/>
      <c r="F14" s="370"/>
      <c r="G14" s="410">
        <f t="shared" si="1"/>
        <v>3</v>
      </c>
      <c r="H14" s="438" t="s">
        <v>438</v>
      </c>
      <c r="I14" s="415"/>
    </row>
    <row r="15" spans="1:9" s="411" customFormat="1" ht="15" customHeight="1" x14ac:dyDescent="0.25">
      <c r="A15" s="382" t="s">
        <v>40</v>
      </c>
      <c r="B15" s="439" t="s">
        <v>246</v>
      </c>
      <c r="C15" s="439"/>
      <c r="D15" s="370">
        <f t="shared" si="0"/>
        <v>3</v>
      </c>
      <c r="E15" s="370"/>
      <c r="F15" s="370"/>
      <c r="G15" s="410">
        <f t="shared" si="1"/>
        <v>3</v>
      </c>
      <c r="H15" s="349" t="s">
        <v>225</v>
      </c>
    </row>
    <row r="16" spans="1:9" s="411" customFormat="1" ht="15" customHeight="1" x14ac:dyDescent="0.25">
      <c r="A16" s="382" t="s">
        <v>41</v>
      </c>
      <c r="B16" s="439" t="s">
        <v>246</v>
      </c>
      <c r="C16" s="439"/>
      <c r="D16" s="370">
        <f t="shared" si="0"/>
        <v>3</v>
      </c>
      <c r="E16" s="370"/>
      <c r="F16" s="370"/>
      <c r="G16" s="410">
        <f t="shared" si="1"/>
        <v>3</v>
      </c>
      <c r="H16" s="349" t="s">
        <v>347</v>
      </c>
    </row>
    <row r="17" spans="1:9" s="411" customFormat="1" ht="15" customHeight="1" x14ac:dyDescent="0.25">
      <c r="A17" s="382" t="s">
        <v>42</v>
      </c>
      <c r="B17" s="439" t="s">
        <v>246</v>
      </c>
      <c r="C17" s="439"/>
      <c r="D17" s="370">
        <f t="shared" si="0"/>
        <v>3</v>
      </c>
      <c r="E17" s="370"/>
      <c r="F17" s="370"/>
      <c r="G17" s="410">
        <f t="shared" si="1"/>
        <v>3</v>
      </c>
      <c r="H17" s="349" t="s">
        <v>384</v>
      </c>
    </row>
    <row r="18" spans="1:9" s="411" customFormat="1" ht="15" customHeight="1" x14ac:dyDescent="0.25">
      <c r="A18" s="382" t="s">
        <v>43</v>
      </c>
      <c r="B18" s="423" t="s">
        <v>246</v>
      </c>
      <c r="C18" s="462" t="s">
        <v>769</v>
      </c>
      <c r="D18" s="375">
        <f t="shared" si="0"/>
        <v>3</v>
      </c>
      <c r="E18" s="375"/>
      <c r="F18" s="375">
        <v>0.5</v>
      </c>
      <c r="G18" s="457">
        <f t="shared" si="1"/>
        <v>1.5</v>
      </c>
      <c r="H18" s="349" t="s">
        <v>678</v>
      </c>
    </row>
    <row r="19" spans="1:9" s="411" customFormat="1" ht="15" customHeight="1" x14ac:dyDescent="0.25">
      <c r="A19" s="382" t="s">
        <v>44</v>
      </c>
      <c r="B19" s="419" t="s">
        <v>246</v>
      </c>
      <c r="C19" s="439"/>
      <c r="D19" s="370">
        <f t="shared" si="0"/>
        <v>3</v>
      </c>
      <c r="E19" s="370"/>
      <c r="F19" s="370"/>
      <c r="G19" s="410">
        <f t="shared" si="1"/>
        <v>3</v>
      </c>
      <c r="H19" s="349" t="s">
        <v>679</v>
      </c>
    </row>
    <row r="20" spans="1:9" s="411" customFormat="1" ht="15" customHeight="1" x14ac:dyDescent="0.25">
      <c r="A20" s="382" t="s">
        <v>45</v>
      </c>
      <c r="B20" s="419" t="s">
        <v>246</v>
      </c>
      <c r="C20" s="439"/>
      <c r="D20" s="370">
        <f t="shared" si="0"/>
        <v>3</v>
      </c>
      <c r="E20" s="370"/>
      <c r="F20" s="370"/>
      <c r="G20" s="410">
        <f t="shared" si="1"/>
        <v>3</v>
      </c>
      <c r="H20" s="349" t="s">
        <v>385</v>
      </c>
    </row>
    <row r="21" spans="1:9" s="411" customFormat="1" ht="15" customHeight="1" x14ac:dyDescent="0.25">
      <c r="A21" s="382" t="s">
        <v>46</v>
      </c>
      <c r="B21" s="419" t="s">
        <v>246</v>
      </c>
      <c r="C21" s="439"/>
      <c r="D21" s="370">
        <f t="shared" si="0"/>
        <v>3</v>
      </c>
      <c r="E21" s="370"/>
      <c r="F21" s="370"/>
      <c r="G21" s="410">
        <f t="shared" si="1"/>
        <v>3</v>
      </c>
      <c r="H21" s="438" t="s">
        <v>348</v>
      </c>
      <c r="I21" s="356"/>
    </row>
    <row r="22" spans="1:9" s="411" customFormat="1" ht="15" customHeight="1" x14ac:dyDescent="0.25">
      <c r="A22" s="382" t="s">
        <v>47</v>
      </c>
      <c r="B22" s="419" t="s">
        <v>246</v>
      </c>
      <c r="C22" s="439"/>
      <c r="D22" s="370">
        <f t="shared" si="0"/>
        <v>3</v>
      </c>
      <c r="E22" s="370"/>
      <c r="F22" s="370"/>
      <c r="G22" s="410">
        <f t="shared" si="1"/>
        <v>3</v>
      </c>
      <c r="H22" s="349" t="s">
        <v>680</v>
      </c>
      <c r="I22" s="356"/>
    </row>
    <row r="23" spans="1:9" s="411" customFormat="1" ht="15" customHeight="1" x14ac:dyDescent="0.25">
      <c r="A23" s="382" t="s">
        <v>48</v>
      </c>
      <c r="B23" s="419" t="s">
        <v>246</v>
      </c>
      <c r="C23" s="434"/>
      <c r="D23" s="370">
        <f t="shared" si="0"/>
        <v>3</v>
      </c>
      <c r="E23" s="370"/>
      <c r="F23" s="370"/>
      <c r="G23" s="410">
        <f t="shared" si="1"/>
        <v>3</v>
      </c>
      <c r="H23" s="438" t="s">
        <v>448</v>
      </c>
      <c r="I23" s="356"/>
    </row>
    <row r="24" spans="1:9" s="414" customFormat="1" ht="15" customHeight="1" x14ac:dyDescent="0.25">
      <c r="A24" s="382" t="s">
        <v>49</v>
      </c>
      <c r="B24" s="419" t="s">
        <v>246</v>
      </c>
      <c r="C24" s="439"/>
      <c r="D24" s="370">
        <f t="shared" si="0"/>
        <v>3</v>
      </c>
      <c r="E24" s="370"/>
      <c r="F24" s="370"/>
      <c r="G24" s="410">
        <f t="shared" si="1"/>
        <v>3</v>
      </c>
      <c r="H24" s="435" t="s">
        <v>681</v>
      </c>
      <c r="I24" s="415"/>
    </row>
    <row r="25" spans="1:9" s="411" customFormat="1" ht="15" customHeight="1" x14ac:dyDescent="0.25">
      <c r="A25" s="382" t="s">
        <v>50</v>
      </c>
      <c r="B25" s="419" t="s">
        <v>246</v>
      </c>
      <c r="C25" s="439"/>
      <c r="D25" s="370">
        <f t="shared" si="0"/>
        <v>3</v>
      </c>
      <c r="E25" s="370"/>
      <c r="F25" s="370"/>
      <c r="G25" s="410">
        <f t="shared" si="1"/>
        <v>3</v>
      </c>
      <c r="H25" s="349" t="s">
        <v>349</v>
      </c>
      <c r="I25" s="356"/>
    </row>
    <row r="26" spans="1:9" s="411" customFormat="1" ht="15" customHeight="1" x14ac:dyDescent="0.25">
      <c r="A26" s="382" t="s">
        <v>51</v>
      </c>
      <c r="B26" s="419" t="s">
        <v>246</v>
      </c>
      <c r="C26" s="439"/>
      <c r="D26" s="370">
        <f t="shared" si="0"/>
        <v>3</v>
      </c>
      <c r="E26" s="370"/>
      <c r="F26" s="370">
        <v>0.5</v>
      </c>
      <c r="G26" s="410">
        <f t="shared" si="1"/>
        <v>1.5</v>
      </c>
      <c r="H26" s="349" t="s">
        <v>682</v>
      </c>
    </row>
    <row r="27" spans="1:9" s="411" customFormat="1" ht="15" customHeight="1" x14ac:dyDescent="0.25">
      <c r="A27" s="382" t="s">
        <v>52</v>
      </c>
      <c r="B27" s="419" t="s">
        <v>247</v>
      </c>
      <c r="C27" s="419" t="s">
        <v>683</v>
      </c>
      <c r="D27" s="370">
        <f t="shared" si="0"/>
        <v>0</v>
      </c>
      <c r="E27" s="370"/>
      <c r="F27" s="370"/>
      <c r="G27" s="410">
        <f t="shared" si="1"/>
        <v>0</v>
      </c>
      <c r="H27" s="435" t="s">
        <v>350</v>
      </c>
    </row>
  </sheetData>
  <autoFilter ref="A6:H27"/>
  <mergeCells count="10">
    <mergeCell ref="A1:H1"/>
    <mergeCell ref="A2:H2"/>
    <mergeCell ref="A3:A5"/>
    <mergeCell ref="C3:C5"/>
    <mergeCell ref="D3:G3"/>
    <mergeCell ref="H3:H5"/>
    <mergeCell ref="D4:D5"/>
    <mergeCell ref="E4:E5"/>
    <mergeCell ref="F4:F5"/>
    <mergeCell ref="G4:G5"/>
  </mergeCells>
  <dataValidations count="4">
    <dataValidation type="list" allowBlank="1" showInputMessage="1" showErrorMessage="1" sqref="E7:F12 E14:F27">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13">
      <formula1>#REF!</formula1>
    </dataValidation>
    <dataValidation type="list" allowBlank="1" showInputMessage="1" showErrorMessage="1" sqref="B6:B12 B14:B27">
      <formula1>$B$4:$B$5</formula1>
    </dataValidation>
    <dataValidation type="list" allowBlank="1" showInputMessage="1" showErrorMessage="1" sqref="F6">
      <formula1>"0,5"</formula1>
    </dataValidation>
  </dataValidations>
  <hyperlinks>
    <hyperlink ref="G6" r:id="rId1" display="http://beldepfin.ru/?page_id=4202"/>
    <hyperlink ref="H7" r:id="rId2" display="http://сыктывкар.рф/administration/departament-finansov/byudzhet/proekty-byudzhetov"/>
    <hyperlink ref="H8" r:id="rId3" display="http://воркута.рф/about/budget-mo-th-vorkuta/byudzhet/proekty-resheniy/2019-god/"/>
    <hyperlink ref="H9" r:id="rId4"/>
    <hyperlink ref="H10" r:id="rId5"/>
    <hyperlink ref="H12" r:id="rId6"/>
    <hyperlink ref="H15" r:id="rId7"/>
    <hyperlink ref="H16" r:id="rId8"/>
    <hyperlink ref="H17" r:id="rId9"/>
    <hyperlink ref="H18" r:id="rId10"/>
    <hyperlink ref="H19" r:id="rId11"/>
    <hyperlink ref="H20" r:id="rId12"/>
    <hyperlink ref="H21" r:id="rId13"/>
    <hyperlink ref="H22" r:id="rId14" display="http://www.сысола-адм.рф/proekt_budget.php"/>
    <hyperlink ref="H23" r:id="rId15"/>
    <hyperlink ref="H24" r:id="rId16"/>
    <hyperlink ref="H25" r:id="rId17"/>
    <hyperlink ref="H26" r:id="rId18" display="http://усть-кулом.рф/city/byudzhet-rayona/byudzhet-na-2019-god/"/>
    <hyperlink ref="H27" r:id="rId19"/>
  </hyperlinks>
  <pageMargins left="0.70866141732283472" right="0.70866141732283472" top="0.74803149606299213" bottom="0.74803149606299213" header="0.31496062992125984" footer="0.31496062992125984"/>
  <pageSetup paperSize="9" scale="76" fitToHeight="3" orientation="landscape" r:id="rId20"/>
  <headerFooter>
    <oddFooter>&amp;C&amp;"Times New Roman,обычный"&amp;8Исходные данные и оценка показателя 1.1&amp;R&amp;8&amp;P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7"/>
  <sheetViews>
    <sheetView topLeftCell="A4" zoomScale="110" zoomScaleNormal="110" zoomScaleSheetLayoutView="80" workbookViewId="0">
      <selection activeCell="C22" sqref="C22"/>
    </sheetView>
  </sheetViews>
  <sheetFormatPr defaultColWidth="8.85546875" defaultRowHeight="15" x14ac:dyDescent="0.25"/>
  <cols>
    <col min="1" max="1" width="19.42578125" style="3" customWidth="1"/>
    <col min="2" max="2" width="35.7109375" style="26" customWidth="1"/>
    <col min="3" max="3" width="51.7109375" style="3" customWidth="1"/>
    <col min="4" max="4" width="6.7109375" style="3" customWidth="1"/>
    <col min="5" max="5" width="8.5703125" style="3" customWidth="1"/>
    <col min="6" max="6" width="10.28515625" style="3" customWidth="1"/>
    <col min="7" max="7" width="7.28515625" style="4" customWidth="1"/>
    <col min="8" max="8" width="50.42578125" style="2" customWidth="1"/>
    <col min="9" max="9" width="6.85546875" style="9" customWidth="1"/>
    <col min="10" max="16384" width="8.85546875" style="9"/>
  </cols>
  <sheetData>
    <row r="1" spans="1:9" s="1" customFormat="1" ht="18.75" customHeight="1" x14ac:dyDescent="0.2">
      <c r="A1" s="493" t="str">
        <f>"Исходные данные и оценка показателя "&amp;Методика!B110</f>
        <v>Исходные данные и оценка показателя Публикуются ли в составе материалов к проектам изменений в Бюджет пояснительные записки?</v>
      </c>
      <c r="B1" s="493"/>
      <c r="C1" s="493"/>
      <c r="D1" s="493"/>
      <c r="E1" s="493"/>
      <c r="F1" s="493"/>
      <c r="G1" s="493"/>
      <c r="H1" s="493"/>
    </row>
    <row r="2" spans="1:9" s="1" customFormat="1" ht="50.25" customHeight="1" x14ac:dyDescent="0.2">
      <c r="A2" s="540" t="str">
        <f>Методика!B111</f>
        <v xml:space="preserve">В целях оценки показателя учитываются пояснительные записки, опубликованные в пакете документов к проекту изменений в Бюджет. 
Для оценки показателя требуется публикация пояснительных записок ко всем проектам изменений в Бюджет, принятых на момент проведения мониторинга. В случае, если в составе материалов хотя бы к одному проекту изменений в Бюджет из числа принятых пояснительная записка отсутствует, а также если не опубликован хотя бы один проект изменений в Бюджет из числа принятых, оценка показателя принимает значение 0 баллов. В случае, если внесение изменений в Бюджет на момент проведения мониторинга не осуществлялось, оценка показателя принимает значение 2 балла.
</v>
      </c>
      <c r="B2" s="540"/>
      <c r="C2" s="540"/>
      <c r="D2" s="540"/>
      <c r="E2" s="540"/>
      <c r="F2" s="540"/>
      <c r="G2" s="540"/>
      <c r="H2" s="540"/>
    </row>
    <row r="3" spans="1:9" ht="40.5" customHeight="1" x14ac:dyDescent="0.25">
      <c r="A3" s="507" t="s">
        <v>119</v>
      </c>
      <c r="B3" s="170" t="str">
        <f>Методика!B110</f>
        <v>Публикуются ли в составе материалов к проектам изменений в Бюджет пояснительные записки?</v>
      </c>
      <c r="C3" s="507" t="s">
        <v>28</v>
      </c>
      <c r="D3" s="497" t="s">
        <v>351</v>
      </c>
      <c r="E3" s="498"/>
      <c r="F3" s="498"/>
      <c r="G3" s="499"/>
      <c r="H3" s="507" t="s">
        <v>352</v>
      </c>
    </row>
    <row r="4" spans="1:9" ht="29.25" customHeight="1" x14ac:dyDescent="0.25">
      <c r="A4" s="508"/>
      <c r="B4" s="24" t="str">
        <f>Методика!B112</f>
        <v>Да, публикуются или внесение изменений в Бюджет не осуществлялось</v>
      </c>
      <c r="C4" s="507"/>
      <c r="D4" s="494" t="s">
        <v>9</v>
      </c>
      <c r="E4" s="494" t="s">
        <v>27</v>
      </c>
      <c r="F4" s="494" t="s">
        <v>21</v>
      </c>
      <c r="G4" s="504" t="s">
        <v>8</v>
      </c>
      <c r="H4" s="509"/>
    </row>
    <row r="5" spans="1:9" ht="29.25" customHeight="1" x14ac:dyDescent="0.25">
      <c r="A5" s="508"/>
      <c r="B5" s="24" t="str">
        <f>Методика!B113</f>
        <v xml:space="preserve">Нет, не публикуются или публикуются в отдельных случаях </v>
      </c>
      <c r="C5" s="507"/>
      <c r="D5" s="496"/>
      <c r="E5" s="496"/>
      <c r="F5" s="496"/>
      <c r="G5" s="505"/>
      <c r="H5" s="509"/>
    </row>
    <row r="6" spans="1:9" s="14" customFormat="1" ht="15" customHeight="1" x14ac:dyDescent="0.25">
      <c r="A6" s="11" t="s">
        <v>31</v>
      </c>
      <c r="B6" s="7"/>
      <c r="C6" s="11"/>
      <c r="D6" s="11"/>
      <c r="E6" s="11"/>
      <c r="F6" s="11"/>
      <c r="G6" s="6"/>
      <c r="H6" s="5"/>
    </row>
    <row r="7" spans="1:9" s="414" customFormat="1" ht="15" customHeight="1" x14ac:dyDescent="0.25">
      <c r="A7" s="382" t="s">
        <v>33</v>
      </c>
      <c r="B7" s="419" t="s">
        <v>246</v>
      </c>
      <c r="C7" s="439"/>
      <c r="D7" s="370">
        <f t="shared" ref="D7:D12" si="0">IF(B7=$B$4,3,0)</f>
        <v>3</v>
      </c>
      <c r="E7" s="370"/>
      <c r="F7" s="370"/>
      <c r="G7" s="410">
        <f t="shared" ref="G7:G12" si="1">D7*(1-E7)*(1-F7)</f>
        <v>3</v>
      </c>
      <c r="H7" s="349" t="s">
        <v>675</v>
      </c>
      <c r="I7" s="415"/>
    </row>
    <row r="8" spans="1:9" s="411" customFormat="1" ht="15" customHeight="1" x14ac:dyDescent="0.25">
      <c r="A8" s="382" t="s">
        <v>34</v>
      </c>
      <c r="B8" s="419" t="s">
        <v>246</v>
      </c>
      <c r="C8" s="439" t="s">
        <v>645</v>
      </c>
      <c r="D8" s="370">
        <f t="shared" si="0"/>
        <v>3</v>
      </c>
      <c r="E8" s="370"/>
      <c r="F8" s="370">
        <v>0.5</v>
      </c>
      <c r="G8" s="410">
        <f t="shared" si="1"/>
        <v>1.5</v>
      </c>
      <c r="H8" s="349" t="s">
        <v>676</v>
      </c>
    </row>
    <row r="9" spans="1:9" s="415" customFormat="1" ht="15" customHeight="1" x14ac:dyDescent="0.25">
      <c r="A9" s="382" t="s">
        <v>35</v>
      </c>
      <c r="B9" s="439" t="s">
        <v>246</v>
      </c>
      <c r="C9" s="439"/>
      <c r="D9" s="370">
        <f t="shared" si="0"/>
        <v>3</v>
      </c>
      <c r="E9" s="370"/>
      <c r="F9" s="370"/>
      <c r="G9" s="410">
        <f t="shared" si="1"/>
        <v>3</v>
      </c>
      <c r="H9" s="349" t="s">
        <v>345</v>
      </c>
    </row>
    <row r="10" spans="1:9" s="413" customFormat="1" ht="15" customHeight="1" x14ac:dyDescent="0.25">
      <c r="A10" s="382" t="s">
        <v>36</v>
      </c>
      <c r="B10" s="439" t="s">
        <v>246</v>
      </c>
      <c r="C10" s="419"/>
      <c r="D10" s="370">
        <f t="shared" si="0"/>
        <v>3</v>
      </c>
      <c r="E10" s="370"/>
      <c r="F10" s="370"/>
      <c r="G10" s="410">
        <f t="shared" si="1"/>
        <v>3</v>
      </c>
      <c r="H10" s="435" t="s">
        <v>684</v>
      </c>
    </row>
    <row r="11" spans="1:9" s="413" customFormat="1" ht="15" customHeight="1" x14ac:dyDescent="0.25">
      <c r="A11" s="382" t="s">
        <v>37</v>
      </c>
      <c r="B11" s="419" t="s">
        <v>246</v>
      </c>
      <c r="C11" s="419"/>
      <c r="D11" s="370">
        <v>3</v>
      </c>
      <c r="E11" s="370"/>
      <c r="F11" s="370"/>
      <c r="G11" s="410">
        <f t="shared" si="1"/>
        <v>3</v>
      </c>
      <c r="H11" s="435" t="s">
        <v>346</v>
      </c>
      <c r="I11" s="415"/>
    </row>
    <row r="12" spans="1:9" s="411" customFormat="1" ht="15" customHeight="1" x14ac:dyDescent="0.25">
      <c r="A12" s="382" t="s">
        <v>38</v>
      </c>
      <c r="B12" s="439" t="s">
        <v>246</v>
      </c>
      <c r="C12" s="439"/>
      <c r="D12" s="370">
        <f t="shared" si="0"/>
        <v>3</v>
      </c>
      <c r="E12" s="370"/>
      <c r="F12" s="370"/>
      <c r="G12" s="410">
        <f t="shared" si="1"/>
        <v>3</v>
      </c>
      <c r="H12" s="435" t="s">
        <v>677</v>
      </c>
    </row>
    <row r="13" spans="1:9" s="369" customFormat="1" ht="15" customHeight="1" x14ac:dyDescent="0.25">
      <c r="A13" s="383" t="s">
        <v>32</v>
      </c>
      <c r="B13" s="429"/>
      <c r="C13" s="427"/>
      <c r="D13" s="368"/>
      <c r="E13" s="368"/>
      <c r="F13" s="368"/>
      <c r="G13" s="368"/>
      <c r="H13" s="428"/>
    </row>
    <row r="14" spans="1:9" s="414" customFormat="1" ht="15" customHeight="1" x14ac:dyDescent="0.25">
      <c r="A14" s="382" t="s">
        <v>39</v>
      </c>
      <c r="B14" s="439" t="s">
        <v>246</v>
      </c>
      <c r="C14" s="439"/>
      <c r="D14" s="370">
        <f t="shared" ref="D14:D27" si="2">IF(B14=$B$4,3,0)</f>
        <v>3</v>
      </c>
      <c r="E14" s="370"/>
      <c r="F14" s="370"/>
      <c r="G14" s="410">
        <f t="shared" ref="G14:G27" si="3">D14*(1-E14)*(1-F14)</f>
        <v>3</v>
      </c>
      <c r="H14" s="349" t="s">
        <v>438</v>
      </c>
      <c r="I14" s="415"/>
    </row>
    <row r="15" spans="1:9" s="411" customFormat="1" ht="15" customHeight="1" x14ac:dyDescent="0.25">
      <c r="A15" s="382" t="s">
        <v>40</v>
      </c>
      <c r="B15" s="439" t="s">
        <v>246</v>
      </c>
      <c r="C15" s="439"/>
      <c r="D15" s="370">
        <f t="shared" si="2"/>
        <v>3</v>
      </c>
      <c r="E15" s="370"/>
      <c r="F15" s="370"/>
      <c r="G15" s="410">
        <f t="shared" si="3"/>
        <v>3</v>
      </c>
      <c r="H15" s="349" t="s">
        <v>225</v>
      </c>
      <c r="I15" s="415"/>
    </row>
    <row r="16" spans="1:9" s="411" customFormat="1" ht="15" customHeight="1" x14ac:dyDescent="0.25">
      <c r="A16" s="382" t="s">
        <v>41</v>
      </c>
      <c r="B16" s="439" t="s">
        <v>246</v>
      </c>
      <c r="C16" s="439"/>
      <c r="D16" s="370">
        <f t="shared" si="2"/>
        <v>3</v>
      </c>
      <c r="E16" s="370"/>
      <c r="F16" s="370"/>
      <c r="G16" s="410">
        <f t="shared" si="3"/>
        <v>3</v>
      </c>
      <c r="H16" s="349" t="s">
        <v>347</v>
      </c>
      <c r="I16" s="415"/>
    </row>
    <row r="17" spans="1:9" s="411" customFormat="1" ht="15" customHeight="1" x14ac:dyDescent="0.25">
      <c r="A17" s="382" t="s">
        <v>42</v>
      </c>
      <c r="B17" s="439" t="s">
        <v>246</v>
      </c>
      <c r="C17" s="439"/>
      <c r="D17" s="370">
        <f t="shared" si="2"/>
        <v>3</v>
      </c>
      <c r="E17" s="370"/>
      <c r="F17" s="370"/>
      <c r="G17" s="410">
        <f t="shared" si="3"/>
        <v>3</v>
      </c>
      <c r="H17" s="435" t="s">
        <v>384</v>
      </c>
      <c r="I17" s="415"/>
    </row>
    <row r="18" spans="1:9" s="411" customFormat="1" ht="15" customHeight="1" x14ac:dyDescent="0.25">
      <c r="A18" s="382" t="s">
        <v>43</v>
      </c>
      <c r="B18" s="419" t="s">
        <v>246</v>
      </c>
      <c r="C18" s="462" t="s">
        <v>770</v>
      </c>
      <c r="D18" s="370">
        <f t="shared" si="2"/>
        <v>3</v>
      </c>
      <c r="E18" s="370"/>
      <c r="F18" s="370">
        <v>0.5</v>
      </c>
      <c r="G18" s="410">
        <f t="shared" si="3"/>
        <v>1.5</v>
      </c>
      <c r="H18" s="349" t="s">
        <v>678</v>
      </c>
      <c r="I18" s="415"/>
    </row>
    <row r="19" spans="1:9" s="411" customFormat="1" ht="15" customHeight="1" x14ac:dyDescent="0.25">
      <c r="A19" s="382" t="s">
        <v>44</v>
      </c>
      <c r="B19" s="419" t="s">
        <v>246</v>
      </c>
      <c r="C19" s="439" t="s">
        <v>645</v>
      </c>
      <c r="D19" s="370">
        <f t="shared" si="2"/>
        <v>3</v>
      </c>
      <c r="E19" s="370"/>
      <c r="F19" s="370">
        <v>0.5</v>
      </c>
      <c r="G19" s="410">
        <f t="shared" si="3"/>
        <v>1.5</v>
      </c>
      <c r="H19" s="349" t="s">
        <v>679</v>
      </c>
      <c r="I19" s="415"/>
    </row>
    <row r="20" spans="1:9" s="411" customFormat="1" ht="15" customHeight="1" x14ac:dyDescent="0.25">
      <c r="A20" s="382" t="s">
        <v>45</v>
      </c>
      <c r="B20" s="419" t="s">
        <v>251</v>
      </c>
      <c r="C20" s="439" t="s">
        <v>685</v>
      </c>
      <c r="D20" s="370">
        <v>0</v>
      </c>
      <c r="E20" s="370"/>
      <c r="F20" s="370">
        <v>0.5</v>
      </c>
      <c r="G20" s="410">
        <f t="shared" si="3"/>
        <v>0</v>
      </c>
      <c r="H20" s="349" t="s">
        <v>385</v>
      </c>
      <c r="I20" s="415"/>
    </row>
    <row r="21" spans="1:9" s="411" customFormat="1" ht="15" customHeight="1" x14ac:dyDescent="0.25">
      <c r="A21" s="382" t="s">
        <v>46</v>
      </c>
      <c r="B21" s="439" t="s">
        <v>246</v>
      </c>
      <c r="C21" s="439"/>
      <c r="D21" s="370">
        <f t="shared" si="2"/>
        <v>3</v>
      </c>
      <c r="E21" s="370"/>
      <c r="F21" s="370"/>
      <c r="G21" s="410">
        <f t="shared" si="3"/>
        <v>3</v>
      </c>
      <c r="H21" s="435" t="s">
        <v>348</v>
      </c>
      <c r="I21" s="357"/>
    </row>
    <row r="22" spans="1:9" s="411" customFormat="1" ht="15" customHeight="1" x14ac:dyDescent="0.25">
      <c r="A22" s="382" t="s">
        <v>47</v>
      </c>
      <c r="B22" s="439" t="s">
        <v>251</v>
      </c>
      <c r="C22" s="439" t="s">
        <v>686</v>
      </c>
      <c r="D22" s="370">
        <v>0</v>
      </c>
      <c r="E22" s="370"/>
      <c r="F22" s="370"/>
      <c r="G22" s="410">
        <f t="shared" si="3"/>
        <v>0</v>
      </c>
      <c r="H22" s="435" t="s">
        <v>680</v>
      </c>
      <c r="I22" s="357"/>
    </row>
    <row r="23" spans="1:9" s="411" customFormat="1" ht="15" customHeight="1" x14ac:dyDescent="0.25">
      <c r="A23" s="382" t="s">
        <v>48</v>
      </c>
      <c r="B23" s="439" t="s">
        <v>251</v>
      </c>
      <c r="C23" s="434" t="s">
        <v>687</v>
      </c>
      <c r="D23" s="370">
        <f t="shared" si="2"/>
        <v>0</v>
      </c>
      <c r="E23" s="370"/>
      <c r="F23" s="370"/>
      <c r="G23" s="410">
        <f t="shared" si="3"/>
        <v>0</v>
      </c>
      <c r="H23" s="435" t="s">
        <v>448</v>
      </c>
      <c r="I23" s="357"/>
    </row>
    <row r="24" spans="1:9" s="414" customFormat="1" ht="15" customHeight="1" x14ac:dyDescent="0.25">
      <c r="A24" s="382" t="s">
        <v>49</v>
      </c>
      <c r="B24" s="439" t="s">
        <v>246</v>
      </c>
      <c r="C24" s="439"/>
      <c r="D24" s="370">
        <f t="shared" si="2"/>
        <v>3</v>
      </c>
      <c r="E24" s="370"/>
      <c r="F24" s="370"/>
      <c r="G24" s="410">
        <f t="shared" si="3"/>
        <v>3</v>
      </c>
      <c r="H24" s="349" t="s">
        <v>688</v>
      </c>
      <c r="I24" s="415"/>
    </row>
    <row r="25" spans="1:9" s="411" customFormat="1" ht="15" customHeight="1" x14ac:dyDescent="0.25">
      <c r="A25" s="382" t="s">
        <v>50</v>
      </c>
      <c r="B25" s="439" t="s">
        <v>246</v>
      </c>
      <c r="C25" s="439"/>
      <c r="D25" s="370">
        <f t="shared" si="2"/>
        <v>3</v>
      </c>
      <c r="E25" s="370"/>
      <c r="F25" s="370"/>
      <c r="G25" s="410">
        <f t="shared" si="3"/>
        <v>3</v>
      </c>
      <c r="H25" s="349" t="s">
        <v>349</v>
      </c>
      <c r="I25" s="357"/>
    </row>
    <row r="26" spans="1:9" s="411" customFormat="1" ht="15" customHeight="1" x14ac:dyDescent="0.25">
      <c r="A26" s="382" t="s">
        <v>51</v>
      </c>
      <c r="B26" s="420" t="s">
        <v>246</v>
      </c>
      <c r="C26" s="439"/>
      <c r="D26" s="370">
        <f t="shared" si="2"/>
        <v>3</v>
      </c>
      <c r="E26" s="370"/>
      <c r="F26" s="370">
        <v>0.5</v>
      </c>
      <c r="G26" s="410">
        <f t="shared" si="3"/>
        <v>1.5</v>
      </c>
      <c r="H26" s="349" t="s">
        <v>682</v>
      </c>
      <c r="I26" s="415"/>
    </row>
    <row r="27" spans="1:9" s="411" customFormat="1" ht="15" customHeight="1" x14ac:dyDescent="0.25">
      <c r="A27" s="382" t="s">
        <v>52</v>
      </c>
      <c r="B27" s="439" t="s">
        <v>251</v>
      </c>
      <c r="C27" s="419" t="s">
        <v>683</v>
      </c>
      <c r="D27" s="370">
        <f t="shared" si="2"/>
        <v>0</v>
      </c>
      <c r="E27" s="370"/>
      <c r="F27" s="370"/>
      <c r="G27" s="410">
        <f t="shared" si="3"/>
        <v>0</v>
      </c>
      <c r="H27" s="435" t="s">
        <v>350</v>
      </c>
    </row>
  </sheetData>
  <autoFilter ref="A6:H27"/>
  <mergeCells count="10">
    <mergeCell ref="A1:H1"/>
    <mergeCell ref="A2:H2"/>
    <mergeCell ref="A3:A5"/>
    <mergeCell ref="C3:C5"/>
    <mergeCell ref="D3:G3"/>
    <mergeCell ref="H3:H5"/>
    <mergeCell ref="D4:D5"/>
    <mergeCell ref="E4:E5"/>
    <mergeCell ref="F4:F5"/>
    <mergeCell ref="G4:G5"/>
  </mergeCells>
  <dataValidations count="4">
    <dataValidation type="list" allowBlank="1" showInputMessage="1" showErrorMessage="1" sqref="E7:F12 E14:F27">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6:B12 B14:B27">
      <formula1>$B$4:$B$5</formula1>
    </dataValidation>
    <dataValidation type="list" allowBlank="1" showInputMessage="1" showErrorMessage="1" sqref="B13">
      <formula1>#REF!</formula1>
    </dataValidation>
    <dataValidation type="list" allowBlank="1" showInputMessage="1" showErrorMessage="1" sqref="E13">
      <formula1>"0,5"</formula1>
    </dataValidation>
  </dataValidations>
  <hyperlinks>
    <hyperlink ref="G6" r:id="rId1" display="http://beldepfin.ru/?page_id=4202"/>
    <hyperlink ref="H7" r:id="rId2" display="http://сыктывкар.рф/administration/departament-finansov/byudzhet/proekty-byudzhetov"/>
    <hyperlink ref="H8" r:id="rId3" display="http://воркута.рф/about/budget-mo-th-vorkuta/byudzhet/proekty-resheniy/2019-god/"/>
    <hyperlink ref="H9" r:id="rId4"/>
    <hyperlink ref="H10" r:id="rId5" display="http://администрация-усинск.рф/?p=18093"/>
    <hyperlink ref="H11" r:id="rId6"/>
    <hyperlink ref="H12" r:id="rId7"/>
    <hyperlink ref="H14" r:id="rId8"/>
    <hyperlink ref="H15" r:id="rId9"/>
    <hyperlink ref="H16" r:id="rId10"/>
    <hyperlink ref="H17" r:id="rId11"/>
    <hyperlink ref="H18" r:id="rId12"/>
    <hyperlink ref="H19" r:id="rId13"/>
    <hyperlink ref="H20" r:id="rId14"/>
    <hyperlink ref="H21" r:id="rId15"/>
    <hyperlink ref="H22" r:id="rId16"/>
    <hyperlink ref="H23" r:id="rId17"/>
    <hyperlink ref="H24" r:id="rId18" display="https://cloud.mail.ru/public/97EH/Bpna79t5e/%D0%9F%D1%80%D0%BE%D0%B5%D0%BA%D1%82%D1%8B %D1%80%D0%B5%D1%88%D0%B5%D0%BD%D0%B8%D0%B9 %D0%BE %D0%B2%D0%BD%D0%B5%D1%81%D0%B5%D0%BD%D0%B8%D0%B8 %D0%B8%D0%B7%D0%BC%D0%B5%D0%BD%D0%B5%D0%BD%D0%B8%D0%B9 %D0%B2 %D0%B1%D1%8E%D0%B4%D0%B6%D0%B5%D1%82 2019 %D0%B3%D0%BE%D0%B4/"/>
    <hyperlink ref="H25" r:id="rId19"/>
    <hyperlink ref="H26" r:id="rId20" display="http://усть-кулом.рф/city/byudzhet-rayona/byudzhet-na-2019-god/"/>
    <hyperlink ref="H27" r:id="rId21"/>
  </hyperlinks>
  <pageMargins left="0.70866141732283472" right="0.70866141732283472" top="0.74803149606299213" bottom="0.74803149606299213" header="0.31496062992125984" footer="0.31496062992125984"/>
  <pageSetup paperSize="9" scale="68" fitToHeight="3" orientation="landscape" r:id="rId22"/>
  <headerFooter>
    <oddFooter>&amp;C&amp;"Times New Roman,обычный"&amp;8Исходные данные и оценка показателя 1.1&amp;R&amp;8&amp;P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7"/>
  <sheetViews>
    <sheetView topLeftCell="A4" zoomScale="110" zoomScaleNormal="110" zoomScaleSheetLayoutView="80" workbookViewId="0">
      <selection activeCell="C18" sqref="C18"/>
    </sheetView>
  </sheetViews>
  <sheetFormatPr defaultColWidth="8.85546875" defaultRowHeight="15" x14ac:dyDescent="0.25"/>
  <cols>
    <col min="1" max="1" width="19.42578125" style="3" customWidth="1"/>
    <col min="2" max="2" width="35.7109375" style="26" customWidth="1"/>
    <col min="3" max="3" width="51.7109375" style="3" customWidth="1"/>
    <col min="4" max="5" width="6.7109375" style="3" customWidth="1"/>
    <col min="6" max="6" width="11.140625" style="3" customWidth="1"/>
    <col min="7" max="7" width="7.28515625" style="4" customWidth="1"/>
    <col min="8" max="8" width="50.42578125" style="2" customWidth="1"/>
    <col min="9" max="9" width="6.85546875" style="201" customWidth="1"/>
    <col min="10" max="16384" width="8.85546875" style="9"/>
  </cols>
  <sheetData>
    <row r="1" spans="1:9" s="1" customFormat="1" ht="18.75" customHeight="1" x14ac:dyDescent="0.2">
      <c r="A1" s="493" t="str">
        <f>"Исходные данные и оценка показателя "&amp;Методика!B114</f>
        <v>Исходные данные и оценка показателя Публикуются ли в открытом доступе на портале (сайте) МО, предназначенном для публикации бюджетных данных, принятые акты о внесении изменений в Бюджет?</v>
      </c>
      <c r="B1" s="493"/>
      <c r="C1" s="493"/>
      <c r="D1" s="493"/>
      <c r="E1" s="493"/>
      <c r="F1" s="493"/>
      <c r="G1" s="493"/>
      <c r="H1" s="493"/>
      <c r="I1" s="207"/>
    </row>
    <row r="2" spans="1:9" s="1" customFormat="1" ht="26.25" customHeight="1" x14ac:dyDescent="0.2">
      <c r="A2" s="540" t="str">
        <f>Методика!B115</f>
        <v>Для оценки показателя требуется публикация всех актов о внесении изменений в Бюджет, принятых на момент проведения мониторинга. В случае, если не опубликован хотя бы один акт о внесении изменений в Бюджет из числа принятых, оценка показателя принимает значение 0 баллов. В случае, если внесение изменений в Бюджет  на момент проведения мониторинга не осуществлялось, оценка показателя принимает значение 2 балла.</v>
      </c>
      <c r="B2" s="540"/>
      <c r="C2" s="540"/>
      <c r="D2" s="540"/>
      <c r="E2" s="540"/>
      <c r="F2" s="540"/>
      <c r="G2" s="540"/>
      <c r="H2" s="540"/>
      <c r="I2" s="207"/>
    </row>
    <row r="3" spans="1:9" ht="48" customHeight="1" x14ac:dyDescent="0.25">
      <c r="A3" s="507" t="s">
        <v>119</v>
      </c>
      <c r="B3" s="170" t="str">
        <f>Методика!B114</f>
        <v>Публикуются ли в открытом доступе на портале (сайте) МО, предназначенном для публикации бюджетных данных, принятые акты о внесении изменений в Бюджет?</v>
      </c>
      <c r="C3" s="507" t="s">
        <v>28</v>
      </c>
      <c r="D3" s="497" t="s">
        <v>353</v>
      </c>
      <c r="E3" s="498"/>
      <c r="F3" s="498"/>
      <c r="G3" s="499"/>
      <c r="H3" s="507" t="s">
        <v>352</v>
      </c>
    </row>
    <row r="4" spans="1:9" ht="29.25" customHeight="1" x14ac:dyDescent="0.25">
      <c r="A4" s="508"/>
      <c r="B4" s="24" t="str">
        <f>Методика!B116</f>
        <v>Да, публикуются или внесение изменений в Бюджет не осуществлялось</v>
      </c>
      <c r="C4" s="507"/>
      <c r="D4" s="494" t="s">
        <v>9</v>
      </c>
      <c r="E4" s="494" t="s">
        <v>27</v>
      </c>
      <c r="F4" s="494" t="s">
        <v>21</v>
      </c>
      <c r="G4" s="504" t="s">
        <v>8</v>
      </c>
      <c r="H4" s="509"/>
    </row>
    <row r="5" spans="1:9" ht="29.25" customHeight="1" x14ac:dyDescent="0.25">
      <c r="A5" s="508"/>
      <c r="B5" s="24" t="str">
        <f>Методика!B117</f>
        <v>Нет, не публикуются или публикуются в отдельных случаях</v>
      </c>
      <c r="C5" s="507"/>
      <c r="D5" s="496"/>
      <c r="E5" s="496"/>
      <c r="F5" s="496"/>
      <c r="G5" s="505"/>
      <c r="H5" s="509"/>
    </row>
    <row r="6" spans="1:9" s="14" customFormat="1" ht="15" customHeight="1" x14ac:dyDescent="0.25">
      <c r="A6" s="11" t="s">
        <v>31</v>
      </c>
      <c r="B6" s="7"/>
      <c r="C6" s="11"/>
      <c r="D6" s="11"/>
      <c r="E6" s="11"/>
      <c r="F6" s="11"/>
      <c r="G6" s="6"/>
      <c r="H6" s="208"/>
      <c r="I6" s="23"/>
    </row>
    <row r="7" spans="1:9" s="414" customFormat="1" ht="15.75" customHeight="1" x14ac:dyDescent="0.25">
      <c r="A7" s="382" t="s">
        <v>33</v>
      </c>
      <c r="B7" s="419" t="s">
        <v>246</v>
      </c>
      <c r="C7" s="439"/>
      <c r="D7" s="370">
        <f t="shared" ref="D7:D12" si="0">IF(B7=$B$4,3,0)</f>
        <v>3</v>
      </c>
      <c r="E7" s="370"/>
      <c r="F7" s="370"/>
      <c r="G7" s="410">
        <f t="shared" ref="G7:G12" si="1">D7*(1-E7)*(1-F7)</f>
        <v>3</v>
      </c>
      <c r="H7" s="349" t="s">
        <v>689</v>
      </c>
      <c r="I7" s="415"/>
    </row>
    <row r="8" spans="1:9" s="411" customFormat="1" ht="15" customHeight="1" x14ac:dyDescent="0.25">
      <c r="A8" s="382" t="s">
        <v>34</v>
      </c>
      <c r="B8" s="439" t="s">
        <v>246</v>
      </c>
      <c r="C8" s="439"/>
      <c r="D8" s="370">
        <f t="shared" si="0"/>
        <v>3</v>
      </c>
      <c r="E8" s="370"/>
      <c r="F8" s="370"/>
      <c r="G8" s="410">
        <f t="shared" si="1"/>
        <v>3</v>
      </c>
      <c r="H8" s="349" t="s">
        <v>676</v>
      </c>
      <c r="I8" s="415"/>
    </row>
    <row r="9" spans="1:9" s="415" customFormat="1" ht="15" customHeight="1" x14ac:dyDescent="0.25">
      <c r="A9" s="382" t="s">
        <v>35</v>
      </c>
      <c r="B9" s="439" t="s">
        <v>246</v>
      </c>
      <c r="C9" s="439"/>
      <c r="D9" s="370">
        <f t="shared" si="0"/>
        <v>3</v>
      </c>
      <c r="E9" s="370"/>
      <c r="F9" s="370"/>
      <c r="G9" s="410">
        <f t="shared" si="1"/>
        <v>3</v>
      </c>
      <c r="H9" s="349" t="s">
        <v>217</v>
      </c>
    </row>
    <row r="10" spans="1:9" s="413" customFormat="1" ht="15" customHeight="1" x14ac:dyDescent="0.25">
      <c r="A10" s="382" t="s">
        <v>36</v>
      </c>
      <c r="B10" s="439" t="s">
        <v>246</v>
      </c>
      <c r="C10" s="419"/>
      <c r="D10" s="370">
        <f t="shared" si="0"/>
        <v>3</v>
      </c>
      <c r="E10" s="370"/>
      <c r="F10" s="370"/>
      <c r="G10" s="410">
        <f t="shared" si="1"/>
        <v>3</v>
      </c>
      <c r="H10" s="435" t="s">
        <v>684</v>
      </c>
    </row>
    <row r="11" spans="1:9" s="413" customFormat="1" ht="15" customHeight="1" x14ac:dyDescent="0.25">
      <c r="A11" s="382" t="s">
        <v>37</v>
      </c>
      <c r="B11" s="419" t="s">
        <v>246</v>
      </c>
      <c r="C11" s="419"/>
      <c r="D11" s="370">
        <f t="shared" si="0"/>
        <v>3</v>
      </c>
      <c r="E11" s="370"/>
      <c r="F11" s="370"/>
      <c r="G11" s="410">
        <f t="shared" si="1"/>
        <v>3</v>
      </c>
      <c r="H11" s="435" t="s">
        <v>346</v>
      </c>
      <c r="I11" s="415"/>
    </row>
    <row r="12" spans="1:9" s="411" customFormat="1" ht="15" customHeight="1" x14ac:dyDescent="0.25">
      <c r="A12" s="382" t="s">
        <v>38</v>
      </c>
      <c r="B12" s="439" t="s">
        <v>246</v>
      </c>
      <c r="C12" s="439"/>
      <c r="D12" s="370">
        <f t="shared" si="0"/>
        <v>3</v>
      </c>
      <c r="E12" s="370"/>
      <c r="F12" s="370"/>
      <c r="G12" s="410">
        <f t="shared" si="1"/>
        <v>3</v>
      </c>
      <c r="H12" s="435" t="s">
        <v>677</v>
      </c>
      <c r="I12" s="415"/>
    </row>
    <row r="13" spans="1:9" s="369" customFormat="1" ht="15" customHeight="1" x14ac:dyDescent="0.25">
      <c r="A13" s="383" t="s">
        <v>32</v>
      </c>
      <c r="B13" s="429"/>
      <c r="C13" s="427"/>
      <c r="D13" s="368"/>
      <c r="E13" s="368"/>
      <c r="F13" s="368"/>
      <c r="G13" s="368"/>
      <c r="H13" s="428"/>
      <c r="I13" s="378"/>
    </row>
    <row r="14" spans="1:9" s="414" customFormat="1" ht="15" customHeight="1" x14ac:dyDescent="0.25">
      <c r="A14" s="382" t="s">
        <v>39</v>
      </c>
      <c r="B14" s="439" t="s">
        <v>246</v>
      </c>
      <c r="C14" s="439"/>
      <c r="D14" s="370">
        <f t="shared" ref="D14:D27" si="2">IF(B14=$B$4,3,0)</f>
        <v>3</v>
      </c>
      <c r="E14" s="370"/>
      <c r="F14" s="370"/>
      <c r="G14" s="410">
        <f t="shared" ref="G14:G27" si="3">D14*(1-E14)*(1-F14)</f>
        <v>3</v>
      </c>
      <c r="H14" s="349" t="s">
        <v>438</v>
      </c>
      <c r="I14" s="415"/>
    </row>
    <row r="15" spans="1:9" s="411" customFormat="1" ht="15" customHeight="1" x14ac:dyDescent="0.25">
      <c r="A15" s="382" t="s">
        <v>40</v>
      </c>
      <c r="B15" s="439" t="s">
        <v>246</v>
      </c>
      <c r="C15" s="439"/>
      <c r="D15" s="370">
        <f t="shared" si="2"/>
        <v>3</v>
      </c>
      <c r="E15" s="370"/>
      <c r="F15" s="370"/>
      <c r="G15" s="410">
        <f t="shared" si="3"/>
        <v>3</v>
      </c>
      <c r="H15" s="349" t="s">
        <v>218</v>
      </c>
      <c r="I15" s="415"/>
    </row>
    <row r="16" spans="1:9" s="411" customFormat="1" ht="15" customHeight="1" x14ac:dyDescent="0.25">
      <c r="A16" s="382" t="s">
        <v>41</v>
      </c>
      <c r="B16" s="439" t="s">
        <v>246</v>
      </c>
      <c r="C16" s="439"/>
      <c r="D16" s="370">
        <f t="shared" si="2"/>
        <v>3</v>
      </c>
      <c r="E16" s="370"/>
      <c r="F16" s="370"/>
      <c r="G16" s="410">
        <f t="shared" si="3"/>
        <v>3</v>
      </c>
      <c r="H16" s="349" t="s">
        <v>442</v>
      </c>
      <c r="I16" s="415"/>
    </row>
    <row r="17" spans="1:9" s="411" customFormat="1" ht="15" customHeight="1" x14ac:dyDescent="0.25">
      <c r="A17" s="382" t="s">
        <v>42</v>
      </c>
      <c r="B17" s="439" t="s">
        <v>246</v>
      </c>
      <c r="C17" s="439"/>
      <c r="D17" s="370">
        <f t="shared" si="2"/>
        <v>3</v>
      </c>
      <c r="E17" s="370"/>
      <c r="F17" s="370"/>
      <c r="G17" s="410">
        <f t="shared" si="3"/>
        <v>3</v>
      </c>
      <c r="H17" s="435" t="s">
        <v>384</v>
      </c>
      <c r="I17" s="415"/>
    </row>
    <row r="18" spans="1:9" s="411" customFormat="1" ht="15" customHeight="1" x14ac:dyDescent="0.25">
      <c r="A18" s="382" t="s">
        <v>43</v>
      </c>
      <c r="B18" s="439" t="s">
        <v>246</v>
      </c>
      <c r="C18" s="462" t="s">
        <v>771</v>
      </c>
      <c r="D18" s="370">
        <f t="shared" si="2"/>
        <v>3</v>
      </c>
      <c r="E18" s="370"/>
      <c r="F18" s="370">
        <v>0.5</v>
      </c>
      <c r="G18" s="410">
        <f t="shared" si="3"/>
        <v>1.5</v>
      </c>
      <c r="H18" s="349" t="s">
        <v>678</v>
      </c>
      <c r="I18" s="415"/>
    </row>
    <row r="19" spans="1:9" s="411" customFormat="1" ht="15" customHeight="1" x14ac:dyDescent="0.25">
      <c r="A19" s="382" t="s">
        <v>44</v>
      </c>
      <c r="B19" s="439" t="s">
        <v>246</v>
      </c>
      <c r="C19" s="439"/>
      <c r="D19" s="370">
        <f t="shared" si="2"/>
        <v>3</v>
      </c>
      <c r="E19" s="370"/>
      <c r="F19" s="370"/>
      <c r="G19" s="410">
        <f t="shared" si="3"/>
        <v>3</v>
      </c>
      <c r="H19" s="349" t="s">
        <v>436</v>
      </c>
      <c r="I19" s="415"/>
    </row>
    <row r="20" spans="1:9" s="411" customFormat="1" ht="15" customHeight="1" x14ac:dyDescent="0.25">
      <c r="A20" s="382" t="s">
        <v>45</v>
      </c>
      <c r="B20" s="439" t="s">
        <v>246</v>
      </c>
      <c r="C20" s="439"/>
      <c r="D20" s="370">
        <f t="shared" si="2"/>
        <v>3</v>
      </c>
      <c r="E20" s="370"/>
      <c r="F20" s="370"/>
      <c r="G20" s="410">
        <f t="shared" si="3"/>
        <v>3</v>
      </c>
      <c r="H20" s="349" t="s">
        <v>690</v>
      </c>
      <c r="I20" s="415"/>
    </row>
    <row r="21" spans="1:9" s="411" customFormat="1" ht="15" customHeight="1" x14ac:dyDescent="0.25">
      <c r="A21" s="382" t="s">
        <v>46</v>
      </c>
      <c r="B21" s="439" t="s">
        <v>246</v>
      </c>
      <c r="C21" s="439"/>
      <c r="D21" s="370">
        <f t="shared" si="2"/>
        <v>3</v>
      </c>
      <c r="E21" s="370"/>
      <c r="F21" s="370"/>
      <c r="G21" s="410">
        <f t="shared" si="3"/>
        <v>3</v>
      </c>
      <c r="H21" s="435" t="s">
        <v>691</v>
      </c>
      <c r="I21" s="415"/>
    </row>
    <row r="22" spans="1:9" s="411" customFormat="1" ht="15" customHeight="1" x14ac:dyDescent="0.25">
      <c r="A22" s="382" t="s">
        <v>47</v>
      </c>
      <c r="B22" s="439" t="s">
        <v>246</v>
      </c>
      <c r="C22" s="439"/>
      <c r="D22" s="370">
        <f t="shared" si="2"/>
        <v>3</v>
      </c>
      <c r="E22" s="370"/>
      <c r="F22" s="370"/>
      <c r="G22" s="410">
        <f t="shared" si="3"/>
        <v>3</v>
      </c>
      <c r="H22" s="435" t="s">
        <v>691</v>
      </c>
      <c r="I22" s="415"/>
    </row>
    <row r="23" spans="1:9" s="411" customFormat="1" ht="15" customHeight="1" x14ac:dyDescent="0.25">
      <c r="A23" s="382" t="s">
        <v>48</v>
      </c>
      <c r="B23" s="439" t="s">
        <v>246</v>
      </c>
      <c r="C23" s="434"/>
      <c r="D23" s="370">
        <f t="shared" si="2"/>
        <v>3</v>
      </c>
      <c r="E23" s="370"/>
      <c r="F23" s="370"/>
      <c r="G23" s="410">
        <f t="shared" si="3"/>
        <v>3</v>
      </c>
      <c r="H23" s="435" t="s">
        <v>448</v>
      </c>
      <c r="I23" s="415"/>
    </row>
    <row r="24" spans="1:9" s="414" customFormat="1" ht="15" customHeight="1" x14ac:dyDescent="0.25">
      <c r="A24" s="382" t="s">
        <v>49</v>
      </c>
      <c r="B24" s="439" t="s">
        <v>246</v>
      </c>
      <c r="C24" s="439"/>
      <c r="D24" s="370">
        <f t="shared" si="2"/>
        <v>3</v>
      </c>
      <c r="E24" s="370"/>
      <c r="F24" s="370"/>
      <c r="G24" s="410">
        <f t="shared" si="3"/>
        <v>3</v>
      </c>
      <c r="H24" s="349" t="s">
        <v>692</v>
      </c>
      <c r="I24" s="435"/>
    </row>
    <row r="25" spans="1:9" s="411" customFormat="1" ht="15" customHeight="1" x14ac:dyDescent="0.25">
      <c r="A25" s="382" t="s">
        <v>50</v>
      </c>
      <c r="B25" s="439" t="s">
        <v>246</v>
      </c>
      <c r="C25" s="439"/>
      <c r="D25" s="370">
        <f t="shared" si="2"/>
        <v>3</v>
      </c>
      <c r="E25" s="370"/>
      <c r="F25" s="370"/>
      <c r="G25" s="410">
        <f t="shared" si="3"/>
        <v>3</v>
      </c>
      <c r="H25" s="349" t="s">
        <v>219</v>
      </c>
      <c r="I25" s="415"/>
    </row>
    <row r="26" spans="1:9" s="411" customFormat="1" ht="15" customHeight="1" x14ac:dyDescent="0.25">
      <c r="A26" s="382" t="s">
        <v>51</v>
      </c>
      <c r="B26" s="439" t="s">
        <v>246</v>
      </c>
      <c r="C26" s="439"/>
      <c r="D26" s="370">
        <f t="shared" si="2"/>
        <v>3</v>
      </c>
      <c r="E26" s="370"/>
      <c r="F26" s="370"/>
      <c r="G26" s="410">
        <f t="shared" si="3"/>
        <v>3</v>
      </c>
      <c r="H26" s="349" t="s">
        <v>682</v>
      </c>
      <c r="I26" s="415"/>
    </row>
    <row r="27" spans="1:9" s="411" customFormat="1" ht="15" customHeight="1" x14ac:dyDescent="0.25">
      <c r="A27" s="382" t="s">
        <v>52</v>
      </c>
      <c r="B27" s="439" t="s">
        <v>246</v>
      </c>
      <c r="C27" s="419"/>
      <c r="D27" s="370">
        <f t="shared" si="2"/>
        <v>3</v>
      </c>
      <c r="E27" s="370"/>
      <c r="F27" s="370"/>
      <c r="G27" s="410">
        <f t="shared" si="3"/>
        <v>3</v>
      </c>
      <c r="H27" s="435" t="s">
        <v>220</v>
      </c>
      <c r="I27" s="415"/>
    </row>
  </sheetData>
  <autoFilter ref="A6:H27"/>
  <mergeCells count="10">
    <mergeCell ref="A1:H1"/>
    <mergeCell ref="A2:H2"/>
    <mergeCell ref="A3:A5"/>
    <mergeCell ref="C3:C5"/>
    <mergeCell ref="D3:G3"/>
    <mergeCell ref="H3:H5"/>
    <mergeCell ref="D4:D5"/>
    <mergeCell ref="E4:E5"/>
    <mergeCell ref="F4:F5"/>
    <mergeCell ref="G4:G5"/>
  </mergeCells>
  <dataValidations count="3">
    <dataValidation type="list" allowBlank="1" showInputMessage="1" showErrorMessage="1" sqref="E7:F12 E14:F27">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6:B12 B14:B27">
      <formula1>$B$4:$B$5</formula1>
    </dataValidation>
    <dataValidation type="list" allowBlank="1" showInputMessage="1" showErrorMessage="1" sqref="B13">
      <formula1>#REF!</formula1>
    </dataValidation>
  </dataValidations>
  <hyperlinks>
    <hyperlink ref="G6" r:id="rId1" display="http://beldepfin.ru/?page_id=4202"/>
    <hyperlink ref="H7" r:id="rId2" display="http://сыктывкар.рф/administration/departament-finansov/byudzhet/resheniya-ob-utverzhdenii-byudzheta"/>
    <hyperlink ref="H8" r:id="rId3" display="http://воркута.рф/about/budget-mo-th-vorkuta/byudzhet/proekty-resheniy/2019-god/"/>
    <hyperlink ref="H9" r:id="rId4"/>
    <hyperlink ref="H10" r:id="rId5" display="http://администрация-усинск.рф/?p=18093"/>
    <hyperlink ref="H11" r:id="rId6"/>
    <hyperlink ref="H12" r:id="rId7"/>
    <hyperlink ref="H14" r:id="rId8"/>
    <hyperlink ref="H15" r:id="rId9"/>
    <hyperlink ref="H16" r:id="rId10"/>
    <hyperlink ref="H17" r:id="rId11"/>
    <hyperlink ref="H18" r:id="rId12"/>
    <hyperlink ref="H19" r:id="rId13"/>
    <hyperlink ref="H20" r:id="rId14"/>
    <hyperlink ref="H21" r:id="rId15" display="http://www.сысола-адм.рф/budget_rayon.php"/>
    <hyperlink ref="H23" r:id="rId16"/>
    <hyperlink ref="H22" r:id="rId17" display="http://www.сысола-адм.рф/budget_rayon.php"/>
    <hyperlink ref="H24" r:id="rId18" display="https://cloud.mail.ru/public/97EH/Bpna79t5e/%D0%A0%D0%B5%D1%88%D0%B5%D0%BD%D0%B8%D1%8F %D0%BE %D0%B2%D0%BD%D0%B5%D1%81%D0%B5%D0%BD%D0%B8%D0%B8 %D0%B8%D0%B7%D0%BC%D0%B5%D0%BD%D0%B5%D0%BD%D0%B8%D0%B9 %D0%B2 %D0%B1%D1%8E%D0%B4%D0%B6%D0%B5%D1%82 2019 %D0%B3%D0%BE%D0%B4/"/>
    <hyperlink ref="H25" r:id="rId19"/>
    <hyperlink ref="H26" r:id="rId20" display="http://усть-кулом.рф/city/byudzhet-rayona/byudzhet-na-2019-god/"/>
    <hyperlink ref="H27" r:id="rId21"/>
  </hyperlinks>
  <pageMargins left="0.70866141732283472" right="0.70866141732283472" top="0.74803149606299213" bottom="0.74803149606299213" header="0.31496062992125984" footer="0.31496062992125984"/>
  <pageSetup paperSize="9" scale="69" fitToHeight="3" orientation="landscape" r:id="rId22"/>
  <headerFooter>
    <oddFooter>&amp;C&amp;"Times New Roman,обычный"&amp;8Исходные данные и оценка показателя 1.1&amp;R&amp;8&amp;P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9"/>
  <sheetViews>
    <sheetView topLeftCell="A4" zoomScale="110" zoomScaleNormal="110" zoomScaleSheetLayoutView="80" workbookViewId="0">
      <selection activeCell="C23" sqref="C23"/>
    </sheetView>
  </sheetViews>
  <sheetFormatPr defaultColWidth="8.85546875" defaultRowHeight="15" x14ac:dyDescent="0.25"/>
  <cols>
    <col min="1" max="1" width="19.42578125" style="3" customWidth="1"/>
    <col min="2" max="2" width="54.7109375" style="26" customWidth="1"/>
    <col min="3" max="3" width="45.28515625" style="3" customWidth="1"/>
    <col min="4" max="5" width="9.140625" style="3" customWidth="1"/>
    <col min="6" max="6" width="11.42578125" style="9" customWidth="1"/>
    <col min="7" max="8" width="8.85546875" style="9"/>
    <col min="9" max="9" width="8.85546875" style="201"/>
    <col min="10" max="16384" width="8.85546875" style="9"/>
  </cols>
  <sheetData>
    <row r="1" spans="1:9" s="1" customFormat="1" ht="25.5" customHeight="1" x14ac:dyDescent="0.25">
      <c r="A1" s="535" t="str">
        <f>"Исходные данные и оценка показателя "&amp;Методика!B118</f>
        <v>Исходные данные и оценка показателя Публикуются ли в открытом доступе на портале (сайте) МО, предназначенном для публикации информации о бюджетных данных, актуализированные версии Бюджета с учетом внесенных изменений?</v>
      </c>
      <c r="B1" s="535"/>
      <c r="C1" s="535"/>
      <c r="D1" s="535"/>
      <c r="E1" s="541"/>
      <c r="F1" s="541"/>
      <c r="G1" s="541"/>
      <c r="H1" s="541"/>
      <c r="I1" s="207"/>
    </row>
    <row r="2" spans="1:9" s="1" customFormat="1" ht="62.25" customHeight="1" x14ac:dyDescent="0.25">
      <c r="A2" s="542" t="str">
        <f>Методика!B119</f>
        <v>В целях оценки показателя учитывается публикация актуализированной версии Бюджета с учетом всех принятых на дату проведения мониторинга изменений в бюджет. В случае, если внесение изменений в Бюджет на момент проведения мониторинга не осуществлялось, в целях оценки показателя учитывается публикация принятого Бюджета.
Учитывается публикация актуализированной версии Бюджета со всеми приложениями; публикация отдельных составляющих в целях оценки показателя не учитывается. 
Для максимальной оценки показателя требуется публикация актуализированной версии Бюджета в структурированном виде.
В случае, если на момент проведения мониторинга актуализированная версия Бюджета с учетом всех изменений, внесенных Бюджет, не опубликована, оценка показателя принимает значение 0 баллов.</v>
      </c>
      <c r="B2" s="543"/>
      <c r="C2" s="543"/>
      <c r="D2" s="543"/>
      <c r="E2" s="541"/>
      <c r="F2" s="541"/>
      <c r="G2" s="541"/>
      <c r="H2" s="541"/>
      <c r="I2" s="207"/>
    </row>
    <row r="3" spans="1:9" ht="33.75" customHeight="1" x14ac:dyDescent="0.25">
      <c r="A3" s="507" t="s">
        <v>119</v>
      </c>
      <c r="B3" s="108" t="str">
        <f>Методика!B118</f>
        <v>Публикуются ли в открытом доступе на портале (сайте) МО, предназначенном для публикации информации о бюджетных данных, актуализированные версии Бюджета с учетом внесенных изменений?</v>
      </c>
      <c r="C3" s="507" t="s">
        <v>28</v>
      </c>
      <c r="D3" s="517" t="s">
        <v>354</v>
      </c>
      <c r="E3" s="544"/>
      <c r="F3" s="544"/>
      <c r="G3" s="544"/>
      <c r="H3" s="507" t="s">
        <v>352</v>
      </c>
    </row>
    <row r="4" spans="1:9" ht="25.5" customHeight="1" x14ac:dyDescent="0.25">
      <c r="A4" s="508"/>
      <c r="B4" s="209" t="str">
        <f>Методика!B120</f>
        <v>Да, опубликована актуализированная версия Бюджета с учетом всех принятых изменений в Бюджет в структурированном виде</v>
      </c>
      <c r="C4" s="507"/>
      <c r="D4" s="507" t="s">
        <v>9</v>
      </c>
      <c r="E4" s="507" t="s">
        <v>27</v>
      </c>
      <c r="F4" s="507" t="s">
        <v>21</v>
      </c>
      <c r="G4" s="517" t="s">
        <v>8</v>
      </c>
      <c r="H4" s="544"/>
    </row>
    <row r="5" spans="1:9" ht="24.75" customHeight="1" x14ac:dyDescent="0.25">
      <c r="A5" s="508"/>
      <c r="B5" s="209" t="str">
        <f>Методика!B121</f>
        <v>Да, опубликована актуализированная версия Бюджета с учетом всех принятых изменений в Бюджет, но не в структурированном виде</v>
      </c>
      <c r="C5" s="507"/>
      <c r="D5" s="507"/>
      <c r="E5" s="545"/>
      <c r="F5" s="544"/>
      <c r="G5" s="544"/>
      <c r="H5" s="544"/>
    </row>
    <row r="6" spans="1:9" ht="48" customHeight="1" x14ac:dyDescent="0.25">
      <c r="A6" s="508"/>
      <c r="B6" s="209" t="str">
        <f>Методика!B122</f>
        <v>Нет, актуализированная версия Бюджета не публикуется или актуализация Бюджета носит несистемный характер (публикуются актуализированные версии Бюджета с учетом отдельных изменений в Бюджет)</v>
      </c>
      <c r="C6" s="507"/>
      <c r="D6" s="507"/>
      <c r="E6" s="545"/>
      <c r="F6" s="544"/>
      <c r="G6" s="544"/>
      <c r="H6" s="544"/>
    </row>
    <row r="7" spans="1:9" s="14" customFormat="1" ht="15" customHeight="1" x14ac:dyDescent="0.25">
      <c r="A7" s="211" t="s">
        <v>31</v>
      </c>
      <c r="B7" s="212"/>
      <c r="C7" s="211"/>
      <c r="D7" s="211"/>
      <c r="E7" s="211"/>
      <c r="F7" s="211"/>
      <c r="G7" s="213"/>
      <c r="H7" s="214"/>
      <c r="I7" s="23"/>
    </row>
    <row r="8" spans="1:9" s="414" customFormat="1" ht="15.75" customHeight="1" x14ac:dyDescent="0.25">
      <c r="A8" s="382" t="s">
        <v>33</v>
      </c>
      <c r="B8" s="419" t="s">
        <v>355</v>
      </c>
      <c r="C8" s="439"/>
      <c r="D8" s="370">
        <f t="shared" ref="D8:D13" si="0">IF(B8=$B$4,3,IF(B8=$B$5,2,IF(B8=$B$6,0,0)))</f>
        <v>3</v>
      </c>
      <c r="E8" s="370"/>
      <c r="F8" s="370"/>
      <c r="G8" s="410">
        <f t="shared" ref="G8:G13" si="1">D8*(1-E8)*(1-F8)</f>
        <v>3</v>
      </c>
      <c r="H8" s="349" t="s">
        <v>689</v>
      </c>
      <c r="I8" s="415"/>
    </row>
    <row r="9" spans="1:9" s="411" customFormat="1" ht="15" customHeight="1" x14ac:dyDescent="0.25">
      <c r="A9" s="382" t="s">
        <v>34</v>
      </c>
      <c r="B9" s="419" t="s">
        <v>355</v>
      </c>
      <c r="C9" s="439"/>
      <c r="D9" s="370">
        <f t="shared" si="0"/>
        <v>3</v>
      </c>
      <c r="E9" s="370"/>
      <c r="F9" s="370"/>
      <c r="G9" s="410">
        <f t="shared" si="1"/>
        <v>3</v>
      </c>
      <c r="H9" s="349" t="s">
        <v>693</v>
      </c>
      <c r="I9" s="415"/>
    </row>
    <row r="10" spans="1:9" s="415" customFormat="1" ht="15" customHeight="1" x14ac:dyDescent="0.25">
      <c r="A10" s="382" t="s">
        <v>35</v>
      </c>
      <c r="B10" s="419" t="s">
        <v>355</v>
      </c>
      <c r="C10" s="439"/>
      <c r="D10" s="370">
        <f t="shared" si="0"/>
        <v>3</v>
      </c>
      <c r="E10" s="370"/>
      <c r="F10" s="370"/>
      <c r="G10" s="410">
        <f t="shared" si="1"/>
        <v>3</v>
      </c>
      <c r="H10" s="349" t="s">
        <v>217</v>
      </c>
    </row>
    <row r="11" spans="1:9" s="413" customFormat="1" ht="15" customHeight="1" x14ac:dyDescent="0.25">
      <c r="A11" s="382" t="s">
        <v>36</v>
      </c>
      <c r="B11" s="431" t="s">
        <v>355</v>
      </c>
      <c r="C11" s="419"/>
      <c r="D11" s="370">
        <f t="shared" si="0"/>
        <v>3</v>
      </c>
      <c r="E11" s="370"/>
      <c r="F11" s="388"/>
      <c r="G11" s="358">
        <f t="shared" si="1"/>
        <v>3</v>
      </c>
      <c r="H11" s="349" t="s">
        <v>684</v>
      </c>
    </row>
    <row r="12" spans="1:9" s="413" customFormat="1" ht="15" customHeight="1" x14ac:dyDescent="0.25">
      <c r="A12" s="382" t="s">
        <v>37</v>
      </c>
      <c r="B12" s="431" t="s">
        <v>356</v>
      </c>
      <c r="C12" s="419" t="s">
        <v>694</v>
      </c>
      <c r="D12" s="370">
        <v>0</v>
      </c>
      <c r="E12" s="370"/>
      <c r="F12" s="370"/>
      <c r="G12" s="410">
        <f t="shared" si="1"/>
        <v>0</v>
      </c>
      <c r="H12" s="438" t="s">
        <v>346</v>
      </c>
    </row>
    <row r="13" spans="1:9" s="411" customFormat="1" ht="15" customHeight="1" x14ac:dyDescent="0.25">
      <c r="A13" s="382" t="s">
        <v>38</v>
      </c>
      <c r="B13" s="419" t="s">
        <v>355</v>
      </c>
      <c r="C13" s="439"/>
      <c r="D13" s="370">
        <f t="shared" si="0"/>
        <v>3</v>
      </c>
      <c r="E13" s="370"/>
      <c r="F13" s="370"/>
      <c r="G13" s="410">
        <f t="shared" si="1"/>
        <v>3</v>
      </c>
      <c r="H13" s="349" t="s">
        <v>677</v>
      </c>
      <c r="I13" s="415"/>
    </row>
    <row r="14" spans="1:9" s="369" customFormat="1" ht="15" customHeight="1" x14ac:dyDescent="0.25">
      <c r="A14" s="383" t="s">
        <v>32</v>
      </c>
      <c r="B14" s="429"/>
      <c r="C14" s="427"/>
      <c r="D14" s="372"/>
      <c r="E14" s="372"/>
      <c r="F14" s="368"/>
      <c r="G14" s="368"/>
      <c r="H14" s="428"/>
      <c r="I14" s="378"/>
    </row>
    <row r="15" spans="1:9" s="414" customFormat="1" ht="15" customHeight="1" x14ac:dyDescent="0.25">
      <c r="A15" s="382" t="s">
        <v>39</v>
      </c>
      <c r="B15" s="419" t="s">
        <v>356</v>
      </c>
      <c r="C15" s="439" t="s">
        <v>764</v>
      </c>
      <c r="D15" s="370">
        <f t="shared" ref="D15:D28" si="2">IF(B15=$B$4,3,IF(B15=$B$5,2,IF(B15=$B$6,0,0)))</f>
        <v>0</v>
      </c>
      <c r="E15" s="370"/>
      <c r="F15" s="370"/>
      <c r="G15" s="410">
        <f t="shared" ref="G15:G28" si="3">D15*(1-E15)*(1-F15)</f>
        <v>0</v>
      </c>
      <c r="H15" s="349" t="s">
        <v>438</v>
      </c>
      <c r="I15" s="415"/>
    </row>
    <row r="16" spans="1:9" s="411" customFormat="1" ht="15" customHeight="1" x14ac:dyDescent="0.25">
      <c r="A16" s="382" t="s">
        <v>40</v>
      </c>
      <c r="B16" s="419" t="s">
        <v>356</v>
      </c>
      <c r="C16" s="439" t="s">
        <v>763</v>
      </c>
      <c r="D16" s="370">
        <f t="shared" si="2"/>
        <v>0</v>
      </c>
      <c r="E16" s="370"/>
      <c r="F16" s="370"/>
      <c r="G16" s="410">
        <f t="shared" si="3"/>
        <v>0</v>
      </c>
      <c r="H16" s="349" t="s">
        <v>218</v>
      </c>
      <c r="I16" s="415"/>
    </row>
    <row r="17" spans="1:9" s="411" customFormat="1" ht="15" customHeight="1" x14ac:dyDescent="0.25">
      <c r="A17" s="382" t="s">
        <v>41</v>
      </c>
      <c r="B17" s="439" t="s">
        <v>355</v>
      </c>
      <c r="C17" s="439" t="s">
        <v>695</v>
      </c>
      <c r="D17" s="370">
        <f t="shared" si="2"/>
        <v>3</v>
      </c>
      <c r="E17" s="370"/>
      <c r="F17" s="370">
        <v>0.5</v>
      </c>
      <c r="G17" s="410">
        <f t="shared" si="3"/>
        <v>1.5</v>
      </c>
      <c r="H17" s="349" t="s">
        <v>442</v>
      </c>
      <c r="I17" s="415"/>
    </row>
    <row r="18" spans="1:9" s="411" customFormat="1" ht="15" customHeight="1" x14ac:dyDescent="0.25">
      <c r="A18" s="382" t="s">
        <v>42</v>
      </c>
      <c r="B18" s="439" t="s">
        <v>355</v>
      </c>
      <c r="C18" s="439"/>
      <c r="D18" s="370">
        <f t="shared" si="2"/>
        <v>3</v>
      </c>
      <c r="E18" s="370"/>
      <c r="F18" s="370"/>
      <c r="G18" s="410">
        <f t="shared" si="3"/>
        <v>3</v>
      </c>
      <c r="H18" s="349" t="s">
        <v>384</v>
      </c>
      <c r="I18" s="415"/>
    </row>
    <row r="19" spans="1:9" s="411" customFormat="1" ht="15" customHeight="1" x14ac:dyDescent="0.25">
      <c r="A19" s="382" t="s">
        <v>43</v>
      </c>
      <c r="B19" s="439" t="s">
        <v>355</v>
      </c>
      <c r="C19" s="463"/>
      <c r="D19" s="370">
        <f t="shared" si="2"/>
        <v>3</v>
      </c>
      <c r="E19" s="370"/>
      <c r="F19" s="370"/>
      <c r="G19" s="410">
        <f t="shared" si="3"/>
        <v>3</v>
      </c>
      <c r="H19" s="349" t="s">
        <v>678</v>
      </c>
      <c r="I19" s="415"/>
    </row>
    <row r="20" spans="1:9" s="411" customFormat="1" ht="15" customHeight="1" x14ac:dyDescent="0.25">
      <c r="A20" s="382" t="s">
        <v>44</v>
      </c>
      <c r="B20" s="439" t="s">
        <v>696</v>
      </c>
      <c r="C20" s="359" t="s">
        <v>697</v>
      </c>
      <c r="D20" s="370">
        <f t="shared" si="2"/>
        <v>0</v>
      </c>
      <c r="E20" s="370"/>
      <c r="F20" s="370"/>
      <c r="G20" s="410">
        <f t="shared" si="3"/>
        <v>0</v>
      </c>
      <c r="H20" s="349" t="s">
        <v>698</v>
      </c>
      <c r="I20" s="415"/>
    </row>
    <row r="21" spans="1:9" s="411" customFormat="1" ht="15" customHeight="1" x14ac:dyDescent="0.25">
      <c r="A21" s="382" t="s">
        <v>45</v>
      </c>
      <c r="B21" s="439" t="s">
        <v>355</v>
      </c>
      <c r="C21" s="439"/>
      <c r="D21" s="370">
        <v>3</v>
      </c>
      <c r="E21" s="370"/>
      <c r="F21" s="370"/>
      <c r="G21" s="410">
        <f t="shared" si="3"/>
        <v>3</v>
      </c>
      <c r="H21" s="349" t="s">
        <v>690</v>
      </c>
      <c r="I21" s="415"/>
    </row>
    <row r="22" spans="1:9" s="411" customFormat="1" ht="15" customHeight="1" x14ac:dyDescent="0.25">
      <c r="A22" s="382" t="s">
        <v>46</v>
      </c>
      <c r="B22" s="439" t="s">
        <v>355</v>
      </c>
      <c r="C22" s="439"/>
      <c r="D22" s="370">
        <f t="shared" si="2"/>
        <v>3</v>
      </c>
      <c r="E22" s="370"/>
      <c r="F22" s="370"/>
      <c r="G22" s="410">
        <f t="shared" si="3"/>
        <v>3</v>
      </c>
      <c r="H22" s="349" t="s">
        <v>348</v>
      </c>
      <c r="I22" s="415"/>
    </row>
    <row r="23" spans="1:9" s="411" customFormat="1" ht="15" customHeight="1" x14ac:dyDescent="0.25">
      <c r="A23" s="382" t="s">
        <v>47</v>
      </c>
      <c r="B23" s="439" t="s">
        <v>356</v>
      </c>
      <c r="C23" s="439" t="s">
        <v>699</v>
      </c>
      <c r="D23" s="370">
        <f t="shared" si="2"/>
        <v>0</v>
      </c>
      <c r="E23" s="370"/>
      <c r="F23" s="370"/>
      <c r="G23" s="410">
        <f t="shared" si="3"/>
        <v>0</v>
      </c>
      <c r="H23" s="349" t="s">
        <v>691</v>
      </c>
      <c r="I23" s="415"/>
    </row>
    <row r="24" spans="1:9" s="411" customFormat="1" ht="15" customHeight="1" x14ac:dyDescent="0.25">
      <c r="A24" s="382" t="s">
        <v>48</v>
      </c>
      <c r="B24" s="439" t="s">
        <v>356</v>
      </c>
      <c r="C24" s="439" t="s">
        <v>700</v>
      </c>
      <c r="D24" s="370">
        <f t="shared" si="2"/>
        <v>0</v>
      </c>
      <c r="E24" s="370"/>
      <c r="F24" s="370"/>
      <c r="G24" s="410">
        <f t="shared" si="3"/>
        <v>0</v>
      </c>
      <c r="H24" s="349" t="s">
        <v>701</v>
      </c>
      <c r="I24" s="415"/>
    </row>
    <row r="25" spans="1:9" s="414" customFormat="1" ht="15" customHeight="1" x14ac:dyDescent="0.25">
      <c r="A25" s="382" t="s">
        <v>49</v>
      </c>
      <c r="B25" s="439" t="s">
        <v>355</v>
      </c>
      <c r="C25" s="439"/>
      <c r="D25" s="370">
        <f t="shared" si="2"/>
        <v>3</v>
      </c>
      <c r="E25" s="370"/>
      <c r="F25" s="370"/>
      <c r="G25" s="410">
        <f t="shared" si="3"/>
        <v>3</v>
      </c>
      <c r="H25" s="332" t="s">
        <v>692</v>
      </c>
      <c r="I25" s="415"/>
    </row>
    <row r="26" spans="1:9" s="411" customFormat="1" ht="15" customHeight="1" x14ac:dyDescent="0.25">
      <c r="A26" s="382" t="s">
        <v>50</v>
      </c>
      <c r="B26" s="439" t="s">
        <v>355</v>
      </c>
      <c r="C26" s="439"/>
      <c r="D26" s="370">
        <f t="shared" si="2"/>
        <v>3</v>
      </c>
      <c r="E26" s="370"/>
      <c r="F26" s="370"/>
      <c r="G26" s="410">
        <f t="shared" si="3"/>
        <v>3</v>
      </c>
      <c r="H26" s="349" t="s">
        <v>219</v>
      </c>
      <c r="I26" s="415"/>
    </row>
    <row r="27" spans="1:9" s="411" customFormat="1" ht="15" customHeight="1" x14ac:dyDescent="0.25">
      <c r="A27" s="382" t="s">
        <v>51</v>
      </c>
      <c r="B27" s="439" t="s">
        <v>355</v>
      </c>
      <c r="C27" s="439"/>
      <c r="D27" s="370">
        <f t="shared" si="2"/>
        <v>3</v>
      </c>
      <c r="E27" s="370"/>
      <c r="F27" s="370"/>
      <c r="G27" s="410">
        <f t="shared" si="3"/>
        <v>3</v>
      </c>
      <c r="H27" s="349" t="s">
        <v>682</v>
      </c>
      <c r="I27" s="415"/>
    </row>
    <row r="28" spans="1:9" s="411" customFormat="1" ht="15" customHeight="1" x14ac:dyDescent="0.25">
      <c r="A28" s="437" t="s">
        <v>52</v>
      </c>
      <c r="B28" s="439" t="s">
        <v>356</v>
      </c>
      <c r="C28" s="419" t="s">
        <v>702</v>
      </c>
      <c r="D28" s="370">
        <f t="shared" si="2"/>
        <v>0</v>
      </c>
      <c r="E28" s="388"/>
      <c r="F28" s="388"/>
      <c r="G28" s="358">
        <f t="shared" si="3"/>
        <v>0</v>
      </c>
      <c r="H28" s="349" t="s">
        <v>220</v>
      </c>
      <c r="I28" s="415"/>
    </row>
    <row r="29" spans="1:9" x14ac:dyDescent="0.25">
      <c r="F29" s="3"/>
      <c r="G29" s="4"/>
    </row>
  </sheetData>
  <autoFilter ref="A7:D28"/>
  <mergeCells count="10">
    <mergeCell ref="A1:H1"/>
    <mergeCell ref="A2:H2"/>
    <mergeCell ref="A3:A6"/>
    <mergeCell ref="C3:C6"/>
    <mergeCell ref="D3:G3"/>
    <mergeCell ref="H3:H6"/>
    <mergeCell ref="D4:D6"/>
    <mergeCell ref="E4:E6"/>
    <mergeCell ref="F4:F6"/>
    <mergeCell ref="G4:G6"/>
  </mergeCells>
  <dataValidations count="3">
    <dataValidation type="list" allowBlank="1" showInputMessage="1" showErrorMessage="1" sqref="E8:F13 E15:F28">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7:B13 B15:B28">
      <formula1>$B$4:$B$6</formula1>
    </dataValidation>
    <dataValidation type="list" allowBlank="1" showInputMessage="1" showErrorMessage="1" sqref="B14">
      <formula1>#REF!</formula1>
    </dataValidation>
  </dataValidations>
  <hyperlinks>
    <hyperlink ref="G7" r:id="rId1" display="http://beldepfin.ru/?page_id=4202"/>
    <hyperlink ref="H8" r:id="rId2" display="http://сыктывкар.рф/administration/departament-finansov/byudzhet/resheniya-ob-utverzhdenii-byudzheta"/>
    <hyperlink ref="H9" r:id="rId3" display="http://воркута.рф/about/budget-mo-th-vorkuta/byudzhet/aktualizirovannyy-byudzhet/2019-god/"/>
    <hyperlink ref="H10" r:id="rId4"/>
    <hyperlink ref="H11" r:id="rId5" display="http://администрация-усинск.рф/?p=18093"/>
    <hyperlink ref="H12" r:id="rId6"/>
    <hyperlink ref="H13" r:id="rId7"/>
    <hyperlink ref="H15" r:id="rId8"/>
    <hyperlink ref="H16" r:id="rId9"/>
    <hyperlink ref="H17" r:id="rId10"/>
    <hyperlink ref="H18" r:id="rId11"/>
    <hyperlink ref="H19" r:id="rId12"/>
    <hyperlink ref="H20" r:id="rId13"/>
    <hyperlink ref="H21" r:id="rId14"/>
    <hyperlink ref="H22" r:id="rId15"/>
    <hyperlink ref="H23" r:id="rId16" display="http://www.сысола-адм.рф/budget_rayon.php"/>
    <hyperlink ref="H24" r:id="rId17"/>
    <hyperlink ref="H26" r:id="rId18"/>
    <hyperlink ref="H27" r:id="rId19" display="http://усть-кулом.рф/city/byudzhet-rayona/byudzhet-na-2019-god/"/>
    <hyperlink ref="H28" r:id="rId20"/>
    <hyperlink ref="H25" r:id="rId21" display="https://cloud.mail.ru/public/97EH/Bpna79t5e/%D0%A0%D0%B5%D1%88%D0%B5%D0%BD%D0%B8%D1%8F %D0%BE %D0%B2%D0%BD%D0%B5%D1%81%D0%B5%D0%BD%D0%B8%D0%B8 %D0%B8%D0%B7%D0%BC%D0%B5%D0%BD%D0%B5%D0%BD%D0%B8%D0%B9 %D0%B2 %D0%B1%D1%8E%D0%B4%D0%B6%D0%B5%D1%82 2019 %D0%B3%D0%BE%D0%B4/"/>
  </hyperlinks>
  <pageMargins left="0.70866141732283472" right="0.70866141732283472" top="0.74803149606299213" bottom="0.74803149606299213" header="0.31496062992125984" footer="0.31496062992125984"/>
  <pageSetup paperSize="9" fitToHeight="3" orientation="landscape" r:id="rId22"/>
  <headerFooter>
    <oddFooter>&amp;C&amp;"Times New Roman,обычный"&amp;8Исходные данные и оценка показателя 1.1&amp;R&amp;8&amp;P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27"/>
  <sheetViews>
    <sheetView topLeftCell="A4" zoomScale="110" zoomScaleNormal="110" zoomScaleSheetLayoutView="80" workbookViewId="0">
      <selection activeCell="F30" sqref="F30"/>
    </sheetView>
  </sheetViews>
  <sheetFormatPr defaultColWidth="8.85546875" defaultRowHeight="15" x14ac:dyDescent="0.25"/>
  <cols>
    <col min="1" max="1" width="19.42578125" style="3" customWidth="1"/>
    <col min="2" max="2" width="56.140625" style="26" customWidth="1"/>
    <col min="3" max="3" width="50.5703125" style="3" customWidth="1"/>
    <col min="4" max="4" width="9.140625" style="3" customWidth="1"/>
    <col min="5" max="5" width="6.85546875" style="9" customWidth="1"/>
    <col min="6" max="6" width="11.140625" style="9" customWidth="1"/>
    <col min="7" max="7" width="10.85546875" style="9" customWidth="1"/>
    <col min="8" max="16384" width="8.85546875" style="9"/>
  </cols>
  <sheetData>
    <row r="1" spans="1:9" s="1" customFormat="1" ht="15" customHeight="1" x14ac:dyDescent="0.2">
      <c r="A1" s="547" t="str">
        <f>"Исходные данные и оценка показателя "&amp;Методика!B125</f>
        <v>Исходные данные и оценка показателя Публикуются ли отчеты об исполнении бюджета МО за первый квартал, полугодие, девять месяцев отчетного года?</v>
      </c>
      <c r="B1" s="547"/>
      <c r="C1" s="547"/>
      <c r="D1" s="547"/>
      <c r="E1" s="548"/>
      <c r="F1" s="548"/>
      <c r="G1" s="548"/>
      <c r="H1" s="548"/>
      <c r="I1" s="548"/>
    </row>
    <row r="2" spans="1:9" s="1" customFormat="1" ht="99" customHeight="1" x14ac:dyDescent="0.25">
      <c r="A2" s="542" t="str">
        <f>Методика!B126</f>
        <v xml:space="preserve">В целях оценки показателя учитываются официальные документы, принятые в соответствии с частью 5 статьи 264.2 Бюджетного кодекса РФ. Иные документы и материалы в целях оценки данного показателя не учитываются. Опубликованные сведения в обязательном порядке должны содержать: 
а) наименование, номер и дату правового акта, утверждающего отчет; 
б) должность, фамилию и инициалы лица, подписавшего правовой акт, утверждающий отчет.
Учитывается публикация отчетов со всеми приложениями; публикация отдельных составляющих в целях оценки показателя не учитывается.
Допускается публикация постановляющей части правового акта, утверждающего отчет, в графическом формате. За использование графического формата для публикации приложений к отчету (содержательной части) применяется понижающий коэффициент за используемый формат данных.
Отчет об исполнении бюджета МО за первый квартал, полугодие, девять месяцев отчетного года, должен быть опубликован в течение 3-х месяцев после окончания отчетного периода. </v>
      </c>
      <c r="B2" s="543"/>
      <c r="C2" s="543"/>
      <c r="D2" s="543"/>
      <c r="E2" s="541"/>
      <c r="F2" s="541"/>
      <c r="G2" s="541"/>
      <c r="H2" s="541"/>
      <c r="I2" s="541"/>
    </row>
    <row r="3" spans="1:9" ht="28.5" customHeight="1" x14ac:dyDescent="0.25">
      <c r="A3" s="507" t="s">
        <v>119</v>
      </c>
      <c r="B3" s="170" t="str">
        <f>Методика!B125</f>
        <v>Публикуются ли отчеты об исполнении бюджета МО за первый квартал, полугодие, девять месяцев отчетного года?</v>
      </c>
      <c r="C3" s="494" t="s">
        <v>120</v>
      </c>
      <c r="D3" s="517" t="s">
        <v>357</v>
      </c>
      <c r="E3" s="545"/>
      <c r="F3" s="545"/>
      <c r="G3" s="545"/>
      <c r="H3" s="545"/>
      <c r="I3" s="549" t="s">
        <v>352</v>
      </c>
    </row>
    <row r="4" spans="1:9" ht="15.75" customHeight="1" x14ac:dyDescent="0.25">
      <c r="A4" s="508"/>
      <c r="B4" s="209" t="str">
        <f>Методика!B127</f>
        <v>Да, опубликованы утвержденные отчеты за все отчетные периоды</v>
      </c>
      <c r="C4" s="495"/>
      <c r="D4" s="507" t="s">
        <v>9</v>
      </c>
      <c r="E4" s="507" t="s">
        <v>27</v>
      </c>
      <c r="F4" s="507" t="s">
        <v>21</v>
      </c>
      <c r="G4" s="507" t="s">
        <v>358</v>
      </c>
      <c r="H4" s="517" t="s">
        <v>8</v>
      </c>
      <c r="I4" s="549"/>
    </row>
    <row r="5" spans="1:9" ht="24" customHeight="1" x14ac:dyDescent="0.25">
      <c r="A5" s="508"/>
      <c r="B5" s="209" t="str">
        <f>Методика!B128</f>
        <v>Нет, не опубликованы, или публикуются нерегулярно, или не отвечают требованиям</v>
      </c>
      <c r="C5" s="496"/>
      <c r="D5" s="507"/>
      <c r="E5" s="545"/>
      <c r="F5" s="544"/>
      <c r="G5" s="544"/>
      <c r="H5" s="546"/>
      <c r="I5" s="549"/>
    </row>
    <row r="6" spans="1:9" s="14" customFormat="1" ht="15" customHeight="1" x14ac:dyDescent="0.25">
      <c r="A6" s="11" t="s">
        <v>31</v>
      </c>
      <c r="B6" s="7"/>
      <c r="C6" s="11"/>
      <c r="D6" s="211"/>
      <c r="E6" s="211"/>
      <c r="F6" s="211"/>
      <c r="G6" s="211"/>
      <c r="H6" s="213"/>
      <c r="I6" s="5"/>
    </row>
    <row r="7" spans="1:9" s="414" customFormat="1" ht="15" customHeight="1" x14ac:dyDescent="0.25">
      <c r="A7" s="382" t="s">
        <v>33</v>
      </c>
      <c r="B7" s="431" t="s">
        <v>268</v>
      </c>
      <c r="C7" s="439"/>
      <c r="D7" s="370">
        <f t="shared" ref="D7:D12" si="0">IF(B7=$B$4,2,IF(B7=$B$5,0,0))</f>
        <v>2</v>
      </c>
      <c r="E7" s="370"/>
      <c r="F7" s="370"/>
      <c r="G7" s="370"/>
      <c r="H7" s="360">
        <f t="shared" ref="H7:H12" si="1">D7*(1-E7)*(1-F7)*(1-G7)</f>
        <v>2</v>
      </c>
      <c r="I7" s="445" t="s">
        <v>371</v>
      </c>
    </row>
    <row r="8" spans="1:9" s="411" customFormat="1" ht="15" customHeight="1" x14ac:dyDescent="0.25">
      <c r="A8" s="382" t="s">
        <v>34</v>
      </c>
      <c r="B8" s="419" t="s">
        <v>268</v>
      </c>
      <c r="C8" s="439"/>
      <c r="D8" s="370">
        <f t="shared" si="0"/>
        <v>2</v>
      </c>
      <c r="E8" s="370"/>
      <c r="F8" s="370"/>
      <c r="G8" s="370"/>
      <c r="H8" s="360">
        <f t="shared" si="1"/>
        <v>2</v>
      </c>
      <c r="I8" s="446" t="s">
        <v>703</v>
      </c>
    </row>
    <row r="9" spans="1:9" s="415" customFormat="1" ht="15" customHeight="1" x14ac:dyDescent="0.25">
      <c r="A9" s="382" t="s">
        <v>35</v>
      </c>
      <c r="B9" s="419" t="s">
        <v>268</v>
      </c>
      <c r="C9" s="439"/>
      <c r="D9" s="370">
        <f t="shared" si="0"/>
        <v>2</v>
      </c>
      <c r="E9" s="370"/>
      <c r="F9" s="370"/>
      <c r="G9" s="370"/>
      <c r="H9" s="360">
        <f t="shared" si="1"/>
        <v>2</v>
      </c>
      <c r="I9" s="446" t="s">
        <v>704</v>
      </c>
    </row>
    <row r="10" spans="1:9" s="414" customFormat="1" ht="15" customHeight="1" x14ac:dyDescent="0.25">
      <c r="A10" s="382" t="s">
        <v>36</v>
      </c>
      <c r="B10" s="419" t="s">
        <v>268</v>
      </c>
      <c r="C10" s="419"/>
      <c r="D10" s="370">
        <f t="shared" si="0"/>
        <v>2</v>
      </c>
      <c r="E10" s="370"/>
      <c r="F10" s="370"/>
      <c r="G10" s="370"/>
      <c r="H10" s="360">
        <f t="shared" si="1"/>
        <v>2</v>
      </c>
      <c r="I10" s="446" t="s">
        <v>705</v>
      </c>
    </row>
    <row r="11" spans="1:9" s="413" customFormat="1" ht="15" customHeight="1" x14ac:dyDescent="0.25">
      <c r="A11" s="382" t="s">
        <v>37</v>
      </c>
      <c r="B11" s="419" t="s">
        <v>268</v>
      </c>
      <c r="C11" s="419" t="s">
        <v>706</v>
      </c>
      <c r="D11" s="370">
        <f t="shared" si="0"/>
        <v>2</v>
      </c>
      <c r="E11" s="370"/>
      <c r="F11" s="370"/>
      <c r="G11" s="370">
        <v>0.5</v>
      </c>
      <c r="H11" s="360">
        <f t="shared" si="1"/>
        <v>1</v>
      </c>
      <c r="I11" s="446" t="s">
        <v>707</v>
      </c>
    </row>
    <row r="12" spans="1:9" s="411" customFormat="1" ht="15" customHeight="1" x14ac:dyDescent="0.25">
      <c r="A12" s="382" t="s">
        <v>38</v>
      </c>
      <c r="B12" s="439" t="s">
        <v>268</v>
      </c>
      <c r="C12" s="439"/>
      <c r="D12" s="370">
        <f t="shared" si="0"/>
        <v>2</v>
      </c>
      <c r="E12" s="370"/>
      <c r="F12" s="370"/>
      <c r="G12" s="370"/>
      <c r="H12" s="360">
        <f t="shared" si="1"/>
        <v>2</v>
      </c>
      <c r="I12" s="446" t="s">
        <v>708</v>
      </c>
    </row>
    <row r="13" spans="1:9" s="369" customFormat="1" ht="15" customHeight="1" x14ac:dyDescent="0.25">
      <c r="A13" s="383" t="s">
        <v>32</v>
      </c>
      <c r="B13" s="429"/>
      <c r="C13" s="427"/>
      <c r="D13" s="372"/>
      <c r="E13" s="372"/>
      <c r="F13" s="368"/>
      <c r="G13" s="368"/>
      <c r="H13" s="444"/>
      <c r="I13" s="447"/>
    </row>
    <row r="14" spans="1:9" s="414" customFormat="1" ht="15" customHeight="1" x14ac:dyDescent="0.25">
      <c r="A14" s="382" t="s">
        <v>39</v>
      </c>
      <c r="B14" s="439" t="s">
        <v>268</v>
      </c>
      <c r="C14" s="439"/>
      <c r="D14" s="370">
        <f t="shared" ref="D14:D27" si="2">IF(B14=$B$4,2,IF(B14=$B$5,0,0))</f>
        <v>2</v>
      </c>
      <c r="E14" s="370"/>
      <c r="F14" s="370"/>
      <c r="G14" s="370"/>
      <c r="H14" s="360">
        <f t="shared" ref="H14:H27" si="3">D14*(1-E14)*(1-F14)*(1-G14)</f>
        <v>2</v>
      </c>
      <c r="I14" s="446" t="s">
        <v>209</v>
      </c>
    </row>
    <row r="15" spans="1:9" s="411" customFormat="1" ht="15" customHeight="1" x14ac:dyDescent="0.25">
      <c r="A15" s="382" t="s">
        <v>40</v>
      </c>
      <c r="B15" s="439" t="s">
        <v>268</v>
      </c>
      <c r="C15" s="439"/>
      <c r="D15" s="370">
        <f t="shared" si="2"/>
        <v>2</v>
      </c>
      <c r="E15" s="370"/>
      <c r="F15" s="370"/>
      <c r="G15" s="370"/>
      <c r="H15" s="360">
        <f t="shared" si="3"/>
        <v>2</v>
      </c>
      <c r="I15" s="446" t="s">
        <v>361</v>
      </c>
    </row>
    <row r="16" spans="1:9" s="411" customFormat="1" ht="15" customHeight="1" x14ac:dyDescent="0.25">
      <c r="A16" s="382" t="s">
        <v>41</v>
      </c>
      <c r="B16" s="439" t="s">
        <v>268</v>
      </c>
      <c r="C16" s="439"/>
      <c r="D16" s="370">
        <f t="shared" si="2"/>
        <v>2</v>
      </c>
      <c r="E16" s="370"/>
      <c r="F16" s="370"/>
      <c r="G16" s="370"/>
      <c r="H16" s="360">
        <f t="shared" si="3"/>
        <v>2</v>
      </c>
      <c r="I16" s="446" t="s">
        <v>212</v>
      </c>
    </row>
    <row r="17" spans="1:10" s="411" customFormat="1" ht="15" customHeight="1" x14ac:dyDescent="0.25">
      <c r="A17" s="382" t="s">
        <v>42</v>
      </c>
      <c r="B17" s="439" t="s">
        <v>268</v>
      </c>
      <c r="C17" s="439"/>
      <c r="D17" s="370">
        <f t="shared" si="2"/>
        <v>2</v>
      </c>
      <c r="E17" s="370"/>
      <c r="F17" s="370"/>
      <c r="G17" s="370"/>
      <c r="H17" s="360">
        <f t="shared" si="3"/>
        <v>2</v>
      </c>
      <c r="I17" s="446" t="s">
        <v>709</v>
      </c>
    </row>
    <row r="18" spans="1:10" s="411" customFormat="1" ht="15" customHeight="1" x14ac:dyDescent="0.25">
      <c r="A18" s="382" t="s">
        <v>43</v>
      </c>
      <c r="B18" s="439" t="s">
        <v>268</v>
      </c>
      <c r="C18" s="439"/>
      <c r="D18" s="370">
        <f t="shared" si="2"/>
        <v>2</v>
      </c>
      <c r="E18" s="370"/>
      <c r="F18" s="370"/>
      <c r="G18" s="370"/>
      <c r="H18" s="360">
        <f t="shared" si="3"/>
        <v>2</v>
      </c>
      <c r="I18" s="446" t="s">
        <v>710</v>
      </c>
    </row>
    <row r="19" spans="1:10" s="411" customFormat="1" ht="15" customHeight="1" x14ac:dyDescent="0.25">
      <c r="A19" s="382" t="s">
        <v>44</v>
      </c>
      <c r="B19" s="439" t="s">
        <v>268</v>
      </c>
      <c r="C19" s="439"/>
      <c r="D19" s="370">
        <f t="shared" si="2"/>
        <v>2</v>
      </c>
      <c r="E19" s="370"/>
      <c r="F19" s="370"/>
      <c r="G19" s="370"/>
      <c r="H19" s="360">
        <f t="shared" si="3"/>
        <v>2</v>
      </c>
      <c r="I19" s="448" t="s">
        <v>227</v>
      </c>
    </row>
    <row r="20" spans="1:10" s="411" customFormat="1" ht="15" customHeight="1" x14ac:dyDescent="0.25">
      <c r="A20" s="382" t="s">
        <v>45</v>
      </c>
      <c r="B20" s="439" t="s">
        <v>268</v>
      </c>
      <c r="C20" s="439" t="s">
        <v>711</v>
      </c>
      <c r="D20" s="370">
        <f t="shared" si="2"/>
        <v>2</v>
      </c>
      <c r="E20" s="370"/>
      <c r="F20" s="370">
        <v>0.5</v>
      </c>
      <c r="G20" s="370"/>
      <c r="H20" s="360">
        <f t="shared" si="3"/>
        <v>1</v>
      </c>
      <c r="I20" s="446" t="s">
        <v>712</v>
      </c>
    </row>
    <row r="21" spans="1:10" s="411" customFormat="1" ht="15" customHeight="1" x14ac:dyDescent="0.25">
      <c r="A21" s="382" t="s">
        <v>46</v>
      </c>
      <c r="B21" s="439" t="s">
        <v>268</v>
      </c>
      <c r="C21" s="439"/>
      <c r="D21" s="370">
        <f t="shared" si="2"/>
        <v>2</v>
      </c>
      <c r="E21" s="370"/>
      <c r="F21" s="370"/>
      <c r="G21" s="370"/>
      <c r="H21" s="360">
        <f t="shared" si="3"/>
        <v>2</v>
      </c>
      <c r="I21" s="446" t="s">
        <v>348</v>
      </c>
    </row>
    <row r="22" spans="1:10" s="411" customFormat="1" ht="15" customHeight="1" x14ac:dyDescent="0.25">
      <c r="A22" s="382" t="s">
        <v>47</v>
      </c>
      <c r="B22" s="439" t="s">
        <v>268</v>
      </c>
      <c r="C22" s="439"/>
      <c r="D22" s="370">
        <f t="shared" si="2"/>
        <v>2</v>
      </c>
      <c r="E22" s="370"/>
      <c r="F22" s="370"/>
      <c r="G22" s="370"/>
      <c r="H22" s="360">
        <f t="shared" si="3"/>
        <v>2</v>
      </c>
      <c r="I22" s="446" t="s">
        <v>713</v>
      </c>
    </row>
    <row r="23" spans="1:10" s="411" customFormat="1" ht="15" customHeight="1" x14ac:dyDescent="0.25">
      <c r="A23" s="382" t="s">
        <v>48</v>
      </c>
      <c r="B23" s="439" t="s">
        <v>268</v>
      </c>
      <c r="C23" s="439"/>
      <c r="D23" s="370">
        <f t="shared" si="2"/>
        <v>2</v>
      </c>
      <c r="E23" s="370"/>
      <c r="F23" s="370"/>
      <c r="G23" s="370"/>
      <c r="H23" s="360">
        <f t="shared" si="3"/>
        <v>2</v>
      </c>
      <c r="I23" s="446" t="s">
        <v>714</v>
      </c>
    </row>
    <row r="24" spans="1:10" s="414" customFormat="1" ht="15" customHeight="1" x14ac:dyDescent="0.25">
      <c r="A24" s="382" t="s">
        <v>49</v>
      </c>
      <c r="B24" s="439" t="s">
        <v>268</v>
      </c>
      <c r="C24" s="439"/>
      <c r="D24" s="370">
        <f t="shared" si="2"/>
        <v>2</v>
      </c>
      <c r="E24" s="451"/>
      <c r="F24" s="370"/>
      <c r="G24" s="370"/>
      <c r="H24" s="360">
        <f t="shared" si="3"/>
        <v>2</v>
      </c>
      <c r="I24" s="449" t="s">
        <v>364</v>
      </c>
      <c r="J24" s="435" t="s">
        <v>715</v>
      </c>
    </row>
    <row r="25" spans="1:10" s="411" customFormat="1" ht="15" customHeight="1" x14ac:dyDescent="0.25">
      <c r="A25" s="382" t="s">
        <v>50</v>
      </c>
      <c r="B25" s="439" t="s">
        <v>268</v>
      </c>
      <c r="C25" s="439"/>
      <c r="D25" s="370">
        <f t="shared" si="2"/>
        <v>2</v>
      </c>
      <c r="E25" s="370"/>
      <c r="F25" s="370"/>
      <c r="G25" s="370"/>
      <c r="H25" s="360">
        <f t="shared" si="3"/>
        <v>2</v>
      </c>
      <c r="I25" s="446" t="s">
        <v>365</v>
      </c>
    </row>
    <row r="26" spans="1:10" s="411" customFormat="1" ht="15" customHeight="1" x14ac:dyDescent="0.25">
      <c r="A26" s="382" t="s">
        <v>51</v>
      </c>
      <c r="B26" s="439" t="s">
        <v>268</v>
      </c>
      <c r="C26" s="439"/>
      <c r="D26" s="370">
        <f t="shared" si="2"/>
        <v>2</v>
      </c>
      <c r="E26" s="370"/>
      <c r="F26" s="370"/>
      <c r="G26" s="370"/>
      <c r="H26" s="360">
        <f t="shared" si="3"/>
        <v>2</v>
      </c>
      <c r="I26" s="446" t="s">
        <v>716</v>
      </c>
    </row>
    <row r="27" spans="1:10" s="411" customFormat="1" ht="15" customHeight="1" x14ac:dyDescent="0.25">
      <c r="A27" s="382" t="s">
        <v>52</v>
      </c>
      <c r="B27" s="439" t="s">
        <v>268</v>
      </c>
      <c r="C27" s="439"/>
      <c r="D27" s="370">
        <f t="shared" si="2"/>
        <v>2</v>
      </c>
      <c r="E27" s="370"/>
      <c r="F27" s="370"/>
      <c r="G27" s="370"/>
      <c r="H27" s="360">
        <f t="shared" si="3"/>
        <v>2</v>
      </c>
      <c r="I27" s="450" t="s">
        <v>717</v>
      </c>
    </row>
  </sheetData>
  <autoFilter ref="A6:D27"/>
  <mergeCells count="11">
    <mergeCell ref="H4:H5"/>
    <mergeCell ref="A1:I1"/>
    <mergeCell ref="A2:I2"/>
    <mergeCell ref="A3:A5"/>
    <mergeCell ref="C3:C5"/>
    <mergeCell ref="D3:H3"/>
    <mergeCell ref="I3:I5"/>
    <mergeCell ref="D4:D5"/>
    <mergeCell ref="E4:E5"/>
    <mergeCell ref="F4:F5"/>
    <mergeCell ref="G4:G5"/>
  </mergeCells>
  <dataValidations count="3">
    <dataValidation type="list" allowBlank="1" showInputMessage="1" showErrorMessage="1" sqref="E7:G12 E14:G27">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13">
      <formula1>#REF!</formula1>
    </dataValidation>
    <dataValidation type="list" allowBlank="1" showInputMessage="1" showErrorMessage="1" sqref="B6:B12 B14:B27">
      <formula1>$B$4:$B$5</formula1>
    </dataValidation>
  </dataValidations>
  <hyperlinks>
    <hyperlink ref="H6" r:id="rId1" display="http://beldepfin.ru/?page_id=4202"/>
    <hyperlink ref="I24" r:id="rId2"/>
    <hyperlink ref="J24" r:id="rId3" display="https://cloud.mail.ru/public/97EH/Bpna79t5e/%D0%9E%D1%82%D1%87%D0%B5%D1%82 %D0%BE%D0%B1 %D0%B8%D1%81%D0%BF%D0%BE%D0%BB%D0%BD%D0%B5%D0%BD%D0%B8%D0%B8 %D0%B1%D1%8E%D0%B4%D0%B6%D0%B5%D1%82%D0%B0 2019 %D0%B3%D0%BE%D0%B4 (%D1%84.0503317)/"/>
    <hyperlink ref="I8" r:id="rId4" display="http://воркута.рф/about/budget-mo-th-vorkuta/otchyet-ob-ispolnenii-byudzheta/2019-god/?clear_cache=Y"/>
    <hyperlink ref="I9" r:id="rId5"/>
    <hyperlink ref="I10" r:id="rId6" display="http://администрация-усинск.рф/?p=22360"/>
    <hyperlink ref="I11" r:id="rId7"/>
    <hyperlink ref="I12" r:id="rId8"/>
    <hyperlink ref="I14" r:id="rId9"/>
    <hyperlink ref="I15" r:id="rId10"/>
    <hyperlink ref="I16" r:id="rId11"/>
    <hyperlink ref="I17" r:id="rId12"/>
    <hyperlink ref="I18" r:id="rId13"/>
    <hyperlink ref="I19" r:id="rId14"/>
    <hyperlink ref="I20" r:id="rId15"/>
    <hyperlink ref="I21" r:id="rId16"/>
    <hyperlink ref="I22" r:id="rId17"/>
    <hyperlink ref="I23" r:id="rId18"/>
    <hyperlink ref="I25" r:id="rId19"/>
    <hyperlink ref="I26" r:id="rId20" display="http://усть-кулом.рф/city/byudzhet-rayona/otchet-ob-ispolnenii-byudzheta/ezhekvartalnye-otchety.php"/>
    <hyperlink ref="I27" r:id="rId21"/>
  </hyperlinks>
  <pageMargins left="0.70866141732283472" right="0.70866141732283472" top="0.74803149606299213" bottom="0.74803149606299213" header="0.31496062992125984" footer="0.31496062992125984"/>
  <pageSetup paperSize="9" scale="96" fitToHeight="3" orientation="landscape" r:id="rId22"/>
  <headerFooter>
    <oddFooter>&amp;C&amp;"Times New Roman,обычный"&amp;8Исходные данные и оценка показателя 1.1&amp;R&amp;8&amp;P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7"/>
  <sheetViews>
    <sheetView zoomScale="110" zoomScaleNormal="110" zoomScaleSheetLayoutView="80" workbookViewId="0">
      <selection activeCell="B10" sqref="B10"/>
    </sheetView>
  </sheetViews>
  <sheetFormatPr defaultColWidth="8.85546875" defaultRowHeight="15" x14ac:dyDescent="0.25"/>
  <cols>
    <col min="1" max="1" width="19.42578125" style="3" customWidth="1"/>
    <col min="2" max="2" width="56.140625" style="26" customWidth="1"/>
    <col min="3" max="3" width="50.5703125" style="3" customWidth="1"/>
    <col min="4" max="4" width="9.140625" style="3" customWidth="1"/>
    <col min="5" max="5" width="6.85546875" style="9" customWidth="1"/>
    <col min="6" max="6" width="11.140625" style="9" customWidth="1"/>
    <col min="7" max="7" width="10.85546875" style="9" customWidth="1"/>
    <col min="8" max="16384" width="8.85546875" style="9"/>
  </cols>
  <sheetData>
    <row r="1" spans="1:9" s="1" customFormat="1" ht="15" customHeight="1" x14ac:dyDescent="0.2">
      <c r="A1" s="547" t="str">
        <f>"Исходные данные и оценка показателя "&amp;Методика!B129</f>
        <v>Исходные данные и оценка показателя Публикуются ли ежеквартально сведения об исполнении бюджета МО по доходам в разрезе видов доходов в сравнении с запланированными значениями на соответствующий период (финансовый год)?</v>
      </c>
      <c r="B1" s="547"/>
      <c r="C1" s="547"/>
      <c r="D1" s="547"/>
      <c r="E1" s="548"/>
      <c r="F1" s="548"/>
      <c r="G1" s="548"/>
      <c r="H1" s="548"/>
      <c r="I1" s="548"/>
    </row>
    <row r="2" spans="1:9" s="1" customFormat="1" ht="27" customHeight="1" x14ac:dyDescent="0.25">
      <c r="A2" s="542" t="str">
        <f>Методика!B130</f>
        <v xml:space="preserve">Виды доходов, объем которых составляет менее 10% от общего объема доходов бюджета, допускается агрегировать в категорию «иные» в разрезе групп доходов. Указанные сведения должны быть опубликованы в течение 1-го месяца после окончания отчетного периода.  </v>
      </c>
      <c r="B2" s="543"/>
      <c r="C2" s="543"/>
      <c r="D2" s="543"/>
      <c r="E2" s="541"/>
      <c r="F2" s="541"/>
      <c r="G2" s="541"/>
      <c r="H2" s="541"/>
      <c r="I2" s="541"/>
    </row>
    <row r="3" spans="1:9" ht="36" customHeight="1" x14ac:dyDescent="0.25">
      <c r="A3" s="507" t="s">
        <v>119</v>
      </c>
      <c r="B3" s="170" t="str">
        <f>Методика!B129</f>
        <v>Публикуются ли ежеквартально сведения об исполнении бюджета МО по доходам в разрезе видов доходов в сравнении с запланированными значениями на соответствующий период (финансовый год)?</v>
      </c>
      <c r="C3" s="494" t="s">
        <v>120</v>
      </c>
      <c r="D3" s="517" t="s">
        <v>366</v>
      </c>
      <c r="E3" s="545"/>
      <c r="F3" s="545"/>
      <c r="G3" s="545"/>
      <c r="H3" s="545"/>
      <c r="I3" s="549" t="s">
        <v>352</v>
      </c>
    </row>
    <row r="4" spans="1:9" ht="15.75" customHeight="1" x14ac:dyDescent="0.25">
      <c r="A4" s="508"/>
      <c r="B4" s="209" t="str">
        <f>Методика!B131</f>
        <v>Да, опубликованы за все отчетные периоды</v>
      </c>
      <c r="C4" s="495"/>
      <c r="D4" s="507" t="s">
        <v>9</v>
      </c>
      <c r="E4" s="507" t="s">
        <v>27</v>
      </c>
      <c r="F4" s="507" t="s">
        <v>21</v>
      </c>
      <c r="G4" s="507" t="s">
        <v>358</v>
      </c>
      <c r="H4" s="517" t="s">
        <v>8</v>
      </c>
      <c r="I4" s="549"/>
    </row>
    <row r="5" spans="1:9" ht="24" customHeight="1" x14ac:dyDescent="0.25">
      <c r="A5" s="508"/>
      <c r="B5" s="209" t="str">
        <f>Методика!B132</f>
        <v>Нет, не опубликованы, или публикуются нерегулярно, или не отвечают требованиям</v>
      </c>
      <c r="C5" s="496"/>
      <c r="D5" s="507"/>
      <c r="E5" s="545"/>
      <c r="F5" s="544"/>
      <c r="G5" s="544"/>
      <c r="H5" s="546"/>
      <c r="I5" s="549"/>
    </row>
    <row r="6" spans="1:9" s="14" customFormat="1" ht="15" customHeight="1" x14ac:dyDescent="0.25">
      <c r="A6" s="11" t="s">
        <v>31</v>
      </c>
      <c r="B6" s="7"/>
      <c r="C6" s="11"/>
      <c r="D6" s="211"/>
      <c r="E6" s="211"/>
      <c r="F6" s="211"/>
      <c r="G6" s="211"/>
      <c r="H6" s="213"/>
      <c r="I6" s="5"/>
    </row>
    <row r="7" spans="1:9" s="414" customFormat="1" ht="15.75" customHeight="1" x14ac:dyDescent="0.25">
      <c r="A7" s="382" t="s">
        <v>33</v>
      </c>
      <c r="B7" s="431" t="s">
        <v>273</v>
      </c>
      <c r="C7" s="439"/>
      <c r="D7" s="370">
        <f t="shared" ref="D7:D12" si="0">IF(B7=$B$4,2,IF(B7=$B$5,0,0))</f>
        <v>2</v>
      </c>
      <c r="E7" s="370"/>
      <c r="F7" s="370"/>
      <c r="G7" s="370"/>
      <c r="H7" s="410">
        <f t="shared" ref="H7:H27" si="1">D7*(1-E7)*(1-F7)*(1-G7)</f>
        <v>2</v>
      </c>
      <c r="I7" s="440" t="s">
        <v>367</v>
      </c>
    </row>
    <row r="8" spans="1:9" s="411" customFormat="1" ht="15" customHeight="1" x14ac:dyDescent="0.25">
      <c r="A8" s="382" t="s">
        <v>34</v>
      </c>
      <c r="B8" s="431" t="s">
        <v>273</v>
      </c>
      <c r="C8" s="439"/>
      <c r="D8" s="370">
        <f t="shared" si="0"/>
        <v>2</v>
      </c>
      <c r="E8" s="370"/>
      <c r="F8" s="370"/>
      <c r="G8" s="370"/>
      <c r="H8" s="410">
        <f t="shared" si="1"/>
        <v>2</v>
      </c>
      <c r="I8" s="349" t="s">
        <v>703</v>
      </c>
    </row>
    <row r="9" spans="1:9" s="415" customFormat="1" ht="15" customHeight="1" x14ac:dyDescent="0.25">
      <c r="A9" s="382" t="s">
        <v>35</v>
      </c>
      <c r="B9" s="431" t="s">
        <v>273</v>
      </c>
      <c r="C9" s="439"/>
      <c r="D9" s="370">
        <f t="shared" si="0"/>
        <v>2</v>
      </c>
      <c r="E9" s="370"/>
      <c r="F9" s="370"/>
      <c r="G9" s="370"/>
      <c r="H9" s="410">
        <f t="shared" si="1"/>
        <v>2</v>
      </c>
      <c r="I9" s="349" t="s">
        <v>704</v>
      </c>
    </row>
    <row r="10" spans="1:9" s="414" customFormat="1" ht="15" customHeight="1" x14ac:dyDescent="0.25">
      <c r="A10" s="382" t="s">
        <v>36</v>
      </c>
      <c r="B10" s="431" t="s">
        <v>273</v>
      </c>
      <c r="C10" s="419" t="s">
        <v>718</v>
      </c>
      <c r="D10" s="370">
        <f t="shared" si="0"/>
        <v>2</v>
      </c>
      <c r="E10" s="370"/>
      <c r="F10" s="370"/>
      <c r="G10" s="370">
        <v>0.5</v>
      </c>
      <c r="H10" s="410">
        <f t="shared" si="1"/>
        <v>1</v>
      </c>
      <c r="I10" s="349" t="s">
        <v>719</v>
      </c>
    </row>
    <row r="11" spans="1:9" s="413" customFormat="1" ht="15" customHeight="1" x14ac:dyDescent="0.25">
      <c r="A11" s="382" t="s">
        <v>37</v>
      </c>
      <c r="B11" s="431" t="s">
        <v>273</v>
      </c>
      <c r="C11" s="419"/>
      <c r="D11" s="370">
        <f t="shared" si="0"/>
        <v>2</v>
      </c>
      <c r="E11" s="370"/>
      <c r="F11" s="370"/>
      <c r="G11" s="370"/>
      <c r="H11" s="410">
        <f t="shared" si="1"/>
        <v>2</v>
      </c>
      <c r="I11" s="349" t="s">
        <v>368</v>
      </c>
    </row>
    <row r="12" spans="1:9" s="411" customFormat="1" ht="15" customHeight="1" x14ac:dyDescent="0.25">
      <c r="A12" s="382" t="s">
        <v>38</v>
      </c>
      <c r="B12" s="431" t="s">
        <v>273</v>
      </c>
      <c r="C12" s="439"/>
      <c r="D12" s="370">
        <f t="shared" si="0"/>
        <v>2</v>
      </c>
      <c r="E12" s="370"/>
      <c r="F12" s="370"/>
      <c r="G12" s="370"/>
      <c r="H12" s="410">
        <f t="shared" si="1"/>
        <v>2</v>
      </c>
      <c r="I12" s="349" t="s">
        <v>708</v>
      </c>
    </row>
    <row r="13" spans="1:9" s="369" customFormat="1" ht="15" customHeight="1" x14ac:dyDescent="0.25">
      <c r="A13" s="383" t="s">
        <v>32</v>
      </c>
      <c r="B13" s="429"/>
      <c r="C13" s="427"/>
      <c r="D13" s="372"/>
      <c r="E13" s="372"/>
      <c r="F13" s="368"/>
      <c r="G13" s="368"/>
      <c r="H13" s="368"/>
      <c r="I13" s="432"/>
    </row>
    <row r="14" spans="1:9" s="414" customFormat="1" ht="15" customHeight="1" x14ac:dyDescent="0.25">
      <c r="A14" s="382" t="s">
        <v>39</v>
      </c>
      <c r="B14" s="439" t="s">
        <v>273</v>
      </c>
      <c r="C14" s="439"/>
      <c r="D14" s="370">
        <f t="shared" ref="D14:D27" si="2">IF(B14=$B$4,2,IF(B14=$B$5,0,0))</f>
        <v>2</v>
      </c>
      <c r="E14" s="370"/>
      <c r="F14" s="370"/>
      <c r="G14" s="370"/>
      <c r="H14" s="410">
        <f t="shared" si="1"/>
        <v>2</v>
      </c>
      <c r="I14" s="438" t="s">
        <v>209</v>
      </c>
    </row>
    <row r="15" spans="1:9" s="411" customFormat="1" ht="15" customHeight="1" x14ac:dyDescent="0.25">
      <c r="A15" s="382" t="s">
        <v>40</v>
      </c>
      <c r="B15" s="439" t="s">
        <v>273</v>
      </c>
      <c r="C15" s="439"/>
      <c r="D15" s="370">
        <f t="shared" si="2"/>
        <v>2</v>
      </c>
      <c r="E15" s="370"/>
      <c r="F15" s="370"/>
      <c r="G15" s="370"/>
      <c r="H15" s="410">
        <f t="shared" si="1"/>
        <v>2</v>
      </c>
      <c r="I15" s="349" t="s">
        <v>361</v>
      </c>
    </row>
    <row r="16" spans="1:9" s="411" customFormat="1" ht="15" customHeight="1" x14ac:dyDescent="0.25">
      <c r="A16" s="382" t="s">
        <v>41</v>
      </c>
      <c r="B16" s="439" t="s">
        <v>273</v>
      </c>
      <c r="C16" s="439"/>
      <c r="D16" s="370">
        <f t="shared" si="2"/>
        <v>2</v>
      </c>
      <c r="E16" s="370"/>
      <c r="F16" s="370"/>
      <c r="G16" s="370"/>
      <c r="H16" s="410">
        <f t="shared" si="1"/>
        <v>2</v>
      </c>
      <c r="I16" s="349" t="s">
        <v>212</v>
      </c>
    </row>
    <row r="17" spans="1:9" s="413" customFormat="1" ht="15" customHeight="1" x14ac:dyDescent="0.25">
      <c r="A17" s="382" t="s">
        <v>42</v>
      </c>
      <c r="B17" s="431" t="s">
        <v>273</v>
      </c>
      <c r="C17" s="439" t="s">
        <v>720</v>
      </c>
      <c r="D17" s="370">
        <f t="shared" si="2"/>
        <v>2</v>
      </c>
      <c r="E17" s="370"/>
      <c r="F17" s="370"/>
      <c r="G17" s="370">
        <v>0.5</v>
      </c>
      <c r="H17" s="410">
        <f t="shared" si="1"/>
        <v>1</v>
      </c>
      <c r="I17" s="349" t="s">
        <v>709</v>
      </c>
    </row>
    <row r="18" spans="1:9" s="411" customFormat="1" ht="15" customHeight="1" x14ac:dyDescent="0.25">
      <c r="A18" s="382" t="s">
        <v>43</v>
      </c>
      <c r="B18" s="439" t="s">
        <v>273</v>
      </c>
      <c r="C18" s="439"/>
      <c r="D18" s="370">
        <f t="shared" si="2"/>
        <v>2</v>
      </c>
      <c r="E18" s="370"/>
      <c r="F18" s="370"/>
      <c r="G18" s="370"/>
      <c r="H18" s="410">
        <f t="shared" si="1"/>
        <v>2</v>
      </c>
      <c r="I18" s="349" t="s">
        <v>710</v>
      </c>
    </row>
    <row r="19" spans="1:9" s="411" customFormat="1" ht="15" customHeight="1" x14ac:dyDescent="0.25">
      <c r="A19" s="382" t="s">
        <v>44</v>
      </c>
      <c r="B19" s="439" t="s">
        <v>273</v>
      </c>
      <c r="C19" s="439"/>
      <c r="D19" s="370">
        <f t="shared" si="2"/>
        <v>2</v>
      </c>
      <c r="E19" s="370"/>
      <c r="F19" s="370"/>
      <c r="G19" s="370"/>
      <c r="H19" s="410">
        <f t="shared" si="1"/>
        <v>2</v>
      </c>
      <c r="I19" s="438" t="s">
        <v>227</v>
      </c>
    </row>
    <row r="20" spans="1:9" s="411" customFormat="1" ht="15" customHeight="1" x14ac:dyDescent="0.25">
      <c r="A20" s="382" t="s">
        <v>45</v>
      </c>
      <c r="B20" s="439" t="s">
        <v>273</v>
      </c>
      <c r="C20" s="439" t="s">
        <v>721</v>
      </c>
      <c r="D20" s="370">
        <f t="shared" si="2"/>
        <v>2</v>
      </c>
      <c r="E20" s="370"/>
      <c r="F20" s="370">
        <v>0.5</v>
      </c>
      <c r="G20" s="370">
        <v>0.5</v>
      </c>
      <c r="H20" s="410">
        <f t="shared" si="1"/>
        <v>0.5</v>
      </c>
      <c r="I20" s="349" t="s">
        <v>712</v>
      </c>
    </row>
    <row r="21" spans="1:9" s="411" customFormat="1" ht="15" customHeight="1" x14ac:dyDescent="0.25">
      <c r="A21" s="382" t="s">
        <v>46</v>
      </c>
      <c r="B21" s="439" t="s">
        <v>273</v>
      </c>
      <c r="C21" s="439"/>
      <c r="D21" s="370">
        <f t="shared" si="2"/>
        <v>2</v>
      </c>
      <c r="E21" s="370"/>
      <c r="F21" s="370"/>
      <c r="G21" s="370"/>
      <c r="H21" s="410">
        <f t="shared" si="1"/>
        <v>2</v>
      </c>
      <c r="I21" s="349" t="s">
        <v>348</v>
      </c>
    </row>
    <row r="22" spans="1:9" s="411" customFormat="1" ht="15" customHeight="1" x14ac:dyDescent="0.25">
      <c r="A22" s="382" t="s">
        <v>47</v>
      </c>
      <c r="B22" s="439" t="s">
        <v>273</v>
      </c>
      <c r="C22" s="439"/>
      <c r="D22" s="370">
        <f t="shared" si="2"/>
        <v>2</v>
      </c>
      <c r="E22" s="370"/>
      <c r="F22" s="370"/>
      <c r="G22" s="370"/>
      <c r="H22" s="410">
        <f t="shared" si="1"/>
        <v>2</v>
      </c>
      <c r="I22" s="349" t="s">
        <v>713</v>
      </c>
    </row>
    <row r="23" spans="1:9" s="411" customFormat="1" ht="15" customHeight="1" x14ac:dyDescent="0.25">
      <c r="A23" s="382" t="s">
        <v>48</v>
      </c>
      <c r="B23" s="439" t="s">
        <v>273</v>
      </c>
      <c r="C23" s="434"/>
      <c r="D23" s="370">
        <f t="shared" si="2"/>
        <v>2</v>
      </c>
      <c r="E23" s="370"/>
      <c r="F23" s="370"/>
      <c r="G23" s="370"/>
      <c r="H23" s="410">
        <f t="shared" si="1"/>
        <v>2</v>
      </c>
      <c r="I23" s="349" t="s">
        <v>722</v>
      </c>
    </row>
    <row r="24" spans="1:9" s="414" customFormat="1" ht="15" customHeight="1" x14ac:dyDescent="0.25">
      <c r="A24" s="382" t="s">
        <v>49</v>
      </c>
      <c r="B24" s="439" t="s">
        <v>273</v>
      </c>
      <c r="C24" s="439"/>
      <c r="D24" s="370">
        <f t="shared" si="2"/>
        <v>2</v>
      </c>
      <c r="E24" s="370"/>
      <c r="F24" s="370"/>
      <c r="G24" s="370"/>
      <c r="H24" s="410">
        <f t="shared" si="1"/>
        <v>2</v>
      </c>
      <c r="I24" s="438" t="s">
        <v>364</v>
      </c>
    </row>
    <row r="25" spans="1:9" s="411" customFormat="1" ht="15" customHeight="1" x14ac:dyDescent="0.25">
      <c r="A25" s="382" t="s">
        <v>50</v>
      </c>
      <c r="B25" s="439" t="s">
        <v>273</v>
      </c>
      <c r="C25" s="439"/>
      <c r="D25" s="370">
        <f t="shared" si="2"/>
        <v>2</v>
      </c>
      <c r="E25" s="370"/>
      <c r="F25" s="370"/>
      <c r="G25" s="370"/>
      <c r="H25" s="410">
        <f t="shared" si="1"/>
        <v>2</v>
      </c>
      <c r="I25" s="349" t="s">
        <v>365</v>
      </c>
    </row>
    <row r="26" spans="1:9" s="411" customFormat="1" ht="15" customHeight="1" x14ac:dyDescent="0.25">
      <c r="A26" s="382" t="s">
        <v>51</v>
      </c>
      <c r="B26" s="439" t="s">
        <v>273</v>
      </c>
      <c r="C26" s="439"/>
      <c r="D26" s="370">
        <f t="shared" si="2"/>
        <v>2</v>
      </c>
      <c r="E26" s="370"/>
      <c r="F26" s="370"/>
      <c r="G26" s="370"/>
      <c r="H26" s="410">
        <f t="shared" si="1"/>
        <v>2</v>
      </c>
      <c r="I26" s="349" t="s">
        <v>723</v>
      </c>
    </row>
    <row r="27" spans="1:9" s="411" customFormat="1" ht="15" customHeight="1" x14ac:dyDescent="0.25">
      <c r="A27" s="382" t="s">
        <v>52</v>
      </c>
      <c r="B27" s="439" t="s">
        <v>273</v>
      </c>
      <c r="C27" s="419"/>
      <c r="D27" s="370">
        <f t="shared" si="2"/>
        <v>2</v>
      </c>
      <c r="E27" s="370"/>
      <c r="F27" s="370"/>
      <c r="G27" s="370"/>
      <c r="H27" s="410">
        <f t="shared" si="1"/>
        <v>2</v>
      </c>
      <c r="I27" s="349" t="s">
        <v>717</v>
      </c>
    </row>
  </sheetData>
  <autoFilter ref="A6:D27"/>
  <mergeCells count="11">
    <mergeCell ref="H4:H5"/>
    <mergeCell ref="A1:I1"/>
    <mergeCell ref="A2:I2"/>
    <mergeCell ref="A3:A5"/>
    <mergeCell ref="C3:C5"/>
    <mergeCell ref="D3:H3"/>
    <mergeCell ref="I3:I5"/>
    <mergeCell ref="D4:D5"/>
    <mergeCell ref="E4:E5"/>
    <mergeCell ref="F4:F5"/>
    <mergeCell ref="G4:G5"/>
  </mergeCells>
  <dataValidations count="3">
    <dataValidation type="list" allowBlank="1" showInputMessage="1" showErrorMessage="1" sqref="E7:G12 E14:G27">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6:B12 B14:B27">
      <formula1>$B$4:$B$5</formula1>
    </dataValidation>
    <dataValidation type="list" allowBlank="1" showInputMessage="1" showErrorMessage="1" sqref="B13">
      <formula1>#REF!</formula1>
    </dataValidation>
  </dataValidations>
  <hyperlinks>
    <hyperlink ref="H6" r:id="rId1" display="http://beldepfin.ru/?page_id=4202"/>
    <hyperlink ref="I7" r:id="rId2"/>
    <hyperlink ref="I8" r:id="rId3" display="http://воркута.рф/about/budget-mo-th-vorkuta/otchyet-ob-ispolnenii-byudzheta/2019-god/?clear_cache=Y"/>
    <hyperlink ref="I9" r:id="rId4"/>
    <hyperlink ref="I10" r:id="rId5" display="http://администрация-усинск.рф/?p=18101"/>
    <hyperlink ref="I11" r:id="rId6"/>
    <hyperlink ref="I12" r:id="rId7"/>
    <hyperlink ref="I15" r:id="rId8"/>
    <hyperlink ref="I16" r:id="rId9"/>
    <hyperlink ref="I17" r:id="rId10"/>
    <hyperlink ref="I18" r:id="rId11"/>
    <hyperlink ref="I20" r:id="rId12"/>
    <hyperlink ref="I21" r:id="rId13"/>
    <hyperlink ref="I22" r:id="rId14" display="http://www.сысола-адм.рф/mun_finans.php"/>
    <hyperlink ref="I23" r:id="rId15"/>
    <hyperlink ref="I25" r:id="rId16"/>
    <hyperlink ref="I26" r:id="rId17" display="http://усть-кулом.рф/city/byudzhet-rayona/otchet-ob-ispolnenii-byudzheta/analiticheskie-dannye-o-postupleniyakh-v-byudzhet-i-raskhodakh-byudzheta.php"/>
    <hyperlink ref="I27" r:id="rId18"/>
  </hyperlinks>
  <pageMargins left="0.70866141732283472" right="0.70866141732283472" top="0.74803149606299213" bottom="0.74803149606299213" header="0.31496062992125984" footer="0.31496062992125984"/>
  <pageSetup paperSize="9" scale="96" fitToHeight="3" orientation="landscape" r:id="rId19"/>
  <headerFooter>
    <oddFooter>&amp;C&amp;"Times New Roman,обычный"&amp;8Исходные данные и оценка показателя 1.1&amp;R&amp;8&amp;P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7"/>
  <sheetViews>
    <sheetView zoomScale="110" zoomScaleNormal="110" zoomScaleSheetLayoutView="80" workbookViewId="0">
      <selection activeCell="C27" sqref="C27"/>
    </sheetView>
  </sheetViews>
  <sheetFormatPr defaultColWidth="8.85546875" defaultRowHeight="15" x14ac:dyDescent="0.25"/>
  <cols>
    <col min="1" max="1" width="19.42578125" style="3" customWidth="1"/>
    <col min="2" max="2" width="56.140625" style="26" customWidth="1"/>
    <col min="3" max="3" width="50.5703125" style="3" customWidth="1"/>
    <col min="4" max="4" width="9.140625" style="3" customWidth="1"/>
    <col min="5" max="5" width="6.85546875" style="9" customWidth="1"/>
    <col min="6" max="6" width="11.140625" style="9" customWidth="1"/>
    <col min="7" max="7" width="10.85546875" style="9" customWidth="1"/>
    <col min="8" max="16384" width="8.85546875" style="9"/>
  </cols>
  <sheetData>
    <row r="1" spans="1:9" s="1" customFormat="1" ht="26.25" customHeight="1" x14ac:dyDescent="0.2">
      <c r="A1" s="547" t="str">
        <f>"Исходные данные и оценка показателя "&amp;Методика!B133</f>
        <v>Исходные данные и оценка показателя Публикуются ли ежеквартально сведения об исполнении бюджета МО по расходам в разрезе разделов и подразделов классификации расходов в сравнении с запланированными значениями на соответствующий период (финансовый год)?</v>
      </c>
      <c r="B1" s="547"/>
      <c r="C1" s="547"/>
      <c r="D1" s="547"/>
      <c r="E1" s="548"/>
      <c r="F1" s="548"/>
      <c r="G1" s="548"/>
      <c r="H1" s="548"/>
      <c r="I1" s="548"/>
    </row>
    <row r="2" spans="1:9" s="1" customFormat="1" ht="15.75" customHeight="1" x14ac:dyDescent="0.25">
      <c r="A2" s="542" t="str">
        <f>Методика!B134</f>
        <v xml:space="preserve">Указанные сведения должны быть опубликованы в течение 1-го месяца после окончания отчетного периода. </v>
      </c>
      <c r="B2" s="543"/>
      <c r="C2" s="543"/>
      <c r="D2" s="543"/>
      <c r="E2" s="541"/>
      <c r="F2" s="541"/>
      <c r="G2" s="541"/>
      <c r="H2" s="541"/>
      <c r="I2" s="541"/>
    </row>
    <row r="3" spans="1:9" ht="46.5" customHeight="1" x14ac:dyDescent="0.25">
      <c r="A3" s="507" t="s">
        <v>119</v>
      </c>
      <c r="B3" s="170" t="str">
        <f>Методика!B133</f>
        <v>Публикуются ли ежеквартально сведения об исполнении бюджета МО по расходам в разрезе разделов и подразделов классификации расходов в сравнении с запланированными значениями на соответствующий период (финансовый год)?</v>
      </c>
      <c r="C3" s="494" t="s">
        <v>120</v>
      </c>
      <c r="D3" s="517" t="s">
        <v>370</v>
      </c>
      <c r="E3" s="545"/>
      <c r="F3" s="545"/>
      <c r="G3" s="545"/>
      <c r="H3" s="545"/>
      <c r="I3" s="549" t="s">
        <v>352</v>
      </c>
    </row>
    <row r="4" spans="1:9" ht="15.75" customHeight="1" x14ac:dyDescent="0.25">
      <c r="A4" s="508"/>
      <c r="B4" s="209" t="str">
        <f>Методика!B135</f>
        <v>Да, опубликованы за все отчетные периоды</v>
      </c>
      <c r="C4" s="495"/>
      <c r="D4" s="507" t="s">
        <v>9</v>
      </c>
      <c r="E4" s="507" t="s">
        <v>27</v>
      </c>
      <c r="F4" s="507" t="s">
        <v>21</v>
      </c>
      <c r="G4" s="507" t="s">
        <v>358</v>
      </c>
      <c r="H4" s="517" t="s">
        <v>8</v>
      </c>
      <c r="I4" s="549"/>
    </row>
    <row r="5" spans="1:9" ht="24" customHeight="1" x14ac:dyDescent="0.25">
      <c r="A5" s="508"/>
      <c r="B5" s="209" t="str">
        <f>Методика!B136</f>
        <v>Нет, не опубликованы, или публикуются нерегулярно, или не отвечают требованиям</v>
      </c>
      <c r="C5" s="496"/>
      <c r="D5" s="507"/>
      <c r="E5" s="545"/>
      <c r="F5" s="544"/>
      <c r="G5" s="544"/>
      <c r="H5" s="546"/>
      <c r="I5" s="549"/>
    </row>
    <row r="6" spans="1:9" s="14" customFormat="1" ht="15" customHeight="1" x14ac:dyDescent="0.25">
      <c r="A6" s="11" t="s">
        <v>31</v>
      </c>
      <c r="B6" s="7"/>
      <c r="C6" s="11"/>
      <c r="D6" s="211"/>
      <c r="E6" s="211"/>
      <c r="F6" s="211"/>
      <c r="G6" s="211"/>
      <c r="H6" s="213"/>
      <c r="I6" s="5"/>
    </row>
    <row r="7" spans="1:9" s="414" customFormat="1" ht="16.5" customHeight="1" x14ac:dyDescent="0.25">
      <c r="A7" s="382" t="s">
        <v>33</v>
      </c>
      <c r="B7" s="431" t="s">
        <v>273</v>
      </c>
      <c r="C7" s="452"/>
      <c r="D7" s="370">
        <f t="shared" ref="D7:D12" si="0">IF(B7=$B$4,2,IF(B7=$B$5,0,0))</f>
        <v>2</v>
      </c>
      <c r="E7" s="370"/>
      <c r="F7" s="370"/>
      <c r="G7" s="370"/>
      <c r="H7" s="410">
        <f t="shared" ref="H7:H27" si="1">D7*(1-E7)*(1-F7)*(1-G7)</f>
        <v>2</v>
      </c>
      <c r="I7" s="440" t="s">
        <v>371</v>
      </c>
    </row>
    <row r="8" spans="1:9" s="411" customFormat="1" ht="15" customHeight="1" x14ac:dyDescent="0.25">
      <c r="A8" s="382" t="s">
        <v>34</v>
      </c>
      <c r="B8" s="419" t="s">
        <v>273</v>
      </c>
      <c r="C8" s="439"/>
      <c r="D8" s="370">
        <f t="shared" si="0"/>
        <v>2</v>
      </c>
      <c r="E8" s="370"/>
      <c r="F8" s="370"/>
      <c r="G8" s="370"/>
      <c r="H8" s="410">
        <f t="shared" si="1"/>
        <v>2</v>
      </c>
      <c r="I8" s="349" t="s">
        <v>703</v>
      </c>
    </row>
    <row r="9" spans="1:9" s="415" customFormat="1" ht="15" customHeight="1" x14ac:dyDescent="0.25">
      <c r="A9" s="382" t="s">
        <v>35</v>
      </c>
      <c r="B9" s="419" t="s">
        <v>273</v>
      </c>
      <c r="C9" s="439"/>
      <c r="D9" s="370">
        <f t="shared" si="0"/>
        <v>2</v>
      </c>
      <c r="E9" s="370"/>
      <c r="F9" s="370"/>
      <c r="G9" s="370"/>
      <c r="H9" s="410">
        <f t="shared" si="1"/>
        <v>2</v>
      </c>
      <c r="I9" s="349" t="s">
        <v>704</v>
      </c>
    </row>
    <row r="10" spans="1:9" s="414" customFormat="1" ht="15" customHeight="1" x14ac:dyDescent="0.25">
      <c r="A10" s="382" t="s">
        <v>36</v>
      </c>
      <c r="B10" s="419" t="s">
        <v>273</v>
      </c>
      <c r="C10" s="419" t="s">
        <v>718</v>
      </c>
      <c r="D10" s="370">
        <f t="shared" si="0"/>
        <v>2</v>
      </c>
      <c r="E10" s="370"/>
      <c r="F10" s="370"/>
      <c r="G10" s="370">
        <v>0.5</v>
      </c>
      <c r="H10" s="410">
        <f t="shared" si="1"/>
        <v>1</v>
      </c>
      <c r="I10" s="438" t="s">
        <v>360</v>
      </c>
    </row>
    <row r="11" spans="1:9" s="413" customFormat="1" ht="15" customHeight="1" x14ac:dyDescent="0.25">
      <c r="A11" s="382" t="s">
        <v>37</v>
      </c>
      <c r="B11" s="419" t="s">
        <v>273</v>
      </c>
      <c r="C11" s="419"/>
      <c r="D11" s="370">
        <f t="shared" si="0"/>
        <v>2</v>
      </c>
      <c r="E11" s="370"/>
      <c r="F11" s="370"/>
      <c r="G11" s="370"/>
      <c r="H11" s="410">
        <f t="shared" si="1"/>
        <v>2</v>
      </c>
      <c r="I11" s="349" t="s">
        <v>368</v>
      </c>
    </row>
    <row r="12" spans="1:9" s="411" customFormat="1" ht="15" customHeight="1" x14ac:dyDescent="0.25">
      <c r="A12" s="382" t="s">
        <v>38</v>
      </c>
      <c r="B12" s="439" t="s">
        <v>273</v>
      </c>
      <c r="C12" s="439"/>
      <c r="D12" s="370">
        <f t="shared" si="0"/>
        <v>2</v>
      </c>
      <c r="E12" s="370"/>
      <c r="F12" s="370"/>
      <c r="G12" s="370"/>
      <c r="H12" s="410">
        <f t="shared" si="1"/>
        <v>2</v>
      </c>
      <c r="I12" s="438" t="s">
        <v>708</v>
      </c>
    </row>
    <row r="13" spans="1:9" s="369" customFormat="1" ht="15" customHeight="1" x14ac:dyDescent="0.25">
      <c r="A13" s="383" t="s">
        <v>32</v>
      </c>
      <c r="B13" s="429"/>
      <c r="C13" s="427"/>
      <c r="D13" s="372"/>
      <c r="E13" s="372"/>
      <c r="F13" s="368"/>
      <c r="G13" s="368"/>
      <c r="H13" s="368"/>
      <c r="I13" s="428"/>
    </row>
    <row r="14" spans="1:9" s="414" customFormat="1" ht="15" customHeight="1" x14ac:dyDescent="0.25">
      <c r="A14" s="382" t="s">
        <v>39</v>
      </c>
      <c r="B14" s="439" t="s">
        <v>273</v>
      </c>
      <c r="C14" s="439" t="s">
        <v>724</v>
      </c>
      <c r="D14" s="370">
        <f t="shared" ref="D14:D27" si="2">IF(B14=$B$4,2,IF(B14=$B$5,0,0))</f>
        <v>2</v>
      </c>
      <c r="E14" s="370"/>
      <c r="F14" s="370"/>
      <c r="G14" s="370">
        <v>0.5</v>
      </c>
      <c r="H14" s="410">
        <f t="shared" si="1"/>
        <v>1</v>
      </c>
      <c r="I14" s="438" t="s">
        <v>209</v>
      </c>
    </row>
    <row r="15" spans="1:9" s="411" customFormat="1" ht="15" customHeight="1" x14ac:dyDescent="0.25">
      <c r="A15" s="382" t="s">
        <v>40</v>
      </c>
      <c r="B15" s="439" t="s">
        <v>273</v>
      </c>
      <c r="C15" s="439"/>
      <c r="D15" s="370">
        <f t="shared" si="2"/>
        <v>2</v>
      </c>
      <c r="E15" s="370"/>
      <c r="F15" s="370"/>
      <c r="G15" s="370"/>
      <c r="H15" s="410">
        <f t="shared" si="1"/>
        <v>2</v>
      </c>
      <c r="I15" s="349" t="s">
        <v>361</v>
      </c>
    </row>
    <row r="16" spans="1:9" s="411" customFormat="1" ht="15" customHeight="1" x14ac:dyDescent="0.25">
      <c r="A16" s="382" t="s">
        <v>41</v>
      </c>
      <c r="B16" s="439" t="s">
        <v>273</v>
      </c>
      <c r="C16" s="439"/>
      <c r="D16" s="370">
        <f t="shared" si="2"/>
        <v>2</v>
      </c>
      <c r="E16" s="370"/>
      <c r="F16" s="370"/>
      <c r="G16" s="370"/>
      <c r="H16" s="410">
        <f t="shared" si="1"/>
        <v>2</v>
      </c>
      <c r="I16" s="349" t="s">
        <v>212</v>
      </c>
    </row>
    <row r="17" spans="1:9" s="413" customFormat="1" ht="15" customHeight="1" x14ac:dyDescent="0.25">
      <c r="A17" s="382" t="s">
        <v>42</v>
      </c>
      <c r="B17" s="439" t="s">
        <v>273</v>
      </c>
      <c r="C17" s="439" t="s">
        <v>725</v>
      </c>
      <c r="D17" s="370">
        <f t="shared" si="2"/>
        <v>2</v>
      </c>
      <c r="E17" s="370"/>
      <c r="F17" s="370"/>
      <c r="G17" s="370">
        <v>0.5</v>
      </c>
      <c r="H17" s="410">
        <f t="shared" si="1"/>
        <v>1</v>
      </c>
      <c r="I17" s="349" t="s">
        <v>709</v>
      </c>
    </row>
    <row r="18" spans="1:9" s="411" customFormat="1" ht="15" customHeight="1" x14ac:dyDescent="0.25">
      <c r="A18" s="382" t="s">
        <v>43</v>
      </c>
      <c r="B18" s="439" t="s">
        <v>273</v>
      </c>
      <c r="C18" s="439"/>
      <c r="D18" s="370">
        <f t="shared" si="2"/>
        <v>2</v>
      </c>
      <c r="E18" s="370"/>
      <c r="F18" s="370"/>
      <c r="G18" s="370"/>
      <c r="H18" s="410">
        <f t="shared" si="1"/>
        <v>2</v>
      </c>
      <c r="I18" s="349" t="s">
        <v>710</v>
      </c>
    </row>
    <row r="19" spans="1:9" s="411" customFormat="1" ht="15" customHeight="1" x14ac:dyDescent="0.25">
      <c r="A19" s="382" t="s">
        <v>44</v>
      </c>
      <c r="B19" s="439" t="s">
        <v>273</v>
      </c>
      <c r="C19" s="439"/>
      <c r="D19" s="370">
        <f t="shared" si="2"/>
        <v>2</v>
      </c>
      <c r="E19" s="370"/>
      <c r="F19" s="370"/>
      <c r="G19" s="370"/>
      <c r="H19" s="410">
        <f t="shared" si="1"/>
        <v>2</v>
      </c>
      <c r="I19" s="438" t="s">
        <v>227</v>
      </c>
    </row>
    <row r="20" spans="1:9" s="411" customFormat="1" ht="15" customHeight="1" x14ac:dyDescent="0.25">
      <c r="A20" s="382" t="s">
        <v>45</v>
      </c>
      <c r="B20" s="439" t="s">
        <v>273</v>
      </c>
      <c r="C20" s="439" t="s">
        <v>721</v>
      </c>
      <c r="D20" s="370">
        <f t="shared" si="2"/>
        <v>2</v>
      </c>
      <c r="E20" s="370"/>
      <c r="F20" s="370">
        <v>0.5</v>
      </c>
      <c r="G20" s="370">
        <v>0.5</v>
      </c>
      <c r="H20" s="410">
        <f t="shared" si="1"/>
        <v>0.5</v>
      </c>
      <c r="I20" s="349" t="s">
        <v>712</v>
      </c>
    </row>
    <row r="21" spans="1:9" s="411" customFormat="1" ht="15" customHeight="1" x14ac:dyDescent="0.25">
      <c r="A21" s="382" t="s">
        <v>46</v>
      </c>
      <c r="B21" s="439" t="s">
        <v>273</v>
      </c>
      <c r="C21" s="439"/>
      <c r="D21" s="370">
        <f t="shared" si="2"/>
        <v>2</v>
      </c>
      <c r="E21" s="370"/>
      <c r="F21" s="370"/>
      <c r="G21" s="370"/>
      <c r="H21" s="410">
        <f t="shared" si="1"/>
        <v>2</v>
      </c>
      <c r="I21" s="349" t="s">
        <v>348</v>
      </c>
    </row>
    <row r="22" spans="1:9" s="411" customFormat="1" ht="15" customHeight="1" x14ac:dyDescent="0.25">
      <c r="A22" s="382" t="s">
        <v>47</v>
      </c>
      <c r="B22" s="439" t="s">
        <v>273</v>
      </c>
      <c r="C22" s="439"/>
      <c r="D22" s="370">
        <f t="shared" si="2"/>
        <v>2</v>
      </c>
      <c r="E22" s="370"/>
      <c r="F22" s="370"/>
      <c r="G22" s="370"/>
      <c r="H22" s="410">
        <f t="shared" si="1"/>
        <v>2</v>
      </c>
      <c r="I22" s="349" t="s">
        <v>713</v>
      </c>
    </row>
    <row r="23" spans="1:9" s="411" customFormat="1" ht="15" customHeight="1" x14ac:dyDescent="0.25">
      <c r="A23" s="382" t="s">
        <v>48</v>
      </c>
      <c r="B23" s="439" t="s">
        <v>273</v>
      </c>
      <c r="C23" s="434"/>
      <c r="D23" s="370">
        <f t="shared" si="2"/>
        <v>2</v>
      </c>
      <c r="E23" s="370"/>
      <c r="F23" s="370"/>
      <c r="G23" s="370"/>
      <c r="H23" s="410">
        <f t="shared" si="1"/>
        <v>2</v>
      </c>
      <c r="I23" s="349" t="s">
        <v>722</v>
      </c>
    </row>
    <row r="24" spans="1:9" s="414" customFormat="1" ht="15" customHeight="1" x14ac:dyDescent="0.25">
      <c r="A24" s="382" t="s">
        <v>49</v>
      </c>
      <c r="B24" s="439" t="s">
        <v>273</v>
      </c>
      <c r="C24" s="439"/>
      <c r="D24" s="370">
        <f t="shared" si="2"/>
        <v>2</v>
      </c>
      <c r="E24" s="370"/>
      <c r="F24" s="370"/>
      <c r="G24" s="370"/>
      <c r="H24" s="410">
        <f t="shared" si="1"/>
        <v>2</v>
      </c>
      <c r="I24" s="438" t="s">
        <v>364</v>
      </c>
    </row>
    <row r="25" spans="1:9" s="411" customFormat="1" ht="15" customHeight="1" x14ac:dyDescent="0.25">
      <c r="A25" s="382" t="s">
        <v>50</v>
      </c>
      <c r="B25" s="439" t="s">
        <v>273</v>
      </c>
      <c r="C25" s="439"/>
      <c r="D25" s="370">
        <f t="shared" si="2"/>
        <v>2</v>
      </c>
      <c r="E25" s="370"/>
      <c r="F25" s="370"/>
      <c r="G25" s="370"/>
      <c r="H25" s="410">
        <f t="shared" si="1"/>
        <v>2</v>
      </c>
      <c r="I25" s="349" t="s">
        <v>365</v>
      </c>
    </row>
    <row r="26" spans="1:9" s="411" customFormat="1" ht="15" customHeight="1" x14ac:dyDescent="0.25">
      <c r="A26" s="382" t="s">
        <v>51</v>
      </c>
      <c r="B26" s="439" t="s">
        <v>273</v>
      </c>
      <c r="C26" s="439"/>
      <c r="D26" s="370">
        <f t="shared" si="2"/>
        <v>2</v>
      </c>
      <c r="E26" s="370"/>
      <c r="F26" s="370"/>
      <c r="G26" s="370"/>
      <c r="H26" s="410">
        <f t="shared" si="1"/>
        <v>2</v>
      </c>
      <c r="I26" s="349" t="s">
        <v>723</v>
      </c>
    </row>
    <row r="27" spans="1:9" s="411" customFormat="1" ht="15" customHeight="1" x14ac:dyDescent="0.25">
      <c r="A27" s="382" t="s">
        <v>52</v>
      </c>
      <c r="B27" s="439" t="s">
        <v>273</v>
      </c>
      <c r="C27" s="419"/>
      <c r="D27" s="370">
        <f t="shared" si="2"/>
        <v>2</v>
      </c>
      <c r="E27" s="370"/>
      <c r="F27" s="370"/>
      <c r="G27" s="370"/>
      <c r="H27" s="410">
        <f t="shared" si="1"/>
        <v>2</v>
      </c>
      <c r="I27" s="349" t="s">
        <v>717</v>
      </c>
    </row>
  </sheetData>
  <autoFilter ref="A6:D27"/>
  <mergeCells count="11">
    <mergeCell ref="H4:H5"/>
    <mergeCell ref="A1:I1"/>
    <mergeCell ref="A2:I2"/>
    <mergeCell ref="A3:A5"/>
    <mergeCell ref="C3:C5"/>
    <mergeCell ref="D3:H3"/>
    <mergeCell ref="I3:I5"/>
    <mergeCell ref="D4:D5"/>
    <mergeCell ref="E4:E5"/>
    <mergeCell ref="F4:F5"/>
    <mergeCell ref="G4:G5"/>
  </mergeCells>
  <dataValidations count="3">
    <dataValidation type="list" allowBlank="1" showInputMessage="1" showErrorMessage="1" sqref="E7:G12 E14:G27">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6:B12 B14:B27">
      <formula1>$B$4:$B$5</formula1>
    </dataValidation>
    <dataValidation type="list" allowBlank="1" showInputMessage="1" showErrorMessage="1" sqref="B13">
      <formula1>#REF!</formula1>
    </dataValidation>
  </dataValidations>
  <hyperlinks>
    <hyperlink ref="H6" r:id="rId1" display="http://beldepfin.ru/?page_id=4202"/>
    <hyperlink ref="I10" r:id="rId2"/>
    <hyperlink ref="I8" r:id="rId3" display="http://воркута.рф/about/budget-mo-th-vorkuta/otchyet-ob-ispolnenii-byudzheta/2019-god/?clear_cache=Y"/>
    <hyperlink ref="I9" r:id="rId4"/>
    <hyperlink ref="I11" r:id="rId5"/>
    <hyperlink ref="I15" r:id="rId6"/>
    <hyperlink ref="I16" r:id="rId7"/>
    <hyperlink ref="I17" r:id="rId8"/>
    <hyperlink ref="I18" r:id="rId9"/>
    <hyperlink ref="I20" r:id="rId10"/>
    <hyperlink ref="I21" r:id="rId11"/>
    <hyperlink ref="I7" r:id="rId12"/>
    <hyperlink ref="I22" r:id="rId13" display="http://www.сысола-адм.рф/mun_finans.php"/>
    <hyperlink ref="I23" r:id="rId14"/>
    <hyperlink ref="I25" r:id="rId15"/>
    <hyperlink ref="I26" r:id="rId16" display="http://усть-кулом.рф/city/byudzhet-rayona/otchet-ob-ispolnenii-byudzheta/analiticheskie-dannye-o-postupleniyakh-v-byudzhet-i-raskhodakh-byudzheta.php"/>
    <hyperlink ref="I27" r:id="rId17"/>
  </hyperlinks>
  <pageMargins left="0.70866141732283472" right="0.70866141732283472" top="0.74803149606299213" bottom="0.74803149606299213" header="0.31496062992125984" footer="0.31496062992125984"/>
  <pageSetup paperSize="9" scale="96" fitToHeight="3" orientation="landscape" r:id="rId18"/>
  <headerFooter>
    <oddFooter>&amp;C&amp;"Times New Roman,обычный"&amp;8Исходные данные и оценка показателя 1.1&amp;R&amp;8&amp;P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8"/>
  <sheetViews>
    <sheetView topLeftCell="A4" zoomScale="110" zoomScaleNormal="110" zoomScaleSheetLayoutView="80" workbookViewId="0">
      <selection activeCell="C17" sqref="C17"/>
    </sheetView>
  </sheetViews>
  <sheetFormatPr defaultColWidth="8.85546875" defaultRowHeight="15" x14ac:dyDescent="0.25"/>
  <cols>
    <col min="1" max="1" width="19.42578125" style="3" customWidth="1"/>
    <col min="2" max="2" width="56.140625" style="26" customWidth="1"/>
    <col min="3" max="3" width="50.5703125" style="3" customWidth="1"/>
    <col min="4" max="4" width="9.140625" style="3" customWidth="1"/>
    <col min="5" max="5" width="6.85546875" style="9" customWidth="1"/>
    <col min="6" max="6" width="11.140625" style="9" customWidth="1"/>
    <col min="7" max="7" width="10.85546875" style="9" customWidth="1"/>
    <col min="8" max="16384" width="8.85546875" style="9"/>
  </cols>
  <sheetData>
    <row r="1" spans="1:9" s="1" customFormat="1" ht="15" customHeight="1" x14ac:dyDescent="0.2">
      <c r="A1" s="547" t="str">
        <f>"Исходные данные и оценка показателя "&amp;Методика!B137</f>
        <v>Исходные данные и оценка показателя Публикуются ли ежеквартально сведения об объеме муниципального долга МО на начало и на конец отчетного периода?</v>
      </c>
      <c r="B1" s="547"/>
      <c r="C1" s="547"/>
      <c r="D1" s="547"/>
      <c r="E1" s="548"/>
      <c r="F1" s="548"/>
      <c r="G1" s="548"/>
      <c r="H1" s="548"/>
      <c r="I1" s="548"/>
    </row>
    <row r="2" spans="1:9" s="1" customFormat="1" ht="27" customHeight="1" x14ac:dyDescent="0.25">
      <c r="A2" s="542" t="str">
        <f>Методика!B138</f>
        <v>Для максимальной оценки показателя требуется публикация сведений об объеме муниципального долга по видам долговых обязательств.
Указанные сведения должны быть опубликованы в течение 1-го месяца после окончания отчетного периода.</v>
      </c>
      <c r="B2" s="543"/>
      <c r="C2" s="543"/>
      <c r="D2" s="543"/>
      <c r="E2" s="541"/>
      <c r="F2" s="541"/>
      <c r="G2" s="541"/>
      <c r="H2" s="541"/>
      <c r="I2" s="541"/>
    </row>
    <row r="3" spans="1:9" ht="28.5" customHeight="1" x14ac:dyDescent="0.25">
      <c r="A3" s="494" t="s">
        <v>119</v>
      </c>
      <c r="B3" s="170" t="str">
        <f>Методика!B137</f>
        <v>Публикуются ли ежеквартально сведения об объеме муниципального долга МО на начало и на конец отчетного периода?</v>
      </c>
      <c r="C3" s="494" t="s">
        <v>120</v>
      </c>
      <c r="D3" s="517" t="s">
        <v>372</v>
      </c>
      <c r="E3" s="545"/>
      <c r="F3" s="545"/>
      <c r="G3" s="545"/>
      <c r="H3" s="545"/>
      <c r="I3" s="551" t="s">
        <v>352</v>
      </c>
    </row>
    <row r="4" spans="1:9" ht="24" customHeight="1" x14ac:dyDescent="0.25">
      <c r="A4" s="495"/>
      <c r="B4" s="209" t="str">
        <f>Методика!B139</f>
        <v>Да, опубликованы за все отчетные периоды, в том числе по видам долговых обязательств</v>
      </c>
      <c r="C4" s="495"/>
      <c r="D4" s="494" t="s">
        <v>9</v>
      </c>
      <c r="E4" s="494" t="s">
        <v>27</v>
      </c>
      <c r="F4" s="494" t="s">
        <v>21</v>
      </c>
      <c r="G4" s="494" t="s">
        <v>358</v>
      </c>
      <c r="H4" s="504" t="s">
        <v>8</v>
      </c>
      <c r="I4" s="552"/>
    </row>
    <row r="5" spans="1:9" ht="24" customHeight="1" x14ac:dyDescent="0.25">
      <c r="A5" s="495"/>
      <c r="B5" s="209" t="str">
        <f>Методика!B140</f>
        <v>Да, опубликованы за все отчетные периоды, но не содержат сведений по видам долговых обязательств</v>
      </c>
      <c r="C5" s="495"/>
      <c r="D5" s="495"/>
      <c r="E5" s="495"/>
      <c r="F5" s="495"/>
      <c r="G5" s="495"/>
      <c r="H5" s="550"/>
      <c r="I5" s="552"/>
    </row>
    <row r="6" spans="1:9" ht="24" customHeight="1" x14ac:dyDescent="0.25">
      <c r="A6" s="496"/>
      <c r="B6" s="209" t="str">
        <f>Методика!B141</f>
        <v>Нет, не опубликованы, или публикуются нерегулярно, или не отвечают требованиям</v>
      </c>
      <c r="C6" s="496"/>
      <c r="D6" s="496"/>
      <c r="E6" s="496"/>
      <c r="F6" s="496"/>
      <c r="G6" s="496"/>
      <c r="H6" s="505"/>
      <c r="I6" s="553"/>
    </row>
    <row r="7" spans="1:9" s="14" customFormat="1" ht="15" customHeight="1" x14ac:dyDescent="0.25">
      <c r="A7" s="11" t="s">
        <v>31</v>
      </c>
      <c r="B7" s="7"/>
      <c r="C7" s="11"/>
      <c r="D7" s="211"/>
      <c r="E7" s="211"/>
      <c r="F7" s="211"/>
      <c r="G7" s="211"/>
      <c r="H7" s="213"/>
      <c r="I7" s="5"/>
    </row>
    <row r="8" spans="1:9" s="414" customFormat="1" ht="15" customHeight="1" x14ac:dyDescent="0.25">
      <c r="A8" s="382" t="s">
        <v>33</v>
      </c>
      <c r="B8" s="431" t="s">
        <v>280</v>
      </c>
      <c r="C8" s="439"/>
      <c r="D8" s="370">
        <f t="shared" ref="D8:D13" si="0">IF(B8=$B$4,2,IF(B8=$B$5,1,IF(B8=$B$6,0,0)))</f>
        <v>2</v>
      </c>
      <c r="E8" s="370"/>
      <c r="F8" s="370"/>
      <c r="G8" s="370"/>
      <c r="H8" s="410">
        <f t="shared" ref="H8:H28" si="1">D8*(1-E8)*(1-F8)*(1-G8)</f>
        <v>2</v>
      </c>
      <c r="I8" s="440" t="s">
        <v>726</v>
      </c>
    </row>
    <row r="9" spans="1:9" s="411" customFormat="1" ht="15" customHeight="1" x14ac:dyDescent="0.25">
      <c r="A9" s="382" t="s">
        <v>34</v>
      </c>
      <c r="B9" s="419" t="s">
        <v>280</v>
      </c>
      <c r="C9" s="439"/>
      <c r="D9" s="370">
        <f t="shared" si="0"/>
        <v>2</v>
      </c>
      <c r="E9" s="370"/>
      <c r="F9" s="370"/>
      <c r="G9" s="370"/>
      <c r="H9" s="410">
        <f t="shared" si="1"/>
        <v>2</v>
      </c>
      <c r="I9" s="349" t="s">
        <v>727</v>
      </c>
    </row>
    <row r="10" spans="1:9" s="415" customFormat="1" ht="15" customHeight="1" x14ac:dyDescent="0.25">
      <c r="A10" s="382" t="s">
        <v>35</v>
      </c>
      <c r="B10" s="419" t="s">
        <v>280</v>
      </c>
      <c r="C10" s="439"/>
      <c r="D10" s="370">
        <f t="shared" si="0"/>
        <v>2</v>
      </c>
      <c r="E10" s="370"/>
      <c r="F10" s="370"/>
      <c r="G10" s="370"/>
      <c r="H10" s="410">
        <f t="shared" si="1"/>
        <v>2</v>
      </c>
      <c r="I10" s="349" t="s">
        <v>704</v>
      </c>
    </row>
    <row r="11" spans="1:9" s="414" customFormat="1" ht="15" customHeight="1" x14ac:dyDescent="0.25">
      <c r="A11" s="382" t="s">
        <v>36</v>
      </c>
      <c r="B11" s="419" t="s">
        <v>280</v>
      </c>
      <c r="C11" s="419"/>
      <c r="D11" s="370">
        <f t="shared" si="0"/>
        <v>2</v>
      </c>
      <c r="E11" s="370"/>
      <c r="F11" s="370"/>
      <c r="G11" s="370"/>
      <c r="H11" s="410">
        <f t="shared" si="1"/>
        <v>2</v>
      </c>
      <c r="I11" s="349" t="s">
        <v>728</v>
      </c>
    </row>
    <row r="12" spans="1:9" s="413" customFormat="1" ht="15" customHeight="1" x14ac:dyDescent="0.25">
      <c r="A12" s="382" t="s">
        <v>37</v>
      </c>
      <c r="B12" s="419" t="s">
        <v>280</v>
      </c>
      <c r="C12" s="419"/>
      <c r="D12" s="370">
        <f t="shared" si="0"/>
        <v>2</v>
      </c>
      <c r="E12" s="370"/>
      <c r="F12" s="370"/>
      <c r="G12" s="370"/>
      <c r="H12" s="410">
        <f t="shared" si="1"/>
        <v>2</v>
      </c>
      <c r="I12" s="349" t="s">
        <v>729</v>
      </c>
    </row>
    <row r="13" spans="1:9" s="411" customFormat="1" ht="15" customHeight="1" x14ac:dyDescent="0.25">
      <c r="A13" s="382" t="s">
        <v>38</v>
      </c>
      <c r="B13" s="439" t="s">
        <v>280</v>
      </c>
      <c r="C13" s="439"/>
      <c r="D13" s="370">
        <f t="shared" si="0"/>
        <v>2</v>
      </c>
      <c r="E13" s="370"/>
      <c r="F13" s="370"/>
      <c r="G13" s="370"/>
      <c r="H13" s="410">
        <f t="shared" si="1"/>
        <v>2</v>
      </c>
      <c r="I13" s="438" t="s">
        <v>708</v>
      </c>
    </row>
    <row r="14" spans="1:9" s="369" customFormat="1" ht="15" customHeight="1" x14ac:dyDescent="0.25">
      <c r="A14" s="383" t="s">
        <v>32</v>
      </c>
      <c r="B14" s="429"/>
      <c r="C14" s="427"/>
      <c r="D14" s="372"/>
      <c r="E14" s="372"/>
      <c r="F14" s="368"/>
      <c r="G14" s="368"/>
      <c r="H14" s="368"/>
      <c r="I14" s="428"/>
    </row>
    <row r="15" spans="1:9" s="414" customFormat="1" ht="15" customHeight="1" x14ac:dyDescent="0.25">
      <c r="A15" s="437" t="s">
        <v>39</v>
      </c>
      <c r="B15" s="439" t="s">
        <v>280</v>
      </c>
      <c r="C15" s="439" t="s">
        <v>730</v>
      </c>
      <c r="D15" s="370">
        <f t="shared" ref="D15:D28" si="2">IF(B15=$B$4,2,IF(B15=$B$5,1,IF(B15=$B$6,0,0)))</f>
        <v>2</v>
      </c>
      <c r="E15" s="388"/>
      <c r="F15" s="388"/>
      <c r="G15" s="388">
        <v>0.5</v>
      </c>
      <c r="H15" s="358">
        <f t="shared" si="1"/>
        <v>1</v>
      </c>
      <c r="I15" s="349" t="s">
        <v>373</v>
      </c>
    </row>
    <row r="16" spans="1:9" s="411" customFormat="1" ht="15" customHeight="1" x14ac:dyDescent="0.25">
      <c r="A16" s="382" t="s">
        <v>40</v>
      </c>
      <c r="B16" s="439" t="s">
        <v>269</v>
      </c>
      <c r="C16" s="439" t="s">
        <v>768</v>
      </c>
      <c r="D16" s="370">
        <f t="shared" si="2"/>
        <v>0</v>
      </c>
      <c r="E16" s="370"/>
      <c r="F16" s="370"/>
      <c r="G16" s="370">
        <v>0.5</v>
      </c>
      <c r="H16" s="410">
        <f t="shared" si="1"/>
        <v>0</v>
      </c>
      <c r="I16" s="349" t="s">
        <v>374</v>
      </c>
    </row>
    <row r="17" spans="1:9" s="411" customFormat="1" ht="15" customHeight="1" x14ac:dyDescent="0.25">
      <c r="A17" s="382" t="s">
        <v>41</v>
      </c>
      <c r="B17" s="439" t="s">
        <v>280</v>
      </c>
      <c r="C17" s="439"/>
      <c r="D17" s="370">
        <f t="shared" si="2"/>
        <v>2</v>
      </c>
      <c r="E17" s="370"/>
      <c r="F17" s="370"/>
      <c r="G17" s="370"/>
      <c r="H17" s="410">
        <f t="shared" si="1"/>
        <v>2</v>
      </c>
      <c r="I17" s="349" t="s">
        <v>212</v>
      </c>
    </row>
    <row r="18" spans="1:9" s="413" customFormat="1" ht="15" customHeight="1" x14ac:dyDescent="0.25">
      <c r="A18" s="382" t="s">
        <v>42</v>
      </c>
      <c r="B18" s="439" t="s">
        <v>280</v>
      </c>
      <c r="C18" s="439"/>
      <c r="D18" s="370">
        <f t="shared" si="2"/>
        <v>2</v>
      </c>
      <c r="E18" s="370"/>
      <c r="F18" s="370"/>
      <c r="G18" s="370"/>
      <c r="H18" s="410">
        <f t="shared" si="1"/>
        <v>2</v>
      </c>
      <c r="I18" s="349" t="s">
        <v>731</v>
      </c>
    </row>
    <row r="19" spans="1:9" s="411" customFormat="1" ht="15" customHeight="1" x14ac:dyDescent="0.25">
      <c r="A19" s="382" t="s">
        <v>43</v>
      </c>
      <c r="B19" s="439" t="s">
        <v>280</v>
      </c>
      <c r="C19" s="439" t="s">
        <v>732</v>
      </c>
      <c r="D19" s="370">
        <f t="shared" si="2"/>
        <v>2</v>
      </c>
      <c r="E19" s="370"/>
      <c r="F19" s="370"/>
      <c r="G19" s="370">
        <v>0.5</v>
      </c>
      <c r="H19" s="410">
        <f t="shared" si="1"/>
        <v>1</v>
      </c>
      <c r="I19" s="349" t="s">
        <v>733</v>
      </c>
    </row>
    <row r="20" spans="1:9" s="411" customFormat="1" ht="15" customHeight="1" x14ac:dyDescent="0.25">
      <c r="A20" s="382" t="s">
        <v>44</v>
      </c>
      <c r="B20" s="439" t="s">
        <v>280</v>
      </c>
      <c r="C20" s="439"/>
      <c r="D20" s="370">
        <f t="shared" si="2"/>
        <v>2</v>
      </c>
      <c r="E20" s="370"/>
      <c r="F20" s="370"/>
      <c r="G20" s="370"/>
      <c r="H20" s="410">
        <f t="shared" si="1"/>
        <v>2</v>
      </c>
      <c r="I20" s="438" t="s">
        <v>227</v>
      </c>
    </row>
    <row r="21" spans="1:9" s="411" customFormat="1" ht="15" customHeight="1" x14ac:dyDescent="0.25">
      <c r="A21" s="382" t="s">
        <v>45</v>
      </c>
      <c r="B21" s="439" t="s">
        <v>280</v>
      </c>
      <c r="C21" s="439" t="s">
        <v>734</v>
      </c>
      <c r="D21" s="370">
        <f t="shared" si="2"/>
        <v>2</v>
      </c>
      <c r="E21" s="370"/>
      <c r="F21" s="370"/>
      <c r="G21" s="370">
        <v>0.5</v>
      </c>
      <c r="H21" s="410">
        <f t="shared" si="1"/>
        <v>1</v>
      </c>
      <c r="I21" s="438" t="s">
        <v>735</v>
      </c>
    </row>
    <row r="22" spans="1:9" s="411" customFormat="1" ht="15" customHeight="1" x14ac:dyDescent="0.25">
      <c r="A22" s="382" t="s">
        <v>46</v>
      </c>
      <c r="B22" s="439" t="s">
        <v>280</v>
      </c>
      <c r="C22" s="439"/>
      <c r="D22" s="370">
        <f t="shared" si="2"/>
        <v>2</v>
      </c>
      <c r="E22" s="370"/>
      <c r="F22" s="370"/>
      <c r="G22" s="370"/>
      <c r="H22" s="410">
        <f t="shared" si="1"/>
        <v>2</v>
      </c>
      <c r="I22" s="438" t="s">
        <v>375</v>
      </c>
    </row>
    <row r="23" spans="1:9" s="411" customFormat="1" ht="15" customHeight="1" x14ac:dyDescent="0.25">
      <c r="A23" s="382" t="s">
        <v>47</v>
      </c>
      <c r="B23" s="439" t="s">
        <v>280</v>
      </c>
      <c r="C23" s="439"/>
      <c r="D23" s="370">
        <f t="shared" si="2"/>
        <v>2</v>
      </c>
      <c r="E23" s="370"/>
      <c r="F23" s="370"/>
      <c r="G23" s="370"/>
      <c r="H23" s="410">
        <f t="shared" si="1"/>
        <v>2</v>
      </c>
      <c r="I23" s="349" t="s">
        <v>713</v>
      </c>
    </row>
    <row r="24" spans="1:9" s="411" customFormat="1" ht="15" customHeight="1" x14ac:dyDescent="0.25">
      <c r="A24" s="382" t="s">
        <v>48</v>
      </c>
      <c r="B24" s="439" t="s">
        <v>280</v>
      </c>
      <c r="C24" s="434"/>
      <c r="D24" s="370">
        <f t="shared" si="2"/>
        <v>2</v>
      </c>
      <c r="E24" s="370"/>
      <c r="F24" s="370"/>
      <c r="G24" s="370"/>
      <c r="H24" s="410">
        <f t="shared" si="1"/>
        <v>2</v>
      </c>
      <c r="I24" s="349" t="s">
        <v>376</v>
      </c>
    </row>
    <row r="25" spans="1:9" s="414" customFormat="1" ht="15" customHeight="1" x14ac:dyDescent="0.25">
      <c r="A25" s="382" t="s">
        <v>49</v>
      </c>
      <c r="B25" s="439" t="s">
        <v>280</v>
      </c>
      <c r="C25" s="439"/>
      <c r="D25" s="370">
        <f t="shared" si="2"/>
        <v>2</v>
      </c>
      <c r="E25" s="370"/>
      <c r="F25" s="370"/>
      <c r="G25" s="370"/>
      <c r="H25" s="410">
        <f t="shared" si="1"/>
        <v>2</v>
      </c>
      <c r="I25" s="438" t="s">
        <v>364</v>
      </c>
    </row>
    <row r="26" spans="1:9" s="411" customFormat="1" ht="15" customHeight="1" x14ac:dyDescent="0.25">
      <c r="A26" s="382" t="s">
        <v>50</v>
      </c>
      <c r="B26" s="439" t="s">
        <v>280</v>
      </c>
      <c r="C26" s="439"/>
      <c r="D26" s="370">
        <f t="shared" si="2"/>
        <v>2</v>
      </c>
      <c r="E26" s="370"/>
      <c r="F26" s="370"/>
      <c r="G26" s="370"/>
      <c r="H26" s="410">
        <f t="shared" si="1"/>
        <v>2</v>
      </c>
      <c r="I26" s="349" t="s">
        <v>365</v>
      </c>
    </row>
    <row r="27" spans="1:9" s="411" customFormat="1" ht="15" customHeight="1" x14ac:dyDescent="0.25">
      <c r="A27" s="382" t="s">
        <v>51</v>
      </c>
      <c r="B27" s="439" t="s">
        <v>280</v>
      </c>
      <c r="C27" s="439"/>
      <c r="D27" s="370">
        <f t="shared" si="2"/>
        <v>2</v>
      </c>
      <c r="E27" s="370"/>
      <c r="F27" s="370"/>
      <c r="G27" s="370"/>
      <c r="H27" s="410">
        <f t="shared" si="1"/>
        <v>2</v>
      </c>
      <c r="I27" s="349" t="s">
        <v>736</v>
      </c>
    </row>
    <row r="28" spans="1:9" s="411" customFormat="1" ht="15" customHeight="1" x14ac:dyDescent="0.25">
      <c r="A28" s="382" t="s">
        <v>52</v>
      </c>
      <c r="B28" s="439" t="s">
        <v>280</v>
      </c>
      <c r="C28" s="419" t="s">
        <v>767</v>
      </c>
      <c r="D28" s="370">
        <f t="shared" si="2"/>
        <v>2</v>
      </c>
      <c r="E28" s="370"/>
      <c r="F28" s="370"/>
      <c r="G28" s="370">
        <v>0.5</v>
      </c>
      <c r="H28" s="410">
        <f t="shared" si="1"/>
        <v>1</v>
      </c>
      <c r="I28" s="349" t="s">
        <v>737</v>
      </c>
    </row>
  </sheetData>
  <autoFilter ref="A7:D28"/>
  <mergeCells count="11">
    <mergeCell ref="H4:H6"/>
    <mergeCell ref="A1:I1"/>
    <mergeCell ref="A2:I2"/>
    <mergeCell ref="A3:A6"/>
    <mergeCell ref="C3:C6"/>
    <mergeCell ref="D3:H3"/>
    <mergeCell ref="I3:I6"/>
    <mergeCell ref="D4:D6"/>
    <mergeCell ref="E4:E6"/>
    <mergeCell ref="F4:F6"/>
    <mergeCell ref="G4:G6"/>
  </mergeCells>
  <dataValidations count="4">
    <dataValidation type="list" allowBlank="1" showInputMessage="1" showErrorMessage="1" sqref="E8:G13 E15:G28">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8:B13 B15:B28">
      <formula1>$B$4:$B$6</formula1>
    </dataValidation>
    <dataValidation type="list" allowBlank="1" showInputMessage="1" showErrorMessage="1" sqref="B7">
      <formula1>$B$4:$B$5</formula1>
    </dataValidation>
    <dataValidation type="list" allowBlank="1" showInputMessage="1" showErrorMessage="1" sqref="B14">
      <formula1>#REF!</formula1>
    </dataValidation>
  </dataValidations>
  <hyperlinks>
    <hyperlink ref="H7" r:id="rId1" display="http://beldepfin.ru/?page_id=4202"/>
    <hyperlink ref="I8" r:id="rId2"/>
    <hyperlink ref="I22" r:id="rId3"/>
    <hyperlink ref="I25" r:id="rId4"/>
    <hyperlink ref="I10" r:id="rId5"/>
    <hyperlink ref="I11" r:id="rId6" display="http://администрация-усинск.рф/?p=22367"/>
    <hyperlink ref="I12" r:id="rId7"/>
    <hyperlink ref="I9" r:id="rId8" display="http://воркута.рф/about/budget-mo-th-vorkuta/munitsipalnyy-dolg/2019-god/"/>
    <hyperlink ref="I15" r:id="rId9"/>
    <hyperlink ref="I16" r:id="rId10"/>
    <hyperlink ref="I17" r:id="rId11"/>
    <hyperlink ref="I18" r:id="rId12"/>
    <hyperlink ref="I19" r:id="rId13"/>
    <hyperlink ref="I23" r:id="rId14" display="http://www.сысола-адм.рф/mun_finans.php"/>
    <hyperlink ref="I24" r:id="rId15"/>
    <hyperlink ref="I26" r:id="rId16"/>
    <hyperlink ref="I27" r:id="rId17" display="http://усть-кулом.рф/city/byudzhet-rayona/munitsipalnyy-dolg/2019.php"/>
    <hyperlink ref="I28" r:id="rId18"/>
  </hyperlinks>
  <pageMargins left="0.70866141732283472" right="0.70866141732283472" top="0.74803149606299213" bottom="0.74803149606299213" header="0.31496062992125984" footer="0.31496062992125984"/>
  <pageSetup paperSize="9" scale="96" fitToHeight="3" orientation="landscape" r:id="rId19"/>
  <headerFooter>
    <oddFooter>&amp;C&amp;"Times New Roman,обычный"&amp;8Исходные данные и оценка показателя 1.1&amp;R&amp;8&amp;P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7"/>
  <sheetViews>
    <sheetView topLeftCell="A4" zoomScaleNormal="100" zoomScaleSheetLayoutView="80" workbookViewId="0">
      <selection activeCell="C18" sqref="C18"/>
    </sheetView>
  </sheetViews>
  <sheetFormatPr defaultColWidth="8.85546875" defaultRowHeight="15" x14ac:dyDescent="0.25"/>
  <cols>
    <col min="1" max="1" width="19.42578125" style="3" customWidth="1"/>
    <col min="2" max="2" width="56.140625" style="26" customWidth="1"/>
    <col min="3" max="3" width="50.5703125" style="3" customWidth="1"/>
    <col min="4" max="4" width="9.140625" style="3" customWidth="1"/>
    <col min="5" max="5" width="6.85546875" style="9" customWidth="1"/>
    <col min="6" max="6" width="11.140625" style="9" customWidth="1"/>
    <col min="7" max="7" width="10.85546875" style="9" customWidth="1"/>
    <col min="8" max="16384" width="8.85546875" style="9"/>
  </cols>
  <sheetData>
    <row r="1" spans="1:9" s="1" customFormat="1" ht="27" customHeight="1" x14ac:dyDescent="0.2">
      <c r="A1" s="547" t="str">
        <f>"Исходные данные и оценка показателя "&amp;Методика!B142</f>
        <v>Исходные данные и оценка показателя Публикуются ли ежеквартально аналитические данные о поступлении доходов в бюджет МО по видам доходов за отчетный период текущего финансового года в сравнении с соответствующим периодом прошлого года?</v>
      </c>
      <c r="B1" s="547"/>
      <c r="C1" s="547"/>
      <c r="D1" s="547"/>
      <c r="E1" s="548"/>
      <c r="F1" s="548"/>
      <c r="G1" s="548"/>
      <c r="H1" s="548"/>
      <c r="I1" s="548"/>
    </row>
    <row r="2" spans="1:9" s="1" customFormat="1" ht="38.25" customHeight="1" x14ac:dyDescent="0.25">
      <c r="A2" s="542" t="str">
        <f>Методика!B143</f>
        <v>Виды доходов, объем которых составляет менее 10% от общего объема доходов бюджета, допускается агрегировать в категорию «иные» в разрезе групп доходов. Указанные сведения должны быть опубликованы в течение 1-го месяца после окончания отчетного периода. 
В составе бюджетных данных муниципального образования муниципального района Республики Коми должны публиковаться сведения о консолидированном бюджете муниципального района.</v>
      </c>
      <c r="B2" s="543"/>
      <c r="C2" s="543"/>
      <c r="D2" s="543"/>
      <c r="E2" s="541"/>
      <c r="F2" s="541"/>
      <c r="G2" s="541"/>
      <c r="H2" s="541"/>
      <c r="I2" s="541"/>
    </row>
    <row r="3" spans="1:9" ht="45" customHeight="1" x14ac:dyDescent="0.25">
      <c r="A3" s="507" t="s">
        <v>119</v>
      </c>
      <c r="B3" s="170" t="str">
        <f>Методика!B142</f>
        <v>Публикуются ли ежеквартально аналитические данные о поступлении доходов в бюджет МО по видам доходов за отчетный период текущего финансового года в сравнении с соответствующим периодом прошлого года?</v>
      </c>
      <c r="C3" s="494" t="s">
        <v>120</v>
      </c>
      <c r="D3" s="517" t="s">
        <v>377</v>
      </c>
      <c r="E3" s="545"/>
      <c r="F3" s="545"/>
      <c r="G3" s="545"/>
      <c r="H3" s="545"/>
      <c r="I3" s="549" t="s">
        <v>352</v>
      </c>
    </row>
    <row r="4" spans="1:9" ht="15.75" customHeight="1" x14ac:dyDescent="0.25">
      <c r="A4" s="508"/>
      <c r="B4" s="209" t="str">
        <f>Методика!B144</f>
        <v>Да, опубликованы за все отчетные периоды</v>
      </c>
      <c r="C4" s="495"/>
      <c r="D4" s="507" t="s">
        <v>9</v>
      </c>
      <c r="E4" s="507" t="s">
        <v>27</v>
      </c>
      <c r="F4" s="507" t="s">
        <v>21</v>
      </c>
      <c r="G4" s="507" t="s">
        <v>358</v>
      </c>
      <c r="H4" s="517" t="s">
        <v>8</v>
      </c>
      <c r="I4" s="549"/>
    </row>
    <row r="5" spans="1:9" ht="24" customHeight="1" x14ac:dyDescent="0.25">
      <c r="A5" s="508"/>
      <c r="B5" s="209" t="str">
        <f>Методика!B145</f>
        <v>Нет, не опубликованы, или публикуются нерегулярно, или не отвечают требованиям</v>
      </c>
      <c r="C5" s="496"/>
      <c r="D5" s="507"/>
      <c r="E5" s="545"/>
      <c r="F5" s="544"/>
      <c r="G5" s="544"/>
      <c r="H5" s="546"/>
      <c r="I5" s="549"/>
    </row>
    <row r="6" spans="1:9" s="14" customFormat="1" ht="15" customHeight="1" x14ac:dyDescent="0.25">
      <c r="A6" s="11" t="s">
        <v>31</v>
      </c>
      <c r="B6" s="7"/>
      <c r="C6" s="11"/>
      <c r="D6" s="211"/>
      <c r="E6" s="211"/>
      <c r="F6" s="211"/>
      <c r="G6" s="211"/>
      <c r="H6" s="213"/>
      <c r="I6" s="5"/>
    </row>
    <row r="7" spans="1:9" s="414" customFormat="1" ht="15" customHeight="1" x14ac:dyDescent="0.25">
      <c r="A7" s="382" t="s">
        <v>33</v>
      </c>
      <c r="B7" s="431" t="s">
        <v>273</v>
      </c>
      <c r="C7" s="439"/>
      <c r="D7" s="370">
        <f t="shared" ref="D7:D12" si="0">IF(B7=$B$4,2,IF(B7=$B$5,0,0))</f>
        <v>2</v>
      </c>
      <c r="E7" s="370"/>
      <c r="F7" s="370"/>
      <c r="G7" s="370"/>
      <c r="H7" s="410">
        <f t="shared" ref="H7:H27" si="1">D7*(1-E7)*(1-F7)*(1-G7)</f>
        <v>2</v>
      </c>
      <c r="I7" s="440" t="s">
        <v>371</v>
      </c>
    </row>
    <row r="8" spans="1:9" s="411" customFormat="1" ht="15" customHeight="1" x14ac:dyDescent="0.25">
      <c r="A8" s="382" t="s">
        <v>34</v>
      </c>
      <c r="B8" s="419" t="s">
        <v>273</v>
      </c>
      <c r="C8" s="439"/>
      <c r="D8" s="370">
        <f t="shared" si="0"/>
        <v>2</v>
      </c>
      <c r="E8" s="370"/>
      <c r="F8" s="370"/>
      <c r="G8" s="370"/>
      <c r="H8" s="410">
        <f t="shared" si="1"/>
        <v>2</v>
      </c>
      <c r="I8" s="349" t="s">
        <v>703</v>
      </c>
    </row>
    <row r="9" spans="1:9" s="415" customFormat="1" ht="15" customHeight="1" x14ac:dyDescent="0.25">
      <c r="A9" s="382" t="s">
        <v>35</v>
      </c>
      <c r="B9" s="419" t="s">
        <v>273</v>
      </c>
      <c r="C9" s="439"/>
      <c r="D9" s="370">
        <f t="shared" si="0"/>
        <v>2</v>
      </c>
      <c r="E9" s="370"/>
      <c r="F9" s="370"/>
      <c r="G9" s="370"/>
      <c r="H9" s="410">
        <f t="shared" si="1"/>
        <v>2</v>
      </c>
      <c r="I9" s="349" t="s">
        <v>704</v>
      </c>
    </row>
    <row r="10" spans="1:9" s="414" customFormat="1" ht="22.5" customHeight="1" x14ac:dyDescent="0.25">
      <c r="A10" s="382" t="s">
        <v>36</v>
      </c>
      <c r="B10" s="419" t="s">
        <v>273</v>
      </c>
      <c r="C10" s="419" t="s">
        <v>738</v>
      </c>
      <c r="D10" s="370">
        <f t="shared" si="0"/>
        <v>2</v>
      </c>
      <c r="E10" s="370"/>
      <c r="F10" s="370"/>
      <c r="G10" s="370">
        <v>0.5</v>
      </c>
      <c r="H10" s="410">
        <f t="shared" si="1"/>
        <v>1</v>
      </c>
      <c r="I10" s="349" t="s">
        <v>719</v>
      </c>
    </row>
    <row r="11" spans="1:9" s="413" customFormat="1" ht="15" customHeight="1" x14ac:dyDescent="0.25">
      <c r="A11" s="382" t="s">
        <v>37</v>
      </c>
      <c r="B11" s="419" t="s">
        <v>273</v>
      </c>
      <c r="C11" s="419"/>
      <c r="D11" s="370">
        <f t="shared" si="0"/>
        <v>2</v>
      </c>
      <c r="E11" s="370"/>
      <c r="F11" s="370"/>
      <c r="G11" s="370"/>
      <c r="H11" s="410">
        <f t="shared" si="1"/>
        <v>2</v>
      </c>
      <c r="I11" s="349" t="s">
        <v>368</v>
      </c>
    </row>
    <row r="12" spans="1:9" s="411" customFormat="1" ht="15" customHeight="1" x14ac:dyDescent="0.25">
      <c r="A12" s="382" t="s">
        <v>38</v>
      </c>
      <c r="B12" s="439" t="s">
        <v>273</v>
      </c>
      <c r="D12" s="370">
        <f t="shared" si="0"/>
        <v>2</v>
      </c>
      <c r="E12" s="370"/>
      <c r="F12" s="370"/>
      <c r="G12" s="370"/>
      <c r="H12" s="410">
        <f t="shared" si="1"/>
        <v>2</v>
      </c>
      <c r="I12" s="438" t="s">
        <v>708</v>
      </c>
    </row>
    <row r="13" spans="1:9" s="369" customFormat="1" ht="15" customHeight="1" x14ac:dyDescent="0.25">
      <c r="A13" s="383" t="s">
        <v>32</v>
      </c>
      <c r="B13" s="429"/>
      <c r="C13" s="430"/>
      <c r="D13" s="372"/>
      <c r="E13" s="372"/>
      <c r="F13" s="368"/>
      <c r="G13" s="368"/>
      <c r="H13" s="368"/>
      <c r="I13" s="432"/>
    </row>
    <row r="14" spans="1:9" s="414" customFormat="1" ht="15" customHeight="1" x14ac:dyDescent="0.25">
      <c r="A14" s="382" t="s">
        <v>39</v>
      </c>
      <c r="B14" s="439" t="s">
        <v>273</v>
      </c>
      <c r="C14" s="439"/>
      <c r="D14" s="370">
        <f t="shared" ref="D14:D27" si="2">IF(B14=$B$4,2,IF(B14=$B$5,0,0))</f>
        <v>2</v>
      </c>
      <c r="E14" s="370"/>
      <c r="F14" s="370"/>
      <c r="G14" s="370"/>
      <c r="H14" s="410">
        <f t="shared" si="1"/>
        <v>2</v>
      </c>
      <c r="I14" s="438" t="s">
        <v>209</v>
      </c>
    </row>
    <row r="15" spans="1:9" s="411" customFormat="1" ht="15" customHeight="1" x14ac:dyDescent="0.25">
      <c r="A15" s="382" t="s">
        <v>40</v>
      </c>
      <c r="B15" s="439" t="s">
        <v>273</v>
      </c>
      <c r="C15" s="439"/>
      <c r="D15" s="370">
        <f t="shared" si="2"/>
        <v>2</v>
      </c>
      <c r="E15" s="370"/>
      <c r="F15" s="370"/>
      <c r="G15" s="370"/>
      <c r="H15" s="410">
        <f t="shared" si="1"/>
        <v>2</v>
      </c>
      <c r="I15" s="349" t="s">
        <v>369</v>
      </c>
    </row>
    <row r="16" spans="1:9" s="411" customFormat="1" ht="15" customHeight="1" x14ac:dyDescent="0.25">
      <c r="A16" s="382" t="s">
        <v>41</v>
      </c>
      <c r="B16" s="439" t="s">
        <v>273</v>
      </c>
      <c r="C16" s="439"/>
      <c r="D16" s="370">
        <f t="shared" si="2"/>
        <v>2</v>
      </c>
      <c r="E16" s="370"/>
      <c r="F16" s="370"/>
      <c r="G16" s="370"/>
      <c r="H16" s="410">
        <f t="shared" si="1"/>
        <v>2</v>
      </c>
      <c r="I16" s="349" t="s">
        <v>212</v>
      </c>
    </row>
    <row r="17" spans="1:9" s="413" customFormat="1" ht="15" customHeight="1" x14ac:dyDescent="0.25">
      <c r="A17" s="382" t="s">
        <v>42</v>
      </c>
      <c r="B17" s="439" t="s">
        <v>273</v>
      </c>
      <c r="C17" s="439" t="s">
        <v>725</v>
      </c>
      <c r="D17" s="370">
        <f t="shared" si="2"/>
        <v>2</v>
      </c>
      <c r="E17" s="370"/>
      <c r="F17" s="370"/>
      <c r="G17" s="370">
        <v>0.5</v>
      </c>
      <c r="H17" s="410">
        <f t="shared" si="1"/>
        <v>1</v>
      </c>
      <c r="I17" s="349" t="s">
        <v>709</v>
      </c>
    </row>
    <row r="18" spans="1:9" s="411" customFormat="1" ht="15" customHeight="1" x14ac:dyDescent="0.25">
      <c r="A18" s="382" t="s">
        <v>43</v>
      </c>
      <c r="B18" s="439" t="s">
        <v>273</v>
      </c>
      <c r="C18" s="439"/>
      <c r="D18" s="370">
        <f t="shared" si="2"/>
        <v>2</v>
      </c>
      <c r="E18" s="370"/>
      <c r="F18" s="370"/>
      <c r="G18" s="370"/>
      <c r="H18" s="410">
        <f t="shared" si="1"/>
        <v>2</v>
      </c>
      <c r="I18" s="349" t="s">
        <v>710</v>
      </c>
    </row>
    <row r="19" spans="1:9" s="411" customFormat="1" ht="15" customHeight="1" x14ac:dyDescent="0.25">
      <c r="A19" s="382" t="s">
        <v>44</v>
      </c>
      <c r="B19" s="439" t="s">
        <v>273</v>
      </c>
      <c r="C19" s="439"/>
      <c r="D19" s="370">
        <f t="shared" si="2"/>
        <v>2</v>
      </c>
      <c r="E19" s="370"/>
      <c r="F19" s="370"/>
      <c r="G19" s="370"/>
      <c r="H19" s="410">
        <f t="shared" si="1"/>
        <v>2</v>
      </c>
      <c r="I19" s="438" t="s">
        <v>227</v>
      </c>
    </row>
    <row r="20" spans="1:9" s="411" customFormat="1" ht="15" customHeight="1" x14ac:dyDescent="0.25">
      <c r="A20" s="382" t="s">
        <v>45</v>
      </c>
      <c r="B20" s="439" t="s">
        <v>273</v>
      </c>
      <c r="C20" s="439" t="s">
        <v>721</v>
      </c>
      <c r="D20" s="370">
        <f t="shared" si="2"/>
        <v>2</v>
      </c>
      <c r="E20" s="370"/>
      <c r="F20" s="370">
        <v>0.5</v>
      </c>
      <c r="G20" s="370">
        <v>0.5</v>
      </c>
      <c r="H20" s="410">
        <f t="shared" si="1"/>
        <v>0.5</v>
      </c>
      <c r="I20" s="349" t="s">
        <v>712</v>
      </c>
    </row>
    <row r="21" spans="1:9" s="411" customFormat="1" ht="15" customHeight="1" x14ac:dyDescent="0.25">
      <c r="A21" s="382" t="s">
        <v>46</v>
      </c>
      <c r="B21" s="439" t="s">
        <v>273</v>
      </c>
      <c r="C21" s="439"/>
      <c r="D21" s="370">
        <f t="shared" si="2"/>
        <v>2</v>
      </c>
      <c r="E21" s="370"/>
      <c r="F21" s="370"/>
      <c r="G21" s="370"/>
      <c r="H21" s="410">
        <f t="shared" si="1"/>
        <v>2</v>
      </c>
      <c r="I21" s="349" t="s">
        <v>348</v>
      </c>
    </row>
    <row r="22" spans="1:9" s="411" customFormat="1" ht="20.25" customHeight="1" x14ac:dyDescent="0.25">
      <c r="A22" s="382" t="s">
        <v>47</v>
      </c>
      <c r="B22" s="439" t="s">
        <v>273</v>
      </c>
      <c r="C22" s="439"/>
      <c r="D22" s="370">
        <f t="shared" si="2"/>
        <v>2</v>
      </c>
      <c r="E22" s="370"/>
      <c r="F22" s="370"/>
      <c r="G22" s="370"/>
      <c r="H22" s="410">
        <f t="shared" si="1"/>
        <v>2</v>
      </c>
      <c r="I22" s="349" t="s">
        <v>713</v>
      </c>
    </row>
    <row r="23" spans="1:9" s="411" customFormat="1" ht="15" customHeight="1" x14ac:dyDescent="0.25">
      <c r="A23" s="382" t="s">
        <v>48</v>
      </c>
      <c r="B23" s="439" t="s">
        <v>273</v>
      </c>
      <c r="C23" s="419"/>
      <c r="D23" s="370">
        <f t="shared" si="2"/>
        <v>2</v>
      </c>
      <c r="E23" s="370"/>
      <c r="F23" s="370"/>
      <c r="G23" s="370"/>
      <c r="H23" s="410">
        <f t="shared" si="1"/>
        <v>2</v>
      </c>
      <c r="I23" s="349" t="s">
        <v>722</v>
      </c>
    </row>
    <row r="24" spans="1:9" s="414" customFormat="1" ht="15" customHeight="1" x14ac:dyDescent="0.25">
      <c r="A24" s="382" t="s">
        <v>49</v>
      </c>
      <c r="B24" s="439" t="s">
        <v>273</v>
      </c>
      <c r="C24" s="439"/>
      <c r="D24" s="370">
        <f t="shared" si="2"/>
        <v>2</v>
      </c>
      <c r="E24" s="370"/>
      <c r="F24" s="370"/>
      <c r="G24" s="370"/>
      <c r="H24" s="410">
        <f t="shared" si="1"/>
        <v>2</v>
      </c>
      <c r="I24" s="438" t="s">
        <v>364</v>
      </c>
    </row>
    <row r="25" spans="1:9" s="411" customFormat="1" ht="15" customHeight="1" x14ac:dyDescent="0.25">
      <c r="A25" s="382" t="s">
        <v>50</v>
      </c>
      <c r="B25" s="439" t="s">
        <v>273</v>
      </c>
      <c r="C25" s="439"/>
      <c r="D25" s="370">
        <f t="shared" si="2"/>
        <v>2</v>
      </c>
      <c r="E25" s="370"/>
      <c r="F25" s="370"/>
      <c r="G25" s="370"/>
      <c r="H25" s="410">
        <f t="shared" si="1"/>
        <v>2</v>
      </c>
      <c r="I25" s="349" t="s">
        <v>365</v>
      </c>
    </row>
    <row r="26" spans="1:9" s="411" customFormat="1" ht="15" customHeight="1" x14ac:dyDescent="0.25">
      <c r="A26" s="382" t="s">
        <v>51</v>
      </c>
      <c r="B26" s="439" t="s">
        <v>273</v>
      </c>
      <c r="C26" s="439"/>
      <c r="D26" s="370">
        <f t="shared" si="2"/>
        <v>2</v>
      </c>
      <c r="E26" s="370"/>
      <c r="F26" s="370"/>
      <c r="G26" s="370"/>
      <c r="H26" s="410">
        <f t="shared" si="1"/>
        <v>2</v>
      </c>
      <c r="I26" s="349" t="s">
        <v>723</v>
      </c>
    </row>
    <row r="27" spans="1:9" s="411" customFormat="1" ht="15" customHeight="1" x14ac:dyDescent="0.25">
      <c r="A27" s="382" t="s">
        <v>52</v>
      </c>
      <c r="B27" s="439" t="s">
        <v>273</v>
      </c>
      <c r="C27" s="419"/>
      <c r="D27" s="370">
        <f t="shared" si="2"/>
        <v>2</v>
      </c>
      <c r="E27" s="370"/>
      <c r="F27" s="370"/>
      <c r="G27" s="370"/>
      <c r="H27" s="410">
        <f t="shared" si="1"/>
        <v>2</v>
      </c>
      <c r="I27" s="349" t="s">
        <v>717</v>
      </c>
    </row>
  </sheetData>
  <autoFilter ref="A6:D27"/>
  <mergeCells count="11">
    <mergeCell ref="H4:H5"/>
    <mergeCell ref="A1:I1"/>
    <mergeCell ref="A2:I2"/>
    <mergeCell ref="A3:A5"/>
    <mergeCell ref="C3:C5"/>
    <mergeCell ref="D3:H3"/>
    <mergeCell ref="I3:I5"/>
    <mergeCell ref="D4:D5"/>
    <mergeCell ref="E4:E5"/>
    <mergeCell ref="F4:F5"/>
    <mergeCell ref="G4:G5"/>
  </mergeCells>
  <dataValidations count="3">
    <dataValidation type="list" allowBlank="1" showInputMessage="1" showErrorMessage="1" sqref="E7:G12 E14:G27">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6:B12 B14:B27">
      <formula1>$B$4:$B$5</formula1>
    </dataValidation>
    <dataValidation type="list" allowBlank="1" showInputMessage="1" showErrorMessage="1" sqref="B13">
      <formula1>#REF!</formula1>
    </dataValidation>
  </dataValidations>
  <hyperlinks>
    <hyperlink ref="H6" r:id="rId1" display="http://beldepfin.ru/?page_id=4202"/>
    <hyperlink ref="I7" r:id="rId2"/>
    <hyperlink ref="I8" r:id="rId3" display="http://воркута.рф/about/budget-mo-th-vorkuta/otchyet-ob-ispolnenii-byudzheta/2019-god/?clear_cache=Y"/>
    <hyperlink ref="I9" r:id="rId4"/>
    <hyperlink ref="I10" r:id="rId5" display="http://администрация-усинск.рф/?p=18101"/>
    <hyperlink ref="I11" r:id="rId6"/>
    <hyperlink ref="I15" r:id="rId7"/>
    <hyperlink ref="I16" r:id="rId8"/>
    <hyperlink ref="I17" r:id="rId9"/>
    <hyperlink ref="I18" r:id="rId10"/>
    <hyperlink ref="I20" r:id="rId11"/>
    <hyperlink ref="I21" r:id="rId12"/>
    <hyperlink ref="I23" r:id="rId13"/>
    <hyperlink ref="I22" r:id="rId14" display="http://www.сысола-адм.рф/mun_finans.php"/>
    <hyperlink ref="I25" r:id="rId15"/>
    <hyperlink ref="I26" r:id="rId16" display="http://усть-кулом.рф/city/byudzhet-rayona/otchet-ob-ispolnenii-byudzheta/analiticheskie-dannye-o-postupleniyakh-v-byudzhet-i-raskhodakh-byudzheta.php"/>
    <hyperlink ref="I27" r:id="rId17"/>
  </hyperlinks>
  <pageMargins left="0.70866141732283472" right="0.70866141732283472" top="0.74803149606299213" bottom="0.74803149606299213" header="0.31496062992125984" footer="0.31496062992125984"/>
  <pageSetup paperSize="9" scale="96" fitToHeight="3" orientation="landscape" r:id="rId18"/>
  <headerFooter>
    <oddFooter>&amp;C&amp;"Times New Roman,обычный"&amp;8Исходные данные и оценка показателя 1.1&amp;R&amp;8&amp;P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27"/>
  <sheetViews>
    <sheetView topLeftCell="A4" zoomScale="110" zoomScaleNormal="110" zoomScaleSheetLayoutView="80" workbookViewId="0">
      <selection activeCell="F19" sqref="F19"/>
    </sheetView>
  </sheetViews>
  <sheetFormatPr defaultColWidth="8.85546875" defaultRowHeight="15" x14ac:dyDescent="0.25"/>
  <cols>
    <col min="1" max="1" width="19.42578125" style="3" customWidth="1"/>
    <col min="2" max="2" width="9.140625" style="37" customWidth="1"/>
    <col min="3" max="3" width="26.42578125" style="26" customWidth="1"/>
    <col min="4" max="4" width="51.7109375" style="3" customWidth="1"/>
    <col min="5" max="5" width="6.7109375" style="3" customWidth="1"/>
    <col min="6" max="6" width="8.140625" style="3" customWidth="1"/>
    <col min="7" max="7" width="10.28515625" style="3" customWidth="1"/>
    <col min="8" max="8" width="7.28515625" style="4" customWidth="1"/>
    <col min="9" max="9" width="54.7109375" style="2" customWidth="1"/>
    <col min="10" max="10" width="20.5703125" style="9" customWidth="1"/>
    <col min="11" max="16384" width="8.85546875" style="9"/>
  </cols>
  <sheetData>
    <row r="1" spans="1:10" s="1" customFormat="1" ht="18.75" customHeight="1" x14ac:dyDescent="0.2">
      <c r="A1" s="493" t="str">
        <f>"Исходные данные и оценка показателя "&amp;Методика!B6</f>
        <v>Исходные данные и оценка показателя Опубликован ли Бюджет в открытом доступе на портале (сайте) МО, предназначенном для публикации бюджетных данных?</v>
      </c>
      <c r="B1" s="493"/>
      <c r="C1" s="493"/>
      <c r="D1" s="493"/>
      <c r="E1" s="493"/>
      <c r="F1" s="493"/>
      <c r="G1" s="493"/>
      <c r="H1" s="493"/>
      <c r="I1" s="493"/>
    </row>
    <row r="2" spans="1:10" s="1" customFormat="1" ht="39.75" customHeight="1" x14ac:dyDescent="0.2">
      <c r="A2" s="500" t="str">
        <f>Методика!B7</f>
        <v>В целях оценки показателя учитывается публикация Бюджета в полном объеме, включая текстовую часть и все приложения. В случае, если указанное требование не выполняется (опубликованы отдельные составляющие Бюджета), оценка показателя принимает значение 0 баллов</v>
      </c>
      <c r="B2" s="500"/>
      <c r="C2" s="500"/>
      <c r="D2" s="500"/>
      <c r="E2" s="500"/>
      <c r="F2" s="500"/>
      <c r="G2" s="500"/>
      <c r="H2" s="500"/>
      <c r="I2" s="500"/>
    </row>
    <row r="3" spans="1:10" ht="48" customHeight="1" x14ac:dyDescent="0.25">
      <c r="A3" s="494" t="s">
        <v>119</v>
      </c>
      <c r="B3" s="501" t="s">
        <v>53</v>
      </c>
      <c r="C3" s="282" t="str">
        <f>Методика!B6</f>
        <v>Опубликован ли Бюджет в открытом доступе на портале (сайте) МО, предназначенном для публикации бюджетных данных?</v>
      </c>
      <c r="D3" s="494" t="s">
        <v>28</v>
      </c>
      <c r="E3" s="497" t="s">
        <v>20</v>
      </c>
      <c r="F3" s="498"/>
      <c r="G3" s="498"/>
      <c r="H3" s="499"/>
      <c r="I3" s="494" t="s">
        <v>3</v>
      </c>
    </row>
    <row r="4" spans="1:10" ht="29.25" customHeight="1" x14ac:dyDescent="0.25">
      <c r="A4" s="495"/>
      <c r="B4" s="502"/>
      <c r="C4" s="24" t="str">
        <f>Методика!$B$8</f>
        <v>Да, опубликован</v>
      </c>
      <c r="D4" s="495"/>
      <c r="E4" s="494" t="s">
        <v>9</v>
      </c>
      <c r="F4" s="494" t="s">
        <v>27</v>
      </c>
      <c r="G4" s="494" t="s">
        <v>21</v>
      </c>
      <c r="H4" s="504" t="s">
        <v>8</v>
      </c>
      <c r="I4" s="495"/>
    </row>
    <row r="5" spans="1:10" ht="29.25" customHeight="1" x14ac:dyDescent="0.25">
      <c r="A5" s="496"/>
      <c r="B5" s="503"/>
      <c r="C5" s="24" t="str">
        <f>Методика!$B$9</f>
        <v xml:space="preserve">Нет, не опубликован </v>
      </c>
      <c r="D5" s="496"/>
      <c r="E5" s="496"/>
      <c r="F5" s="496"/>
      <c r="G5" s="496"/>
      <c r="H5" s="505"/>
      <c r="I5" s="496"/>
    </row>
    <row r="6" spans="1:10" s="14" customFormat="1" ht="15" customHeight="1" x14ac:dyDescent="0.25">
      <c r="A6" s="491" t="s">
        <v>31</v>
      </c>
      <c r="B6" s="492"/>
      <c r="C6" s="7"/>
      <c r="D6" s="11"/>
      <c r="E6" s="11"/>
      <c r="F6" s="11"/>
      <c r="G6" s="11"/>
      <c r="H6" s="6"/>
      <c r="I6" s="5"/>
    </row>
    <row r="7" spans="1:10" s="22" customFormat="1" ht="15" customHeight="1" x14ac:dyDescent="0.25">
      <c r="A7" s="32" t="s">
        <v>33</v>
      </c>
      <c r="B7" s="15" t="s">
        <v>455</v>
      </c>
      <c r="C7" s="33" t="s">
        <v>54</v>
      </c>
      <c r="D7" s="33"/>
      <c r="E7" s="15">
        <f>IF(C7=$C$4,4,0)</f>
        <v>4</v>
      </c>
      <c r="F7" s="15"/>
      <c r="G7" s="15"/>
      <c r="H7" s="12">
        <f>E7*(1-F7)*(1-G7)</f>
        <v>4</v>
      </c>
      <c r="I7" s="112" t="s">
        <v>203</v>
      </c>
    </row>
    <row r="8" spans="1:10" s="23" customFormat="1" ht="14.25" customHeight="1" x14ac:dyDescent="0.25">
      <c r="A8" s="32" t="s">
        <v>34</v>
      </c>
      <c r="B8" s="15" t="s">
        <v>455</v>
      </c>
      <c r="C8" s="33" t="s">
        <v>54</v>
      </c>
      <c r="D8" s="33"/>
      <c r="E8" s="15">
        <f t="shared" ref="E8:E27" si="0">IF(C8=$C$4,4,0)</f>
        <v>4</v>
      </c>
      <c r="F8" s="15"/>
      <c r="G8" s="15"/>
      <c r="H8" s="12">
        <f>E8*(1-F8)*(1-G8)</f>
        <v>4</v>
      </c>
      <c r="I8" s="136" t="s">
        <v>439</v>
      </c>
    </row>
    <row r="9" spans="1:10" s="23" customFormat="1" ht="15" customHeight="1" x14ac:dyDescent="0.25">
      <c r="A9" s="32" t="s">
        <v>35</v>
      </c>
      <c r="B9" s="15" t="s">
        <v>455</v>
      </c>
      <c r="C9" s="33" t="s">
        <v>54</v>
      </c>
      <c r="D9" s="33"/>
      <c r="E9" s="15">
        <f t="shared" si="0"/>
        <v>4</v>
      </c>
      <c r="F9" s="15"/>
      <c r="G9" s="15"/>
      <c r="H9" s="12">
        <f t="shared" ref="H9:H27" si="1">E9*(1-F9)*(1-G9)</f>
        <v>4</v>
      </c>
      <c r="I9" s="113" t="s">
        <v>217</v>
      </c>
    </row>
    <row r="10" spans="1:10" s="141" customFormat="1" ht="15" customHeight="1" x14ac:dyDescent="0.25">
      <c r="A10" s="34" t="s">
        <v>36</v>
      </c>
      <c r="B10" s="15" t="s">
        <v>455</v>
      </c>
      <c r="C10" s="135" t="s">
        <v>54</v>
      </c>
      <c r="D10" s="18"/>
      <c r="E10" s="15">
        <f t="shared" si="0"/>
        <v>4</v>
      </c>
      <c r="F10" s="15"/>
      <c r="G10" s="15"/>
      <c r="H10" s="137">
        <f t="shared" si="1"/>
        <v>4</v>
      </c>
      <c r="I10" s="136" t="s">
        <v>382</v>
      </c>
    </row>
    <row r="11" spans="1:10" s="10" customFormat="1" ht="15" customHeight="1" x14ac:dyDescent="0.25">
      <c r="A11" s="34" t="s">
        <v>37</v>
      </c>
      <c r="B11" s="15" t="s">
        <v>455</v>
      </c>
      <c r="C11" s="33" t="s">
        <v>54</v>
      </c>
      <c r="D11" s="43"/>
      <c r="E11" s="15">
        <f t="shared" si="0"/>
        <v>4</v>
      </c>
      <c r="F11" s="15"/>
      <c r="G11" s="15"/>
      <c r="H11" s="12">
        <f t="shared" si="1"/>
        <v>4</v>
      </c>
      <c r="I11" s="114" t="s">
        <v>440</v>
      </c>
    </row>
    <row r="12" spans="1:10" s="139" customFormat="1" ht="15" customHeight="1" x14ac:dyDescent="0.25">
      <c r="A12" s="34" t="s">
        <v>38</v>
      </c>
      <c r="B12" s="15" t="s">
        <v>455</v>
      </c>
      <c r="C12" s="135" t="s">
        <v>54</v>
      </c>
      <c r="D12" s="135"/>
      <c r="E12" s="15">
        <f t="shared" si="0"/>
        <v>4</v>
      </c>
      <c r="F12" s="15"/>
      <c r="G12" s="15"/>
      <c r="H12" s="137">
        <f t="shared" si="1"/>
        <v>4</v>
      </c>
      <c r="I12" s="138" t="s">
        <v>441</v>
      </c>
    </row>
    <row r="13" spans="1:10" s="14" customFormat="1" ht="15" customHeight="1" x14ac:dyDescent="0.25">
      <c r="A13" s="35" t="s">
        <v>32</v>
      </c>
      <c r="B13" s="16"/>
      <c r="C13" s="46"/>
      <c r="D13" s="17"/>
      <c r="E13" s="13"/>
      <c r="F13" s="13"/>
      <c r="G13" s="13"/>
      <c r="H13" s="13"/>
      <c r="I13" s="115"/>
    </row>
    <row r="14" spans="1:10" s="22" customFormat="1" ht="15" customHeight="1" x14ac:dyDescent="0.25">
      <c r="A14" s="32" t="s">
        <v>39</v>
      </c>
      <c r="B14" s="15" t="s">
        <v>455</v>
      </c>
      <c r="C14" s="33" t="s">
        <v>54</v>
      </c>
      <c r="D14" s="33"/>
      <c r="E14" s="15">
        <f t="shared" si="0"/>
        <v>4</v>
      </c>
      <c r="F14" s="20"/>
      <c r="G14" s="20"/>
      <c r="H14" s="12">
        <f t="shared" si="1"/>
        <v>4</v>
      </c>
      <c r="I14" s="113" t="s">
        <v>438</v>
      </c>
    </row>
    <row r="15" spans="1:10" ht="15" customHeight="1" x14ac:dyDescent="0.25">
      <c r="A15" s="34" t="s">
        <v>40</v>
      </c>
      <c r="B15" s="15" t="s">
        <v>455</v>
      </c>
      <c r="C15" s="33" t="s">
        <v>54</v>
      </c>
      <c r="D15" s="33"/>
      <c r="E15" s="15">
        <f t="shared" si="0"/>
        <v>4</v>
      </c>
      <c r="F15" s="20"/>
      <c r="G15" s="20"/>
      <c r="H15" s="12">
        <f t="shared" si="1"/>
        <v>4</v>
      </c>
      <c r="I15" s="113" t="s">
        <v>218</v>
      </c>
      <c r="J15" s="14"/>
    </row>
    <row r="16" spans="1:10" ht="13.5" customHeight="1" x14ac:dyDescent="0.25">
      <c r="A16" s="34" t="s">
        <v>41</v>
      </c>
      <c r="B16" s="15" t="s">
        <v>455</v>
      </c>
      <c r="C16" s="33" t="s">
        <v>54</v>
      </c>
      <c r="D16" s="33"/>
      <c r="E16" s="15">
        <f t="shared" si="0"/>
        <v>4</v>
      </c>
      <c r="F16" s="20"/>
      <c r="G16" s="20"/>
      <c r="H16" s="12">
        <f t="shared" si="1"/>
        <v>4</v>
      </c>
      <c r="I16" s="113" t="s">
        <v>442</v>
      </c>
    </row>
    <row r="17" spans="1:10" s="139" customFormat="1" ht="15" customHeight="1" x14ac:dyDescent="0.25">
      <c r="A17" s="34" t="s">
        <v>42</v>
      </c>
      <c r="B17" s="15" t="s">
        <v>455</v>
      </c>
      <c r="C17" s="135" t="s">
        <v>54</v>
      </c>
      <c r="D17" s="135"/>
      <c r="E17" s="15">
        <f t="shared" si="0"/>
        <v>4</v>
      </c>
      <c r="F17" s="15"/>
      <c r="G17" s="15"/>
      <c r="H17" s="137">
        <f t="shared" si="1"/>
        <v>4</v>
      </c>
      <c r="I17" s="117" t="s">
        <v>443</v>
      </c>
    </row>
    <row r="18" spans="1:10" s="139" customFormat="1" ht="15" customHeight="1" x14ac:dyDescent="0.25">
      <c r="A18" s="34" t="s">
        <v>43</v>
      </c>
      <c r="B18" s="15" t="s">
        <v>455</v>
      </c>
      <c r="C18" s="135" t="s">
        <v>54</v>
      </c>
      <c r="D18" s="135"/>
      <c r="E18" s="15">
        <f t="shared" si="0"/>
        <v>4</v>
      </c>
      <c r="F18" s="15"/>
      <c r="G18" s="15"/>
      <c r="H18" s="137">
        <f t="shared" si="1"/>
        <v>4</v>
      </c>
      <c r="I18" s="136" t="s">
        <v>444</v>
      </c>
    </row>
    <row r="19" spans="1:10" s="139" customFormat="1" ht="25.5" customHeight="1" x14ac:dyDescent="0.25">
      <c r="A19" s="34" t="s">
        <v>44</v>
      </c>
      <c r="B19" s="15" t="s">
        <v>455</v>
      </c>
      <c r="C19" s="135" t="s">
        <v>54</v>
      </c>
      <c r="D19" s="288" t="s">
        <v>479</v>
      </c>
      <c r="E19" s="15">
        <f t="shared" si="0"/>
        <v>4</v>
      </c>
      <c r="F19" s="15">
        <v>0.5</v>
      </c>
      <c r="G19" s="15"/>
      <c r="H19" s="137">
        <f t="shared" si="1"/>
        <v>2</v>
      </c>
      <c r="I19" s="136" t="s">
        <v>436</v>
      </c>
      <c r="J19" s="285"/>
    </row>
    <row r="20" spans="1:10" s="139" customFormat="1" ht="15" customHeight="1" x14ac:dyDescent="0.25">
      <c r="A20" s="34" t="s">
        <v>45</v>
      </c>
      <c r="B20" s="15" t="s">
        <v>455</v>
      </c>
      <c r="C20" s="135" t="s">
        <v>54</v>
      </c>
      <c r="D20" s="135"/>
      <c r="E20" s="15">
        <f t="shared" si="0"/>
        <v>4</v>
      </c>
      <c r="F20" s="15"/>
      <c r="G20" s="15"/>
      <c r="H20" s="137">
        <f t="shared" si="1"/>
        <v>4</v>
      </c>
      <c r="I20" s="136" t="s">
        <v>445</v>
      </c>
    </row>
    <row r="21" spans="1:10" s="139" customFormat="1" ht="15" customHeight="1" x14ac:dyDescent="0.25">
      <c r="A21" s="34" t="s">
        <v>46</v>
      </c>
      <c r="B21" s="15" t="s">
        <v>455</v>
      </c>
      <c r="C21" s="135" t="s">
        <v>54</v>
      </c>
      <c r="D21" s="135"/>
      <c r="E21" s="15">
        <f t="shared" si="0"/>
        <v>4</v>
      </c>
      <c r="F21" s="15"/>
      <c r="G21" s="15"/>
      <c r="H21" s="137">
        <f t="shared" si="1"/>
        <v>4</v>
      </c>
      <c r="I21" s="136" t="s">
        <v>446</v>
      </c>
    </row>
    <row r="22" spans="1:10" s="139" customFormat="1" ht="15" customHeight="1" x14ac:dyDescent="0.25">
      <c r="A22" s="34" t="s">
        <v>47</v>
      </c>
      <c r="B22" s="15" t="s">
        <v>455</v>
      </c>
      <c r="C22" s="135" t="s">
        <v>54</v>
      </c>
      <c r="D22" s="135"/>
      <c r="E22" s="15">
        <f t="shared" si="0"/>
        <v>4</v>
      </c>
      <c r="F22" s="15"/>
      <c r="G22" s="15"/>
      <c r="H22" s="137">
        <f t="shared" si="1"/>
        <v>4</v>
      </c>
      <c r="I22" s="136" t="s">
        <v>447</v>
      </c>
    </row>
    <row r="23" spans="1:10" s="139" customFormat="1" ht="15" customHeight="1" x14ac:dyDescent="0.25">
      <c r="A23" s="34" t="s">
        <v>48</v>
      </c>
      <c r="B23" s="15" t="s">
        <v>455</v>
      </c>
      <c r="C23" s="135" t="s">
        <v>54</v>
      </c>
      <c r="D23" s="135"/>
      <c r="E23" s="15">
        <f t="shared" si="0"/>
        <v>4</v>
      </c>
      <c r="F23" s="15"/>
      <c r="G23" s="15"/>
      <c r="H23" s="137">
        <f t="shared" si="1"/>
        <v>4</v>
      </c>
      <c r="I23" s="136" t="s">
        <v>448</v>
      </c>
    </row>
    <row r="24" spans="1:10" s="142" customFormat="1" ht="15" customHeight="1" x14ac:dyDescent="0.25">
      <c r="A24" s="34" t="s">
        <v>49</v>
      </c>
      <c r="B24" s="15" t="s">
        <v>455</v>
      </c>
      <c r="C24" s="135" t="s">
        <v>54</v>
      </c>
      <c r="D24" s="135"/>
      <c r="E24" s="15">
        <f t="shared" si="0"/>
        <v>4</v>
      </c>
      <c r="F24" s="15"/>
      <c r="G24" s="15"/>
      <c r="H24" s="137">
        <f t="shared" si="1"/>
        <v>4</v>
      </c>
      <c r="I24" s="283" t="s">
        <v>449</v>
      </c>
      <c r="J24" s="139"/>
    </row>
    <row r="25" spans="1:10" s="139" customFormat="1" ht="15" customHeight="1" x14ac:dyDescent="0.25">
      <c r="A25" s="34" t="s">
        <v>50</v>
      </c>
      <c r="B25" s="15" t="s">
        <v>455</v>
      </c>
      <c r="C25" s="135" t="s">
        <v>54</v>
      </c>
      <c r="D25" s="135"/>
      <c r="E25" s="15">
        <f t="shared" si="0"/>
        <v>4</v>
      </c>
      <c r="F25" s="15"/>
      <c r="G25" s="15"/>
      <c r="H25" s="137">
        <f t="shared" si="1"/>
        <v>4</v>
      </c>
      <c r="I25" s="126" t="s">
        <v>450</v>
      </c>
    </row>
    <row r="26" spans="1:10" s="139" customFormat="1" ht="15" customHeight="1" x14ac:dyDescent="0.25">
      <c r="A26" s="34" t="s">
        <v>51</v>
      </c>
      <c r="B26" s="15" t="s">
        <v>455</v>
      </c>
      <c r="C26" s="135" t="s">
        <v>54</v>
      </c>
      <c r="D26" s="287" t="s">
        <v>471</v>
      </c>
      <c r="E26" s="15">
        <f t="shared" si="0"/>
        <v>4</v>
      </c>
      <c r="F26" s="15"/>
      <c r="G26" s="15">
        <v>0.5</v>
      </c>
      <c r="H26" s="137">
        <f t="shared" si="1"/>
        <v>2</v>
      </c>
      <c r="I26" s="136" t="s">
        <v>386</v>
      </c>
      <c r="J26" s="287"/>
    </row>
    <row r="27" spans="1:10" s="139" customFormat="1" ht="15" customHeight="1" x14ac:dyDescent="0.25">
      <c r="A27" s="34" t="s">
        <v>52</v>
      </c>
      <c r="B27" s="15" t="s">
        <v>455</v>
      </c>
      <c r="C27" s="135" t="s">
        <v>54</v>
      </c>
      <c r="D27" s="18"/>
      <c r="E27" s="15">
        <f t="shared" si="0"/>
        <v>4</v>
      </c>
      <c r="F27" s="15"/>
      <c r="G27" s="15"/>
      <c r="H27" s="137">
        <f t="shared" si="1"/>
        <v>4</v>
      </c>
      <c r="I27" s="136" t="s">
        <v>220</v>
      </c>
    </row>
  </sheetData>
  <autoFilter ref="A6:I27"/>
  <mergeCells count="12">
    <mergeCell ref="A6:B6"/>
    <mergeCell ref="A1:I1"/>
    <mergeCell ref="A3:A5"/>
    <mergeCell ref="D3:D5"/>
    <mergeCell ref="E3:H3"/>
    <mergeCell ref="A2:I2"/>
    <mergeCell ref="B3:B5"/>
    <mergeCell ref="I3:I5"/>
    <mergeCell ref="H4:H5"/>
    <mergeCell ref="G4:G5"/>
    <mergeCell ref="F4:F5"/>
    <mergeCell ref="E4:E5"/>
  </mergeCells>
  <dataValidations count="4">
    <dataValidation type="list" allowBlank="1" showInputMessage="1" showErrorMessage="1" sqref="G6">
      <formula1>"0,5"</formula1>
    </dataValidation>
    <dataValidation type="list" allowBlank="1" showInputMessage="1" showErrorMessage="1" sqref="C6:C12 C14:C27">
      <formula1>$C$4:$C$5</formula1>
    </dataValidation>
    <dataValidation type="list" allowBlank="1" showInputMessage="1" showErrorMessage="1" sqref="C13">
      <formula1>#REF!</formula1>
    </dataValidation>
    <dataValidation type="list" allowBlank="1" showInputMessage="1" showErrorMessage="1" sqref="F7:G12 F14:G27">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s>
  <hyperlinks>
    <hyperlink ref="H6" r:id="rId1" display="http://beldepfin.ru/?page_id=4202"/>
    <hyperlink ref="I7" r:id="rId2"/>
    <hyperlink ref="I14" r:id="rId3"/>
    <hyperlink ref="I8" r:id="rId4"/>
    <hyperlink ref="I9" r:id="rId5"/>
    <hyperlink ref="I10" r:id="rId6"/>
    <hyperlink ref="I11" r:id="rId7"/>
    <hyperlink ref="I12" r:id="rId8"/>
    <hyperlink ref="I15" r:id="rId9"/>
    <hyperlink ref="I16" r:id="rId10"/>
    <hyperlink ref="I17" r:id="rId11"/>
    <hyperlink ref="I18" r:id="rId12"/>
    <hyperlink ref="I19" r:id="rId13"/>
    <hyperlink ref="I20" r:id="rId14"/>
    <hyperlink ref="I21" r:id="rId15"/>
    <hyperlink ref="I22" r:id="rId16"/>
    <hyperlink ref="I23" r:id="rId17"/>
    <hyperlink ref="I24" r:id="rId18"/>
    <hyperlink ref="I25" r:id="rId19"/>
    <hyperlink ref="I26" r:id="rId20"/>
    <hyperlink ref="I27" r:id="rId21"/>
  </hyperlinks>
  <pageMargins left="0.70866141732283472" right="0.70866141732283472" top="0.74803149606299213" bottom="0.74803149606299213" header="0.31496062992125984" footer="0.31496062992125984"/>
  <pageSetup paperSize="9" scale="73" orientation="landscape" r:id="rId22"/>
  <headerFooter>
    <oddFooter>&amp;C&amp;"Times New Roman,обычный"&amp;8Исходные данные и оценка показателя 1.1&amp;R&amp;8&amp;P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8"/>
  <sheetViews>
    <sheetView zoomScaleNormal="100" zoomScaleSheetLayoutView="80" workbookViewId="0">
      <selection activeCell="C19" sqref="C19"/>
    </sheetView>
  </sheetViews>
  <sheetFormatPr defaultColWidth="8.85546875" defaultRowHeight="15" x14ac:dyDescent="0.25"/>
  <cols>
    <col min="1" max="1" width="19.42578125" style="3" customWidth="1"/>
    <col min="2" max="2" width="56.140625" style="26" customWidth="1"/>
    <col min="3" max="3" width="50.5703125" style="3" customWidth="1"/>
    <col min="4" max="4" width="9.140625" style="3" customWidth="1"/>
    <col min="5" max="5" width="6.85546875" style="9" customWidth="1"/>
    <col min="6" max="6" width="11.140625" style="9" customWidth="1"/>
    <col min="7" max="7" width="10.85546875" style="9" customWidth="1"/>
    <col min="8" max="16384" width="8.85546875" style="9"/>
  </cols>
  <sheetData>
    <row r="1" spans="1:9" s="1" customFormat="1" ht="28.5" customHeight="1" x14ac:dyDescent="0.2">
      <c r="A1" s="547" t="str">
        <f>"Исходные данные и оценка показателя "&amp;Методика!B146</f>
        <v>Исходные данные и оценка показателя Публикуются ли ежеквартально аналитические данные о расходах бюджета МО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v>
      </c>
      <c r="B1" s="547"/>
      <c r="C1" s="547"/>
      <c r="D1" s="547"/>
      <c r="E1" s="548"/>
      <c r="F1" s="548"/>
      <c r="G1" s="548"/>
      <c r="H1" s="548"/>
      <c r="I1" s="548"/>
    </row>
    <row r="2" spans="1:9" s="1" customFormat="1" ht="27" customHeight="1" x14ac:dyDescent="0.25">
      <c r="A2" s="542" t="str">
        <f>Методика!B147</f>
        <v>Указанные сведения должны быть опубликованы в течение 1-го месяца после окончания отчетного периода.
В составе бюджетных данных муниципального образования муниципального района Республики Коми должны публиковаться сведения о консолидированном бюджете муниципального района.</v>
      </c>
      <c r="B2" s="543"/>
      <c r="C2" s="543"/>
      <c r="D2" s="543"/>
      <c r="E2" s="541"/>
      <c r="F2" s="541"/>
      <c r="G2" s="541"/>
      <c r="H2" s="541"/>
      <c r="I2" s="541"/>
    </row>
    <row r="3" spans="1:9" ht="42.75" customHeight="1" x14ac:dyDescent="0.25">
      <c r="A3" s="507" t="s">
        <v>119</v>
      </c>
      <c r="B3" s="170" t="str">
        <f>Методика!B146</f>
        <v>Публикуются ли ежеквартально аналитические данные о расходах бюджета МО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v>
      </c>
      <c r="C3" s="494" t="s">
        <v>120</v>
      </c>
      <c r="D3" s="517" t="s">
        <v>378</v>
      </c>
      <c r="E3" s="545"/>
      <c r="F3" s="545"/>
      <c r="G3" s="545"/>
      <c r="H3" s="545"/>
      <c r="I3" s="549" t="s">
        <v>352</v>
      </c>
    </row>
    <row r="4" spans="1:9" ht="15.75" customHeight="1" x14ac:dyDescent="0.25">
      <c r="A4" s="508"/>
      <c r="B4" s="209" t="str">
        <f>Методика!B148</f>
        <v>Да, опубликованы за все отчетные периоды</v>
      </c>
      <c r="C4" s="495"/>
      <c r="D4" s="507" t="s">
        <v>9</v>
      </c>
      <c r="E4" s="507" t="s">
        <v>27</v>
      </c>
      <c r="F4" s="507" t="s">
        <v>21</v>
      </c>
      <c r="G4" s="507" t="s">
        <v>358</v>
      </c>
      <c r="H4" s="517" t="s">
        <v>8</v>
      </c>
      <c r="I4" s="549"/>
    </row>
    <row r="5" spans="1:9" ht="24" customHeight="1" x14ac:dyDescent="0.25">
      <c r="A5" s="508"/>
      <c r="B5" s="209" t="str">
        <f>Методика!B149</f>
        <v>Нет, не опубликованы, или публикуются нерегулярно, или не отвечают требованиям</v>
      </c>
      <c r="C5" s="496"/>
      <c r="D5" s="507"/>
      <c r="E5" s="545"/>
      <c r="F5" s="544"/>
      <c r="G5" s="544"/>
      <c r="H5" s="546"/>
      <c r="I5" s="549"/>
    </row>
    <row r="6" spans="1:9" s="14" customFormat="1" ht="15" customHeight="1" x14ac:dyDescent="0.25">
      <c r="A6" s="11" t="s">
        <v>31</v>
      </c>
      <c r="B6" s="7"/>
      <c r="C6" s="11"/>
      <c r="D6" s="211"/>
      <c r="E6" s="211"/>
      <c r="F6" s="211"/>
      <c r="G6" s="211"/>
      <c r="H6" s="213"/>
      <c r="I6" s="5"/>
    </row>
    <row r="7" spans="1:9" s="414" customFormat="1" ht="15" customHeight="1" x14ac:dyDescent="0.25">
      <c r="A7" s="382" t="s">
        <v>33</v>
      </c>
      <c r="B7" s="431" t="s">
        <v>273</v>
      </c>
      <c r="C7" s="439"/>
      <c r="D7" s="370">
        <f t="shared" ref="D7:D12" si="0">IF(B7=$B$4,2,IF(B7=$B$5,0,0))</f>
        <v>2</v>
      </c>
      <c r="E7" s="370"/>
      <c r="F7" s="370"/>
      <c r="G7" s="370"/>
      <c r="H7" s="410">
        <f t="shared" ref="H7:H27" si="1">D7*(1-E7)*(1-F7)*(1-G7)</f>
        <v>2</v>
      </c>
      <c r="I7" s="440" t="s">
        <v>371</v>
      </c>
    </row>
    <row r="8" spans="1:9" s="411" customFormat="1" ht="15" customHeight="1" x14ac:dyDescent="0.25">
      <c r="A8" s="437" t="s">
        <v>34</v>
      </c>
      <c r="B8" s="431" t="s">
        <v>273</v>
      </c>
      <c r="C8" s="439"/>
      <c r="D8" s="370">
        <f t="shared" si="0"/>
        <v>2</v>
      </c>
      <c r="E8" s="388"/>
      <c r="F8" s="388"/>
      <c r="G8" s="388"/>
      <c r="H8" s="358">
        <f t="shared" si="1"/>
        <v>2</v>
      </c>
      <c r="I8" s="349" t="s">
        <v>703</v>
      </c>
    </row>
    <row r="9" spans="1:9" s="415" customFormat="1" ht="15" customHeight="1" x14ac:dyDescent="0.25">
      <c r="A9" s="382" t="s">
        <v>35</v>
      </c>
      <c r="B9" s="431" t="s">
        <v>273</v>
      </c>
      <c r="C9" s="439"/>
      <c r="D9" s="370">
        <f t="shared" si="0"/>
        <v>2</v>
      </c>
      <c r="E9" s="370"/>
      <c r="F9" s="370"/>
      <c r="G9" s="370"/>
      <c r="H9" s="410">
        <f t="shared" si="1"/>
        <v>2</v>
      </c>
      <c r="I9" s="349" t="s">
        <v>704</v>
      </c>
    </row>
    <row r="10" spans="1:9" s="414" customFormat="1" ht="15" customHeight="1" x14ac:dyDescent="0.25">
      <c r="A10" s="382" t="s">
        <v>36</v>
      </c>
      <c r="B10" s="431" t="s">
        <v>273</v>
      </c>
      <c r="C10" s="419" t="s">
        <v>739</v>
      </c>
      <c r="D10" s="370">
        <f t="shared" si="0"/>
        <v>2</v>
      </c>
      <c r="E10" s="370"/>
      <c r="F10" s="370"/>
      <c r="G10" s="370">
        <v>0.5</v>
      </c>
      <c r="H10" s="410">
        <f t="shared" si="1"/>
        <v>1</v>
      </c>
      <c r="I10" s="349" t="s">
        <v>719</v>
      </c>
    </row>
    <row r="11" spans="1:9" s="413" customFormat="1" ht="15" customHeight="1" x14ac:dyDescent="0.25">
      <c r="A11" s="382" t="s">
        <v>37</v>
      </c>
      <c r="B11" s="431" t="s">
        <v>273</v>
      </c>
      <c r="C11" s="419" t="s">
        <v>740</v>
      </c>
      <c r="D11" s="370">
        <f t="shared" si="0"/>
        <v>2</v>
      </c>
      <c r="E11" s="370"/>
      <c r="F11" s="370"/>
      <c r="G11" s="370">
        <v>0.5</v>
      </c>
      <c r="H11" s="410">
        <f t="shared" si="1"/>
        <v>1</v>
      </c>
      <c r="I11" s="349" t="s">
        <v>368</v>
      </c>
    </row>
    <row r="12" spans="1:9" s="411" customFormat="1" ht="15" customHeight="1" x14ac:dyDescent="0.25">
      <c r="A12" s="382" t="s">
        <v>38</v>
      </c>
      <c r="B12" s="431" t="s">
        <v>273</v>
      </c>
      <c r="C12" s="439"/>
      <c r="D12" s="370">
        <f t="shared" si="0"/>
        <v>2</v>
      </c>
      <c r="E12" s="370"/>
      <c r="F12" s="370"/>
      <c r="G12" s="370"/>
      <c r="H12" s="410">
        <f t="shared" si="1"/>
        <v>2</v>
      </c>
      <c r="I12" s="438" t="s">
        <v>708</v>
      </c>
    </row>
    <row r="13" spans="1:9" s="369" customFormat="1" ht="15" customHeight="1" x14ac:dyDescent="0.25">
      <c r="A13" s="383" t="s">
        <v>32</v>
      </c>
      <c r="B13" s="429"/>
      <c r="C13" s="427"/>
      <c r="D13" s="372"/>
      <c r="E13" s="372"/>
      <c r="F13" s="368"/>
      <c r="G13" s="368"/>
      <c r="H13" s="368"/>
      <c r="I13" s="432"/>
    </row>
    <row r="14" spans="1:9" s="414" customFormat="1" ht="15" customHeight="1" x14ac:dyDescent="0.25">
      <c r="A14" s="382" t="s">
        <v>39</v>
      </c>
      <c r="B14" s="439" t="s">
        <v>273</v>
      </c>
      <c r="C14" s="439"/>
      <c r="D14" s="370">
        <f t="shared" ref="D14:D27" si="2">IF(B14=$B$4,2,IF(B14=$B$5,0,0))</f>
        <v>2</v>
      </c>
      <c r="E14" s="370"/>
      <c r="F14" s="370"/>
      <c r="G14" s="370"/>
      <c r="H14" s="410">
        <f t="shared" si="1"/>
        <v>2</v>
      </c>
      <c r="I14" s="438" t="s">
        <v>209</v>
      </c>
    </row>
    <row r="15" spans="1:9" s="411" customFormat="1" ht="15" customHeight="1" x14ac:dyDescent="0.25">
      <c r="A15" s="382" t="s">
        <v>40</v>
      </c>
      <c r="B15" s="439" t="s">
        <v>273</v>
      </c>
      <c r="C15" s="439"/>
      <c r="D15" s="370">
        <f t="shared" si="2"/>
        <v>2</v>
      </c>
      <c r="E15" s="370"/>
      <c r="F15" s="370"/>
      <c r="G15" s="370"/>
      <c r="H15" s="410">
        <f t="shared" si="1"/>
        <v>2</v>
      </c>
      <c r="I15" s="349" t="s">
        <v>369</v>
      </c>
    </row>
    <row r="16" spans="1:9" s="411" customFormat="1" ht="15" customHeight="1" x14ac:dyDescent="0.25">
      <c r="A16" s="382" t="s">
        <v>41</v>
      </c>
      <c r="B16" s="439" t="s">
        <v>273</v>
      </c>
      <c r="C16" s="439"/>
      <c r="D16" s="370">
        <f t="shared" si="2"/>
        <v>2</v>
      </c>
      <c r="E16" s="370"/>
      <c r="F16" s="370"/>
      <c r="G16" s="370"/>
      <c r="H16" s="410">
        <f t="shared" si="1"/>
        <v>2</v>
      </c>
      <c r="I16" s="349" t="s">
        <v>212</v>
      </c>
    </row>
    <row r="17" spans="1:9" s="413" customFormat="1" ht="15" customHeight="1" x14ac:dyDescent="0.25">
      <c r="A17" s="382" t="s">
        <v>42</v>
      </c>
      <c r="B17" s="439" t="s">
        <v>273</v>
      </c>
      <c r="C17" s="439" t="s">
        <v>725</v>
      </c>
      <c r="D17" s="370">
        <f t="shared" si="2"/>
        <v>2</v>
      </c>
      <c r="E17" s="370"/>
      <c r="F17" s="370"/>
      <c r="G17" s="370">
        <v>0.5</v>
      </c>
      <c r="H17" s="410">
        <f t="shared" si="1"/>
        <v>1</v>
      </c>
      <c r="I17" s="349" t="s">
        <v>709</v>
      </c>
    </row>
    <row r="18" spans="1:9" s="411" customFormat="1" ht="15" customHeight="1" x14ac:dyDescent="0.25">
      <c r="A18" s="382" t="s">
        <v>43</v>
      </c>
      <c r="B18" s="439" t="s">
        <v>273</v>
      </c>
      <c r="C18" s="439"/>
      <c r="D18" s="370">
        <f t="shared" si="2"/>
        <v>2</v>
      </c>
      <c r="E18" s="370"/>
      <c r="F18" s="370"/>
      <c r="G18" s="370"/>
      <c r="H18" s="410">
        <f t="shared" si="1"/>
        <v>2</v>
      </c>
      <c r="I18" s="349" t="s">
        <v>741</v>
      </c>
    </row>
    <row r="19" spans="1:9" s="411" customFormat="1" ht="15" customHeight="1" x14ac:dyDescent="0.25">
      <c r="A19" s="382" t="s">
        <v>44</v>
      </c>
      <c r="B19" s="439" t="s">
        <v>273</v>
      </c>
      <c r="C19" s="439"/>
      <c r="D19" s="370">
        <f t="shared" si="2"/>
        <v>2</v>
      </c>
      <c r="E19" s="370"/>
      <c r="F19" s="370"/>
      <c r="G19" s="370"/>
      <c r="H19" s="410">
        <f t="shared" si="1"/>
        <v>2</v>
      </c>
      <c r="I19" s="438" t="s">
        <v>227</v>
      </c>
    </row>
    <row r="20" spans="1:9" s="411" customFormat="1" ht="15" customHeight="1" x14ac:dyDescent="0.25">
      <c r="A20" s="382" t="s">
        <v>45</v>
      </c>
      <c r="B20" s="439" t="s">
        <v>273</v>
      </c>
      <c r="C20" s="439" t="s">
        <v>721</v>
      </c>
      <c r="D20" s="370">
        <f t="shared" si="2"/>
        <v>2</v>
      </c>
      <c r="E20" s="370"/>
      <c r="F20" s="370">
        <v>0.5</v>
      </c>
      <c r="G20" s="370">
        <v>0.5</v>
      </c>
      <c r="H20" s="410">
        <f t="shared" si="1"/>
        <v>0.5</v>
      </c>
      <c r="I20" s="349" t="s">
        <v>712</v>
      </c>
    </row>
    <row r="21" spans="1:9" s="411" customFormat="1" ht="15" customHeight="1" x14ac:dyDescent="0.25">
      <c r="A21" s="382" t="s">
        <v>46</v>
      </c>
      <c r="B21" s="439" t="s">
        <v>273</v>
      </c>
      <c r="C21" s="439"/>
      <c r="D21" s="370">
        <f t="shared" si="2"/>
        <v>2</v>
      </c>
      <c r="E21" s="370"/>
      <c r="F21" s="370"/>
      <c r="G21" s="370"/>
      <c r="H21" s="410">
        <f t="shared" si="1"/>
        <v>2</v>
      </c>
      <c r="I21" s="349" t="s">
        <v>348</v>
      </c>
    </row>
    <row r="22" spans="1:9" s="411" customFormat="1" ht="15" customHeight="1" x14ac:dyDescent="0.25">
      <c r="A22" s="382" t="s">
        <v>47</v>
      </c>
      <c r="B22" s="439" t="s">
        <v>273</v>
      </c>
      <c r="C22" s="439"/>
      <c r="D22" s="370">
        <f t="shared" si="2"/>
        <v>2</v>
      </c>
      <c r="E22" s="370"/>
      <c r="F22" s="370"/>
      <c r="G22" s="370"/>
      <c r="H22" s="410">
        <f t="shared" si="1"/>
        <v>2</v>
      </c>
      <c r="I22" s="349" t="s">
        <v>713</v>
      </c>
    </row>
    <row r="23" spans="1:9" s="411" customFormat="1" ht="15" customHeight="1" x14ac:dyDescent="0.25">
      <c r="A23" s="382" t="s">
        <v>48</v>
      </c>
      <c r="B23" s="439" t="s">
        <v>273</v>
      </c>
      <c r="C23" s="453"/>
      <c r="D23" s="370">
        <f t="shared" si="2"/>
        <v>2</v>
      </c>
      <c r="E23" s="370"/>
      <c r="F23" s="370"/>
      <c r="G23" s="370"/>
      <c r="H23" s="410">
        <f t="shared" si="1"/>
        <v>2</v>
      </c>
      <c r="I23" s="349" t="s">
        <v>722</v>
      </c>
    </row>
    <row r="24" spans="1:9" s="414" customFormat="1" ht="15" customHeight="1" x14ac:dyDescent="0.25">
      <c r="A24" s="382" t="s">
        <v>49</v>
      </c>
      <c r="B24" s="439" t="s">
        <v>273</v>
      </c>
      <c r="C24" s="439"/>
      <c r="D24" s="370">
        <f t="shared" si="2"/>
        <v>2</v>
      </c>
      <c r="E24" s="370"/>
      <c r="F24" s="370"/>
      <c r="G24" s="370"/>
      <c r="H24" s="410">
        <f t="shared" si="1"/>
        <v>2</v>
      </c>
      <c r="I24" s="438" t="s">
        <v>364</v>
      </c>
    </row>
    <row r="25" spans="1:9" s="411" customFormat="1" ht="15" customHeight="1" x14ac:dyDescent="0.25">
      <c r="A25" s="382" t="s">
        <v>50</v>
      </c>
      <c r="B25" s="439" t="s">
        <v>273</v>
      </c>
      <c r="C25" s="439"/>
      <c r="D25" s="370">
        <f t="shared" si="2"/>
        <v>2</v>
      </c>
      <c r="E25" s="370"/>
      <c r="F25" s="370"/>
      <c r="G25" s="370"/>
      <c r="H25" s="410">
        <f t="shared" si="1"/>
        <v>2</v>
      </c>
      <c r="I25" s="349" t="s">
        <v>365</v>
      </c>
    </row>
    <row r="26" spans="1:9" s="411" customFormat="1" ht="15" customHeight="1" x14ac:dyDescent="0.25">
      <c r="A26" s="382" t="s">
        <v>51</v>
      </c>
      <c r="B26" s="439" t="s">
        <v>273</v>
      </c>
      <c r="C26" s="439"/>
      <c r="D26" s="370">
        <f t="shared" si="2"/>
        <v>2</v>
      </c>
      <c r="E26" s="370"/>
      <c r="F26" s="370"/>
      <c r="G26" s="370"/>
      <c r="H26" s="410">
        <f t="shared" si="1"/>
        <v>2</v>
      </c>
      <c r="I26" s="349" t="s">
        <v>723</v>
      </c>
    </row>
    <row r="27" spans="1:9" s="411" customFormat="1" ht="15" customHeight="1" x14ac:dyDescent="0.25">
      <c r="A27" s="382" t="s">
        <v>52</v>
      </c>
      <c r="B27" s="439" t="s">
        <v>273</v>
      </c>
      <c r="C27" s="419"/>
      <c r="D27" s="370">
        <f t="shared" si="2"/>
        <v>2</v>
      </c>
      <c r="E27" s="370"/>
      <c r="F27" s="370"/>
      <c r="G27" s="370"/>
      <c r="H27" s="410">
        <f t="shared" si="1"/>
        <v>2</v>
      </c>
      <c r="I27" s="349" t="s">
        <v>717</v>
      </c>
    </row>
    <row r="28" spans="1:9" s="411" customFormat="1" x14ac:dyDescent="0.25">
      <c r="A28" s="442"/>
      <c r="B28" s="441"/>
      <c r="C28" s="442"/>
      <c r="D28" s="442"/>
    </row>
  </sheetData>
  <autoFilter ref="A6:D27"/>
  <mergeCells count="11">
    <mergeCell ref="H4:H5"/>
    <mergeCell ref="A1:I1"/>
    <mergeCell ref="A2:I2"/>
    <mergeCell ref="A3:A5"/>
    <mergeCell ref="C3:C5"/>
    <mergeCell ref="D3:H3"/>
    <mergeCell ref="I3:I5"/>
    <mergeCell ref="D4:D5"/>
    <mergeCell ref="E4:E5"/>
    <mergeCell ref="F4:F5"/>
    <mergeCell ref="G4:G5"/>
  </mergeCells>
  <dataValidations count="3">
    <dataValidation type="list" allowBlank="1" showInputMessage="1" showErrorMessage="1" sqref="E7:G12 E14:G27">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6:B12 B14:B27">
      <formula1>$B$4:$B$5</formula1>
    </dataValidation>
    <dataValidation type="list" allowBlank="1" showInputMessage="1" showErrorMessage="1" sqref="B13">
      <formula1>#REF!</formula1>
    </dataValidation>
  </dataValidations>
  <hyperlinks>
    <hyperlink ref="H6" r:id="rId1" display="http://beldepfin.ru/?page_id=4202"/>
    <hyperlink ref="I7" r:id="rId2"/>
    <hyperlink ref="I8" r:id="rId3" display="http://воркута.рф/about/budget-mo-th-vorkuta/otchyet-ob-ispolnenii-byudzheta/2019-god/?clear_cache=Y"/>
    <hyperlink ref="I9" r:id="rId4"/>
    <hyperlink ref="I10" r:id="rId5" display="http://администрация-усинск.рф/?p=18101"/>
    <hyperlink ref="I11" r:id="rId6"/>
    <hyperlink ref="I15" r:id="rId7"/>
    <hyperlink ref="I16" r:id="rId8"/>
    <hyperlink ref="I17" r:id="rId9"/>
    <hyperlink ref="I18" r:id="rId10"/>
    <hyperlink ref="I20" r:id="rId11"/>
    <hyperlink ref="I21" r:id="rId12"/>
    <hyperlink ref="I23" r:id="rId13"/>
    <hyperlink ref="I22" r:id="rId14" display="http://www.сысола-адм.рф/mun_finans.php"/>
    <hyperlink ref="I25" r:id="rId15"/>
    <hyperlink ref="I26" r:id="rId16" display="http://усть-кулом.рф/city/byudzhet-rayona/otchet-ob-ispolnenii-byudzheta/analiticheskie-dannye-o-postupleniyakh-v-byudzhet-i-raskhodakh-byudzheta.php"/>
    <hyperlink ref="I27" r:id="rId17"/>
  </hyperlinks>
  <pageMargins left="0.70866141732283472" right="0.70866141732283472" top="0.74803149606299213" bottom="0.74803149606299213" header="0.31496062992125984" footer="0.31496062992125984"/>
  <pageSetup paperSize="9" scale="96" fitToHeight="3" orientation="landscape" r:id="rId18"/>
  <headerFooter>
    <oddFooter>&amp;C&amp;"Times New Roman,обычный"&amp;8Исходные данные и оценка показателя 1.1&amp;R&amp;8&amp;P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7"/>
  <sheetViews>
    <sheetView topLeftCell="A4" zoomScale="110" zoomScaleNormal="110" zoomScaleSheetLayoutView="80" workbookViewId="0">
      <selection activeCell="C18" sqref="C18"/>
    </sheetView>
  </sheetViews>
  <sheetFormatPr defaultColWidth="8.85546875" defaultRowHeight="15" x14ac:dyDescent="0.25"/>
  <cols>
    <col min="1" max="1" width="19.42578125" style="3" customWidth="1"/>
    <col min="2" max="2" width="56.140625" style="26" customWidth="1"/>
    <col min="3" max="3" width="50.5703125" style="3" customWidth="1"/>
    <col min="4" max="4" width="9.140625" style="3" customWidth="1"/>
    <col min="5" max="5" width="6.85546875" style="9" customWidth="1"/>
    <col min="6" max="6" width="11.140625" style="9" customWidth="1"/>
    <col min="7" max="7" width="10.85546875" style="9" customWidth="1"/>
    <col min="8" max="16384" width="8.85546875" style="9"/>
  </cols>
  <sheetData>
    <row r="1" spans="1:9" s="1" customFormat="1" ht="15" customHeight="1" x14ac:dyDescent="0.2">
      <c r="A1" s="547" t="str">
        <f>"Исходные данные и оценка показателя "&amp;Методика!B152</f>
        <v>Исходные данные и оценка показателя Опубликован ли план контрольных мероприятий органа внешнего муниципального финансового контроля МО на отчетный год?</v>
      </c>
      <c r="B1" s="547"/>
      <c r="C1" s="547"/>
      <c r="D1" s="547"/>
      <c r="E1" s="548"/>
      <c r="F1" s="548"/>
      <c r="G1" s="548"/>
      <c r="H1" s="548"/>
      <c r="I1" s="548"/>
    </row>
    <row r="2" spans="1:9" s="1" customFormat="1" ht="99" customHeight="1" x14ac:dyDescent="0.25">
      <c r="A2" s="542" t="str">
        <f>Методика!B153</f>
        <v>В целях оценки показателя учитываются планы контрольных мероприятий, удовлетворяющие следующим требованиям:
а) опубликован официальный документ, подписанный уполномоченным лицом (допускается публикация плана контрольных мероприятий в графическом формате), или указаны следующие сведения: вид документа, которым утвержден план, дата его подписания, номер (при наличии), должность, фамилия и инициалы лица, подписавшего документ;
б) в плане указаны наименования контрольных мероприятий с указанием проверяемого объекта или целевого назначения проверяемых средств;
в) для каждого контрольного мероприятия указана дата его проведения: месяц или квартал. 
В случае несоблюдения указанных требований оценка показателя принимает значение 0 баллов.
План контрольных мероприятий на отчетный год должен быть опубликован до 1 января отчетного года. В случае установления факта несоблюдения указанного срока применяется понижающий коэффициент за нарушение сроков обеспечения доступа к бюджетным данным. Если на момент проведения мониторинга план не обнаружен, оценка показателя принимает значение 0 баллов.</v>
      </c>
      <c r="B2" s="543"/>
      <c r="C2" s="543"/>
      <c r="D2" s="543"/>
      <c r="E2" s="541"/>
      <c r="F2" s="541"/>
      <c r="G2" s="541"/>
      <c r="H2" s="541"/>
      <c r="I2" s="541"/>
    </row>
    <row r="3" spans="1:9" ht="28.5" customHeight="1" x14ac:dyDescent="0.25">
      <c r="A3" s="507" t="s">
        <v>119</v>
      </c>
      <c r="B3" s="170" t="str">
        <f>Методика!B152</f>
        <v>Опубликован ли план контрольных мероприятий органа внешнего муниципального финансового контроля МО на отчетный год?</v>
      </c>
      <c r="C3" s="494" t="s">
        <v>120</v>
      </c>
      <c r="D3" s="517" t="s">
        <v>379</v>
      </c>
      <c r="E3" s="545"/>
      <c r="F3" s="545"/>
      <c r="G3" s="545"/>
      <c r="H3" s="545"/>
      <c r="I3" s="549" t="s">
        <v>352</v>
      </c>
    </row>
    <row r="4" spans="1:9" ht="15.75" customHeight="1" x14ac:dyDescent="0.25">
      <c r="A4" s="508"/>
      <c r="B4" s="209" t="str">
        <f>Методика!B154</f>
        <v>Да, опубликован</v>
      </c>
      <c r="C4" s="495"/>
      <c r="D4" s="507" t="s">
        <v>9</v>
      </c>
      <c r="E4" s="507" t="s">
        <v>27</v>
      </c>
      <c r="F4" s="507" t="s">
        <v>21</v>
      </c>
      <c r="G4" s="507" t="s">
        <v>358</v>
      </c>
      <c r="H4" s="517" t="s">
        <v>8</v>
      </c>
      <c r="I4" s="549"/>
    </row>
    <row r="5" spans="1:9" ht="20.25" customHeight="1" x14ac:dyDescent="0.25">
      <c r="A5" s="508"/>
      <c r="B5" s="209" t="str">
        <f>Методика!B155</f>
        <v>Нет, не опубликован или не отвечает требованиям</v>
      </c>
      <c r="C5" s="496"/>
      <c r="D5" s="507"/>
      <c r="E5" s="545"/>
      <c r="F5" s="544"/>
      <c r="G5" s="544"/>
      <c r="H5" s="546"/>
      <c r="I5" s="549"/>
    </row>
    <row r="6" spans="1:9" s="14" customFormat="1" ht="15" customHeight="1" x14ac:dyDescent="0.25">
      <c r="A6" s="11" t="s">
        <v>31</v>
      </c>
      <c r="B6" s="7"/>
      <c r="C6" s="11"/>
      <c r="D6" s="211"/>
      <c r="E6" s="211"/>
      <c r="F6" s="211"/>
      <c r="G6" s="211"/>
      <c r="H6" s="213"/>
      <c r="I6" s="5"/>
    </row>
    <row r="7" spans="1:9" s="22" customFormat="1" ht="15" customHeight="1" x14ac:dyDescent="0.25">
      <c r="A7" s="32" t="s">
        <v>33</v>
      </c>
      <c r="B7" s="215" t="s">
        <v>54</v>
      </c>
      <c r="C7" s="196"/>
      <c r="D7" s="370">
        <f t="shared" ref="D7:D12" si="0">IF(B7=$B$4,2,IF(B7=$B$5,0,0))</f>
        <v>2</v>
      </c>
      <c r="E7" s="15"/>
      <c r="F7" s="15"/>
      <c r="G7" s="15"/>
      <c r="H7" s="12">
        <f t="shared" ref="H7:H12" si="1">D7*(1-E7)*(1-F7)*(1-G7)</f>
        <v>2</v>
      </c>
      <c r="I7" s="197" t="s">
        <v>531</v>
      </c>
    </row>
    <row r="8" spans="1:9" s="14" customFormat="1" ht="15" customHeight="1" x14ac:dyDescent="0.25">
      <c r="A8" s="32" t="s">
        <v>34</v>
      </c>
      <c r="B8" s="215" t="s">
        <v>54</v>
      </c>
      <c r="C8" s="196"/>
      <c r="D8" s="370">
        <f t="shared" si="0"/>
        <v>2</v>
      </c>
      <c r="E8" s="15"/>
      <c r="F8" s="15"/>
      <c r="G8" s="15"/>
      <c r="H8" s="12">
        <f t="shared" si="1"/>
        <v>2</v>
      </c>
      <c r="I8" s="198" t="s">
        <v>533</v>
      </c>
    </row>
    <row r="9" spans="1:9" s="23" customFormat="1" ht="15" customHeight="1" x14ac:dyDescent="0.25">
      <c r="A9" s="32" t="s">
        <v>35</v>
      </c>
      <c r="B9" s="215" t="s">
        <v>54</v>
      </c>
      <c r="C9" s="196"/>
      <c r="D9" s="370">
        <f t="shared" si="0"/>
        <v>2</v>
      </c>
      <c r="E9" s="15"/>
      <c r="F9" s="15"/>
      <c r="G9" s="15"/>
      <c r="H9" s="12">
        <f t="shared" si="1"/>
        <v>2</v>
      </c>
      <c r="I9" s="198" t="s">
        <v>535</v>
      </c>
    </row>
    <row r="10" spans="1:9" s="22" customFormat="1" ht="15" customHeight="1" x14ac:dyDescent="0.25">
      <c r="A10" s="32" t="s">
        <v>36</v>
      </c>
      <c r="B10" s="215" t="s">
        <v>54</v>
      </c>
      <c r="C10" s="199" t="s">
        <v>539</v>
      </c>
      <c r="D10" s="370">
        <f t="shared" si="0"/>
        <v>2</v>
      </c>
      <c r="E10" s="15"/>
      <c r="F10" s="15"/>
      <c r="G10" s="15">
        <v>0.5</v>
      </c>
      <c r="H10" s="12">
        <f t="shared" si="1"/>
        <v>1</v>
      </c>
      <c r="I10" s="216" t="s">
        <v>537</v>
      </c>
    </row>
    <row r="11" spans="1:9" s="10" customFormat="1" ht="15" customHeight="1" x14ac:dyDescent="0.25">
      <c r="A11" s="34" t="s">
        <v>37</v>
      </c>
      <c r="B11" s="215" t="s">
        <v>106</v>
      </c>
      <c r="C11" s="196" t="s">
        <v>755</v>
      </c>
      <c r="D11" s="370">
        <f t="shared" si="0"/>
        <v>0</v>
      </c>
      <c r="E11" s="15"/>
      <c r="F11" s="15"/>
      <c r="G11" s="15">
        <v>0.5</v>
      </c>
      <c r="H11" s="12">
        <f t="shared" si="1"/>
        <v>0</v>
      </c>
      <c r="I11" s="200" t="s">
        <v>457</v>
      </c>
    </row>
    <row r="12" spans="1:9" s="14" customFormat="1" ht="15" customHeight="1" x14ac:dyDescent="0.25">
      <c r="A12" s="32" t="s">
        <v>38</v>
      </c>
      <c r="B12" s="215" t="s">
        <v>54</v>
      </c>
      <c r="C12" s="196"/>
      <c r="D12" s="370">
        <f t="shared" si="0"/>
        <v>2</v>
      </c>
      <c r="E12" s="15"/>
      <c r="F12" s="15"/>
      <c r="G12" s="15"/>
      <c r="H12" s="12">
        <f t="shared" si="1"/>
        <v>2</v>
      </c>
      <c r="I12" s="301" t="s">
        <v>541</v>
      </c>
    </row>
    <row r="13" spans="1:9" s="14" customFormat="1" ht="15" customHeight="1" x14ac:dyDescent="0.25">
      <c r="A13" s="35" t="s">
        <v>32</v>
      </c>
      <c r="B13" s="205"/>
      <c r="C13" s="202"/>
      <c r="D13" s="372"/>
      <c r="E13" s="17"/>
      <c r="F13" s="13"/>
      <c r="G13" s="13"/>
      <c r="H13" s="13"/>
      <c r="I13" s="203"/>
    </row>
    <row r="14" spans="1:9" s="22" customFormat="1" ht="15" customHeight="1" x14ac:dyDescent="0.25">
      <c r="A14" s="32" t="s">
        <v>39</v>
      </c>
      <c r="B14" s="196" t="s">
        <v>54</v>
      </c>
      <c r="C14" s="199"/>
      <c r="D14" s="370">
        <f t="shared" ref="D14:D27" si="2">IF(B14=$B$4,2,IF(B14=$B$5,0,0))</f>
        <v>2</v>
      </c>
      <c r="E14" s="15"/>
      <c r="F14" s="15"/>
      <c r="G14" s="15"/>
      <c r="H14" s="12">
        <f t="shared" ref="H14:H20" si="3">D14*(1-E14)*(1-F14)*(1-G14)</f>
        <v>2</v>
      </c>
      <c r="I14" s="200" t="s">
        <v>543</v>
      </c>
    </row>
    <row r="15" spans="1:9" ht="15" customHeight="1" x14ac:dyDescent="0.25">
      <c r="A15" s="34" t="s">
        <v>40</v>
      </c>
      <c r="B15" s="196" t="s">
        <v>54</v>
      </c>
      <c r="C15" s="196" t="s">
        <v>546</v>
      </c>
      <c r="D15" s="370">
        <f t="shared" si="2"/>
        <v>2</v>
      </c>
      <c r="E15" s="15"/>
      <c r="F15" s="15"/>
      <c r="G15" s="15">
        <v>0.5</v>
      </c>
      <c r="H15" s="12">
        <f t="shared" si="3"/>
        <v>1</v>
      </c>
      <c r="I15" s="198" t="s">
        <v>545</v>
      </c>
    </row>
    <row r="16" spans="1:9" ht="15" customHeight="1" x14ac:dyDescent="0.25">
      <c r="A16" s="34" t="s">
        <v>41</v>
      </c>
      <c r="B16" s="196" t="s">
        <v>54</v>
      </c>
      <c r="C16" s="196"/>
      <c r="D16" s="370">
        <f t="shared" si="2"/>
        <v>2</v>
      </c>
      <c r="E16" s="15"/>
      <c r="F16" s="15"/>
      <c r="G16" s="15"/>
      <c r="H16" s="12">
        <f t="shared" si="3"/>
        <v>2</v>
      </c>
      <c r="I16" s="200" t="s">
        <v>548</v>
      </c>
    </row>
    <row r="17" spans="1:9" ht="15" customHeight="1" x14ac:dyDescent="0.25">
      <c r="A17" s="34" t="s">
        <v>42</v>
      </c>
      <c r="B17" s="196" t="s">
        <v>54</v>
      </c>
      <c r="C17" s="199" t="s">
        <v>554</v>
      </c>
      <c r="D17" s="370">
        <f t="shared" si="2"/>
        <v>2</v>
      </c>
      <c r="E17" s="15"/>
      <c r="F17" s="15"/>
      <c r="G17" s="15">
        <v>0.5</v>
      </c>
      <c r="H17" s="12">
        <f t="shared" si="3"/>
        <v>1</v>
      </c>
      <c r="I17" s="198" t="s">
        <v>550</v>
      </c>
    </row>
    <row r="18" spans="1:9" ht="15" customHeight="1" x14ac:dyDescent="0.25">
      <c r="A18" s="34" t="s">
        <v>43</v>
      </c>
      <c r="B18" s="196" t="s">
        <v>54</v>
      </c>
      <c r="C18" s="196" t="s">
        <v>553</v>
      </c>
      <c r="D18" s="370">
        <f t="shared" si="2"/>
        <v>2</v>
      </c>
      <c r="E18" s="15"/>
      <c r="F18" s="15"/>
      <c r="G18" s="15">
        <v>0.5</v>
      </c>
      <c r="H18" s="12">
        <f t="shared" si="3"/>
        <v>1</v>
      </c>
      <c r="I18" s="198" t="s">
        <v>552</v>
      </c>
    </row>
    <row r="19" spans="1:9" ht="15" customHeight="1" x14ac:dyDescent="0.25">
      <c r="A19" s="34" t="s">
        <v>44</v>
      </c>
      <c r="B19" s="196" t="s">
        <v>54</v>
      </c>
      <c r="C19" s="199"/>
      <c r="D19" s="370">
        <f t="shared" si="2"/>
        <v>2</v>
      </c>
      <c r="E19" s="15"/>
      <c r="F19" s="15"/>
      <c r="G19" s="15"/>
      <c r="H19" s="12">
        <f t="shared" si="3"/>
        <v>2</v>
      </c>
      <c r="I19" s="198" t="s">
        <v>556</v>
      </c>
    </row>
    <row r="20" spans="1:9" ht="15" customHeight="1" x14ac:dyDescent="0.25">
      <c r="A20" s="34" t="s">
        <v>45</v>
      </c>
      <c r="B20" s="196" t="s">
        <v>54</v>
      </c>
      <c r="C20" s="196" t="s">
        <v>559</v>
      </c>
      <c r="D20" s="370">
        <f t="shared" si="2"/>
        <v>2</v>
      </c>
      <c r="E20" s="15"/>
      <c r="F20" s="15"/>
      <c r="G20" s="15">
        <v>0.5</v>
      </c>
      <c r="H20" s="12">
        <f t="shared" si="3"/>
        <v>1</v>
      </c>
      <c r="I20" s="198" t="s">
        <v>558</v>
      </c>
    </row>
    <row r="21" spans="1:9" ht="15" customHeight="1" x14ac:dyDescent="0.25">
      <c r="A21" s="34" t="s">
        <v>46</v>
      </c>
      <c r="B21" s="196" t="s">
        <v>54</v>
      </c>
      <c r="C21" s="196" t="s">
        <v>561</v>
      </c>
      <c r="D21" s="370">
        <f t="shared" si="2"/>
        <v>2</v>
      </c>
      <c r="E21" s="15"/>
      <c r="F21" s="15"/>
      <c r="G21" s="15">
        <v>0.5</v>
      </c>
      <c r="H21" s="12">
        <f>D21*(1-E21)*(1-F21)*(1-G21)</f>
        <v>1</v>
      </c>
      <c r="I21" s="198" t="s">
        <v>562</v>
      </c>
    </row>
    <row r="22" spans="1:9" ht="15" customHeight="1" x14ac:dyDescent="0.25">
      <c r="A22" s="34" t="s">
        <v>47</v>
      </c>
      <c r="B22" s="196" t="s">
        <v>106</v>
      </c>
      <c r="C22" s="196" t="s">
        <v>581</v>
      </c>
      <c r="D22" s="370">
        <f t="shared" si="2"/>
        <v>0</v>
      </c>
      <c r="E22" s="15"/>
      <c r="F22" s="15"/>
      <c r="G22" s="15"/>
      <c r="H22" s="12">
        <f t="shared" ref="H22:H27" si="4">D22*(1-E22)*(1-F22)*(1-G22)</f>
        <v>0</v>
      </c>
      <c r="I22" s="200" t="s">
        <v>563</v>
      </c>
    </row>
    <row r="23" spans="1:9" ht="15" customHeight="1" x14ac:dyDescent="0.25">
      <c r="A23" s="34" t="s">
        <v>48</v>
      </c>
      <c r="B23" s="196" t="s">
        <v>54</v>
      </c>
      <c r="C23" s="196"/>
      <c r="D23" s="370">
        <f t="shared" si="2"/>
        <v>2</v>
      </c>
      <c r="E23" s="15"/>
      <c r="F23" s="15"/>
      <c r="G23" s="15"/>
      <c r="H23" s="12">
        <f t="shared" si="4"/>
        <v>2</v>
      </c>
      <c r="I23" s="198" t="s">
        <v>564</v>
      </c>
    </row>
    <row r="24" spans="1:9" s="8" customFormat="1" ht="15" customHeight="1" x14ac:dyDescent="0.25">
      <c r="A24" s="34" t="s">
        <v>49</v>
      </c>
      <c r="B24" s="196" t="s">
        <v>54</v>
      </c>
      <c r="C24" s="196"/>
      <c r="D24" s="370">
        <f t="shared" si="2"/>
        <v>2</v>
      </c>
      <c r="E24" s="15"/>
      <c r="F24" s="15"/>
      <c r="G24" s="15"/>
      <c r="H24" s="12">
        <f t="shared" si="4"/>
        <v>2</v>
      </c>
      <c r="I24" s="198" t="s">
        <v>566</v>
      </c>
    </row>
    <row r="25" spans="1:9" ht="15" customHeight="1" x14ac:dyDescent="0.25">
      <c r="A25" s="34" t="s">
        <v>50</v>
      </c>
      <c r="B25" s="196" t="s">
        <v>54</v>
      </c>
      <c r="C25" s="196" t="s">
        <v>568</v>
      </c>
      <c r="D25" s="370">
        <f t="shared" si="2"/>
        <v>2</v>
      </c>
      <c r="E25" s="15"/>
      <c r="F25" s="15"/>
      <c r="G25" s="15">
        <v>0.5</v>
      </c>
      <c r="H25" s="12">
        <f t="shared" si="4"/>
        <v>1</v>
      </c>
      <c r="I25" s="198" t="s">
        <v>567</v>
      </c>
    </row>
    <row r="26" spans="1:9" ht="15" customHeight="1" x14ac:dyDescent="0.25">
      <c r="A26" s="34" t="s">
        <v>51</v>
      </c>
      <c r="B26" s="196" t="s">
        <v>54</v>
      </c>
      <c r="C26" s="196"/>
      <c r="D26" s="370">
        <f t="shared" si="2"/>
        <v>2</v>
      </c>
      <c r="E26" s="15"/>
      <c r="F26" s="15"/>
      <c r="G26" s="15"/>
      <c r="H26" s="12">
        <f t="shared" si="4"/>
        <v>2</v>
      </c>
      <c r="I26" s="198" t="s">
        <v>570</v>
      </c>
    </row>
    <row r="27" spans="1:9" ht="15" customHeight="1" x14ac:dyDescent="0.25">
      <c r="A27" s="34" t="s">
        <v>52</v>
      </c>
      <c r="B27" s="196" t="s">
        <v>54</v>
      </c>
      <c r="C27" s="199"/>
      <c r="D27" s="370">
        <f t="shared" si="2"/>
        <v>2</v>
      </c>
      <c r="E27" s="15"/>
      <c r="F27" s="15"/>
      <c r="G27" s="15"/>
      <c r="H27" s="12">
        <f t="shared" si="4"/>
        <v>2</v>
      </c>
      <c r="I27" s="198" t="s">
        <v>572</v>
      </c>
    </row>
  </sheetData>
  <autoFilter ref="A6:D27"/>
  <mergeCells count="11">
    <mergeCell ref="H4:H5"/>
    <mergeCell ref="A1:I1"/>
    <mergeCell ref="A2:I2"/>
    <mergeCell ref="A3:A5"/>
    <mergeCell ref="C3:C5"/>
    <mergeCell ref="D3:H3"/>
    <mergeCell ref="I3:I5"/>
    <mergeCell ref="D4:D5"/>
    <mergeCell ref="E4:E5"/>
    <mergeCell ref="F4:F5"/>
    <mergeCell ref="G4:G5"/>
  </mergeCells>
  <dataValidations count="4">
    <dataValidation type="list" allowBlank="1" showInputMessage="1" showErrorMessage="1" sqref="E7:G12 E14:G27">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G13">
      <formula1>"0,5"</formula1>
    </dataValidation>
    <dataValidation type="list" allowBlank="1" showInputMessage="1" showErrorMessage="1" sqref="B14:B27 B6:B12">
      <formula1>$B$4:$B$5</formula1>
    </dataValidation>
    <dataValidation type="list" allowBlank="1" showInputMessage="1" showErrorMessage="1" sqref="B13">
      <formula1>#REF!</formula1>
    </dataValidation>
  </dataValidations>
  <hyperlinks>
    <hyperlink ref="H6" r:id="rId1" display="http://beldepfin.ru/?page_id=4202"/>
    <hyperlink ref="I7" r:id="rId2"/>
    <hyperlink ref="I10" r:id="rId3"/>
    <hyperlink ref="I18" r:id="rId4"/>
    <hyperlink ref="I22" r:id="rId5"/>
    <hyperlink ref="I23" r:id="rId6"/>
    <hyperlink ref="I26" r:id="rId7"/>
    <hyperlink ref="I27" r:id="rId8"/>
  </hyperlinks>
  <pageMargins left="0.70866141732283472" right="0.70866141732283472" top="0.74803149606299213" bottom="0.74803149606299213" header="0.31496062992125984" footer="0.31496062992125984"/>
  <pageSetup paperSize="9" scale="96" fitToHeight="3" orientation="landscape" r:id="rId9"/>
  <headerFooter>
    <oddFooter>&amp;C&amp;"Times New Roman,обычный"&amp;8Исходные данные и оценка показателя 1.1&amp;R&amp;8&amp;P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28"/>
  <sheetViews>
    <sheetView topLeftCell="A4" zoomScale="110" zoomScaleNormal="110" zoomScaleSheetLayoutView="80" workbookViewId="0">
      <selection activeCell="C20" sqref="C20"/>
    </sheetView>
  </sheetViews>
  <sheetFormatPr defaultColWidth="8.85546875" defaultRowHeight="15" x14ac:dyDescent="0.25"/>
  <cols>
    <col min="1" max="1" width="19.42578125" style="3" customWidth="1"/>
    <col min="2" max="2" width="56.140625" style="26" customWidth="1"/>
    <col min="3" max="3" width="50.5703125" style="3" customWidth="1"/>
    <col min="4" max="4" width="9.140625" style="3" customWidth="1"/>
    <col min="5" max="5" width="6.85546875" style="9" customWidth="1"/>
    <col min="6" max="6" width="11.140625" style="9" customWidth="1"/>
    <col min="7" max="7" width="10.85546875" style="9" customWidth="1"/>
    <col min="8" max="16384" width="8.85546875" style="9"/>
  </cols>
  <sheetData>
    <row r="1" spans="1:10" s="1" customFormat="1" ht="27" customHeight="1" x14ac:dyDescent="0.2">
      <c r="A1" s="547" t="str">
        <f>"Исходные данные и оценка показателя "&amp;Методика!B156</f>
        <v>Исходные данные и оценка показателя Публикуется ли информация о проведенных в отчетном году органом внешнего муниципального финансового контроля МО контрольных мероприятиях, о выявленных при их проведении нарушениях и требованиях по устранению выявленных нарушений?</v>
      </c>
      <c r="B1" s="547"/>
      <c r="C1" s="547"/>
      <c r="D1" s="547"/>
      <c r="E1" s="548"/>
      <c r="F1" s="548"/>
      <c r="G1" s="548"/>
      <c r="H1" s="548"/>
      <c r="I1" s="548"/>
    </row>
    <row r="2" spans="1:10" s="1" customFormat="1" ht="49.5" customHeight="1" x14ac:dyDescent="0.25">
      <c r="A2" s="542" t="str">
        <f>Методика!B157</f>
        <v xml:space="preserve">В целях оценки показателя учитываются контрольные мероприятия, предусмотренные планом контрольных мероприятий на отчетный год, срок реализации которых на дату проведения мониторинга завершен. Если план контрольных мероприятий не опубликован или он не отвечает требованиям, указанным в пункте 10.1 настоящей анкеты, оценка показателя принимает значение 0 баллов.
Информация о проведенном контрольном мероприятии должна быть опубликована в течении 3 месяцев с даты завершения контрольного мероприятия, указанного в плане. В случае установления факта несоблюдения указанного срока применяется понижающий коэффициент за нарушение сроков обеспечения доступа к бюджетным данным. 
</v>
      </c>
      <c r="B2" s="543"/>
      <c r="C2" s="543"/>
      <c r="D2" s="543"/>
      <c r="E2" s="541"/>
      <c r="F2" s="541"/>
      <c r="G2" s="541"/>
      <c r="H2" s="541"/>
      <c r="I2" s="541"/>
    </row>
    <row r="3" spans="1:10" ht="45.75" customHeight="1" x14ac:dyDescent="0.25">
      <c r="A3" s="494" t="s">
        <v>119</v>
      </c>
      <c r="B3" s="170" t="str">
        <f>Методика!B156</f>
        <v>Публикуется ли информация о проведенных в отчетном году органом внешнего муниципального финансового контроля МО контрольных мероприятиях, о выявленных при их проведении нарушениях и требованиях по устранению выявленных нарушений?</v>
      </c>
      <c r="C3" s="494" t="s">
        <v>120</v>
      </c>
      <c r="D3" s="517" t="s">
        <v>357</v>
      </c>
      <c r="E3" s="545"/>
      <c r="F3" s="545"/>
      <c r="G3" s="545"/>
      <c r="H3" s="545"/>
      <c r="I3" s="551" t="s">
        <v>352</v>
      </c>
    </row>
    <row r="4" spans="1:10" ht="24" customHeight="1" x14ac:dyDescent="0.25">
      <c r="A4" s="495"/>
      <c r="B4" s="209" t="str">
        <f>Методика!B158</f>
        <v>Да, публикуется для всех мероприятий, предусмотренных планом на отчетный год</v>
      </c>
      <c r="C4" s="495"/>
      <c r="D4" s="494" t="s">
        <v>9</v>
      </c>
      <c r="E4" s="494" t="s">
        <v>27</v>
      </c>
      <c r="F4" s="494" t="s">
        <v>21</v>
      </c>
      <c r="G4" s="494" t="s">
        <v>358</v>
      </c>
      <c r="H4" s="504" t="s">
        <v>8</v>
      </c>
      <c r="I4" s="552"/>
    </row>
    <row r="5" spans="1:10" ht="24" customHeight="1" x14ac:dyDescent="0.25">
      <c r="A5" s="495"/>
      <c r="B5" s="210" t="str">
        <f>Методика!B159</f>
        <v>Да, публикуется для большей части мероприятий, предусмотренных планом на отчетный год</v>
      </c>
      <c r="C5" s="495"/>
      <c r="D5" s="495"/>
      <c r="E5" s="495"/>
      <c r="F5" s="495"/>
      <c r="G5" s="495"/>
      <c r="H5" s="550"/>
      <c r="I5" s="552"/>
    </row>
    <row r="6" spans="1:10" ht="24" customHeight="1" x14ac:dyDescent="0.25">
      <c r="A6" s="496"/>
      <c r="B6" s="210" t="str">
        <f>Методика!B160</f>
        <v>Нет, не публикуется, или публикуется для меньшей части мероприятий, предусмотренных планом на отчетный год</v>
      </c>
      <c r="C6" s="496"/>
      <c r="D6" s="496"/>
      <c r="E6" s="496"/>
      <c r="F6" s="496"/>
      <c r="G6" s="496"/>
      <c r="H6" s="505"/>
      <c r="I6" s="553"/>
      <c r="J6" s="217"/>
    </row>
    <row r="7" spans="1:10" s="14" customFormat="1" ht="15" customHeight="1" x14ac:dyDescent="0.25">
      <c r="A7" s="11" t="s">
        <v>31</v>
      </c>
      <c r="B7" s="7"/>
      <c r="C7" s="11"/>
      <c r="D7" s="211"/>
      <c r="E7" s="211"/>
      <c r="F7" s="211"/>
      <c r="G7" s="211"/>
      <c r="H7" s="213"/>
      <c r="I7" s="5"/>
    </row>
    <row r="8" spans="1:10" s="22" customFormat="1" ht="15" customHeight="1" x14ac:dyDescent="0.25">
      <c r="A8" s="32" t="s">
        <v>33</v>
      </c>
      <c r="B8" s="215" t="s">
        <v>380</v>
      </c>
      <c r="C8" s="196"/>
      <c r="D8" s="15">
        <f t="shared" ref="D8:D13" si="0">IF(B8=$B$4,3,IF(B8=$B$5,1,IF(B8=$B$5,1,0)))</f>
        <v>3</v>
      </c>
      <c r="E8" s="15"/>
      <c r="F8" s="15"/>
      <c r="G8" s="15"/>
      <c r="H8" s="12">
        <f t="shared" ref="H8:H13" si="1">D8*(1-E8)*(1-F8)*(1-G8)</f>
        <v>3</v>
      </c>
      <c r="I8" s="216" t="s">
        <v>532</v>
      </c>
    </row>
    <row r="9" spans="1:10" s="14" customFormat="1" ht="15" customHeight="1" x14ac:dyDescent="0.25">
      <c r="A9" s="32" t="s">
        <v>34</v>
      </c>
      <c r="B9" s="215" t="s">
        <v>380</v>
      </c>
      <c r="C9" s="196"/>
      <c r="D9" s="15">
        <f t="shared" si="0"/>
        <v>3</v>
      </c>
      <c r="E9" s="15"/>
      <c r="F9" s="15"/>
      <c r="G9" s="15"/>
      <c r="H9" s="12">
        <f t="shared" si="1"/>
        <v>3</v>
      </c>
      <c r="I9" s="218" t="s">
        <v>534</v>
      </c>
    </row>
    <row r="10" spans="1:10" s="23" customFormat="1" ht="15" customHeight="1" x14ac:dyDescent="0.25">
      <c r="A10" s="32" t="s">
        <v>35</v>
      </c>
      <c r="B10" s="215" t="s">
        <v>380</v>
      </c>
      <c r="C10" s="196"/>
      <c r="D10" s="15">
        <f t="shared" si="0"/>
        <v>3</v>
      </c>
      <c r="E10" s="15"/>
      <c r="F10" s="15"/>
      <c r="G10" s="15"/>
      <c r="H10" s="12">
        <f t="shared" si="1"/>
        <v>3</v>
      </c>
      <c r="I10" s="216" t="s">
        <v>536</v>
      </c>
    </row>
    <row r="11" spans="1:10" s="22" customFormat="1" ht="15" customHeight="1" x14ac:dyDescent="0.25">
      <c r="A11" s="32" t="s">
        <v>36</v>
      </c>
      <c r="B11" s="215" t="s">
        <v>380</v>
      </c>
      <c r="C11" s="196"/>
      <c r="D11" s="15">
        <f t="shared" si="0"/>
        <v>3</v>
      </c>
      <c r="E11" s="15"/>
      <c r="F11" s="15"/>
      <c r="G11" s="15"/>
      <c r="H11" s="12">
        <f t="shared" si="1"/>
        <v>3</v>
      </c>
      <c r="I11" s="218" t="s">
        <v>538</v>
      </c>
    </row>
    <row r="12" spans="1:10" s="10" customFormat="1" ht="15" customHeight="1" x14ac:dyDescent="0.25">
      <c r="A12" s="34" t="s">
        <v>37</v>
      </c>
      <c r="B12" s="215" t="s">
        <v>380</v>
      </c>
      <c r="C12" s="196"/>
      <c r="D12" s="15">
        <f t="shared" si="0"/>
        <v>3</v>
      </c>
      <c r="E12" s="15"/>
      <c r="F12" s="15"/>
      <c r="G12" s="15"/>
      <c r="H12" s="12">
        <f t="shared" si="1"/>
        <v>3</v>
      </c>
      <c r="I12" s="216" t="s">
        <v>540</v>
      </c>
    </row>
    <row r="13" spans="1:10" s="14" customFormat="1" ht="15" customHeight="1" x14ac:dyDescent="0.25">
      <c r="A13" s="32" t="s">
        <v>38</v>
      </c>
      <c r="B13" s="215" t="s">
        <v>380</v>
      </c>
      <c r="C13" s="280"/>
      <c r="D13" s="15">
        <f t="shared" si="0"/>
        <v>3</v>
      </c>
      <c r="E13" s="15"/>
      <c r="F13" s="15"/>
      <c r="G13" s="15"/>
      <c r="H13" s="137">
        <f t="shared" si="1"/>
        <v>3</v>
      </c>
      <c r="I13" s="281" t="s">
        <v>542</v>
      </c>
    </row>
    <row r="14" spans="1:10" s="14" customFormat="1" ht="15" customHeight="1" x14ac:dyDescent="0.25">
      <c r="A14" s="35" t="s">
        <v>32</v>
      </c>
      <c r="B14" s="205"/>
      <c r="C14" s="202"/>
      <c r="D14" s="17"/>
      <c r="E14" s="17"/>
      <c r="F14" s="13"/>
      <c r="G14" s="13"/>
      <c r="H14" s="13"/>
      <c r="I14" s="220"/>
    </row>
    <row r="15" spans="1:10" s="22" customFormat="1" ht="15" customHeight="1" x14ac:dyDescent="0.25">
      <c r="A15" s="32" t="s">
        <v>39</v>
      </c>
      <c r="B15" s="196" t="s">
        <v>380</v>
      </c>
      <c r="C15" s="196"/>
      <c r="D15" s="15">
        <f t="shared" ref="D15:D28" si="2">IF(B15=$B$4,3,IF(B15=$B$5,1,IF(B15=$B$5,1,0)))</f>
        <v>3</v>
      </c>
      <c r="E15" s="15"/>
      <c r="F15" s="15"/>
      <c r="G15" s="15"/>
      <c r="H15" s="12">
        <f t="shared" ref="H15:H28" si="3">D15*(1-E15)*(1-F15)*(1-G15)</f>
        <v>3</v>
      </c>
      <c r="I15" s="219" t="s">
        <v>544</v>
      </c>
    </row>
    <row r="16" spans="1:10" ht="15" customHeight="1" x14ac:dyDescent="0.25">
      <c r="A16" s="34" t="s">
        <v>40</v>
      </c>
      <c r="B16" s="196" t="s">
        <v>380</v>
      </c>
      <c r="C16" s="196"/>
      <c r="D16" s="15">
        <f t="shared" si="2"/>
        <v>3</v>
      </c>
      <c r="E16" s="15"/>
      <c r="F16" s="15"/>
      <c r="G16" s="15"/>
      <c r="H16" s="12">
        <f t="shared" si="3"/>
        <v>3</v>
      </c>
      <c r="I16" s="218" t="s">
        <v>547</v>
      </c>
    </row>
    <row r="17" spans="1:9" ht="15" customHeight="1" x14ac:dyDescent="0.25">
      <c r="A17" s="34" t="s">
        <v>41</v>
      </c>
      <c r="B17" s="196" t="s">
        <v>380</v>
      </c>
      <c r="C17" s="196"/>
      <c r="D17" s="15">
        <f t="shared" si="2"/>
        <v>3</v>
      </c>
      <c r="E17" s="15"/>
      <c r="F17" s="15"/>
      <c r="G17" s="15"/>
      <c r="H17" s="12">
        <f t="shared" si="3"/>
        <v>3</v>
      </c>
      <c r="I17" s="218" t="s">
        <v>549</v>
      </c>
    </row>
    <row r="18" spans="1:9" ht="15" customHeight="1" x14ac:dyDescent="0.25">
      <c r="A18" s="34" t="s">
        <v>42</v>
      </c>
      <c r="B18" s="196" t="s">
        <v>380</v>
      </c>
      <c r="C18" s="196"/>
      <c r="D18" s="15">
        <f t="shared" si="2"/>
        <v>3</v>
      </c>
      <c r="E18" s="15"/>
      <c r="F18" s="15"/>
      <c r="G18" s="15"/>
      <c r="H18" s="12">
        <f t="shared" si="3"/>
        <v>3</v>
      </c>
      <c r="I18" s="218" t="s">
        <v>551</v>
      </c>
    </row>
    <row r="19" spans="1:9" ht="15" customHeight="1" x14ac:dyDescent="0.25">
      <c r="A19" s="34" t="s">
        <v>43</v>
      </c>
      <c r="B19" s="196" t="s">
        <v>298</v>
      </c>
      <c r="C19" s="196" t="s">
        <v>557</v>
      </c>
      <c r="D19" s="15">
        <f t="shared" si="2"/>
        <v>1</v>
      </c>
      <c r="E19" s="15"/>
      <c r="F19" s="15"/>
      <c r="G19" s="15"/>
      <c r="H19" s="12">
        <f t="shared" si="3"/>
        <v>1</v>
      </c>
      <c r="I19" s="218" t="s">
        <v>555</v>
      </c>
    </row>
    <row r="20" spans="1:9" ht="15" customHeight="1" x14ac:dyDescent="0.25">
      <c r="A20" s="34" t="s">
        <v>44</v>
      </c>
      <c r="B20" s="439" t="s">
        <v>380</v>
      </c>
      <c r="C20" s="439"/>
      <c r="D20" s="370">
        <f t="shared" si="2"/>
        <v>3</v>
      </c>
      <c r="E20" s="15"/>
      <c r="F20" s="15"/>
      <c r="G20" s="15"/>
      <c r="H20" s="410">
        <f t="shared" si="3"/>
        <v>3</v>
      </c>
      <c r="I20" s="349" t="s">
        <v>761</v>
      </c>
    </row>
    <row r="21" spans="1:9" ht="15" customHeight="1" x14ac:dyDescent="0.25">
      <c r="A21" s="34" t="s">
        <v>45</v>
      </c>
      <c r="B21" s="196" t="s">
        <v>380</v>
      </c>
      <c r="C21" s="196"/>
      <c r="D21" s="15">
        <f t="shared" si="2"/>
        <v>3</v>
      </c>
      <c r="E21" s="15"/>
      <c r="F21" s="15"/>
      <c r="G21" s="15"/>
      <c r="H21" s="12">
        <f t="shared" si="3"/>
        <v>3</v>
      </c>
      <c r="I21" s="218" t="s">
        <v>560</v>
      </c>
    </row>
    <row r="22" spans="1:9" ht="15" customHeight="1" x14ac:dyDescent="0.25">
      <c r="A22" s="34" t="s">
        <v>46</v>
      </c>
      <c r="B22" s="196" t="s">
        <v>380</v>
      </c>
      <c r="C22" s="196"/>
      <c r="D22" s="15">
        <f t="shared" si="2"/>
        <v>3</v>
      </c>
      <c r="E22" s="15"/>
      <c r="F22" s="15"/>
      <c r="G22" s="15"/>
      <c r="H22" s="12">
        <f t="shared" si="3"/>
        <v>3</v>
      </c>
      <c r="I22" s="218" t="s">
        <v>562</v>
      </c>
    </row>
    <row r="23" spans="1:9" ht="15" customHeight="1" x14ac:dyDescent="0.25">
      <c r="A23" s="34" t="s">
        <v>47</v>
      </c>
      <c r="B23" s="196" t="s">
        <v>299</v>
      </c>
      <c r="C23" s="196"/>
      <c r="D23" s="15">
        <f t="shared" si="2"/>
        <v>0</v>
      </c>
      <c r="E23" s="15"/>
      <c r="F23" s="15"/>
      <c r="G23" s="15"/>
      <c r="H23" s="12">
        <f t="shared" si="3"/>
        <v>0</v>
      </c>
      <c r="I23" s="218"/>
    </row>
    <row r="24" spans="1:9" ht="15" customHeight="1" x14ac:dyDescent="0.25">
      <c r="A24" s="34" t="s">
        <v>48</v>
      </c>
      <c r="B24" s="196" t="s">
        <v>380</v>
      </c>
      <c r="C24" s="196"/>
      <c r="D24" s="15">
        <f t="shared" si="2"/>
        <v>3</v>
      </c>
      <c r="E24" s="15"/>
      <c r="F24" s="15"/>
      <c r="G24" s="15"/>
      <c r="H24" s="12">
        <f t="shared" si="3"/>
        <v>3</v>
      </c>
      <c r="I24" s="218" t="s">
        <v>565</v>
      </c>
    </row>
    <row r="25" spans="1:9" s="8" customFormat="1" ht="15" customHeight="1" x14ac:dyDescent="0.25">
      <c r="A25" s="34" t="s">
        <v>49</v>
      </c>
      <c r="B25" s="196" t="s">
        <v>299</v>
      </c>
      <c r="C25" s="196"/>
      <c r="D25" s="15">
        <f t="shared" si="2"/>
        <v>0</v>
      </c>
      <c r="E25" s="15"/>
      <c r="F25" s="15"/>
      <c r="G25" s="15"/>
      <c r="H25" s="12">
        <f t="shared" si="3"/>
        <v>0</v>
      </c>
      <c r="I25" s="218" t="s">
        <v>566</v>
      </c>
    </row>
    <row r="26" spans="1:9" ht="15" customHeight="1" x14ac:dyDescent="0.25">
      <c r="A26" s="34" t="s">
        <v>50</v>
      </c>
      <c r="B26" s="196" t="s">
        <v>380</v>
      </c>
      <c r="C26" s="196"/>
      <c r="D26" s="15">
        <f t="shared" si="2"/>
        <v>3</v>
      </c>
      <c r="E26" s="15"/>
      <c r="F26" s="15"/>
      <c r="G26" s="15"/>
      <c r="H26" s="12">
        <f t="shared" si="3"/>
        <v>3</v>
      </c>
      <c r="I26" s="218" t="s">
        <v>569</v>
      </c>
    </row>
    <row r="27" spans="1:9" ht="15" customHeight="1" x14ac:dyDescent="0.25">
      <c r="A27" s="34" t="s">
        <v>51</v>
      </c>
      <c r="B27" s="196" t="s">
        <v>380</v>
      </c>
      <c r="C27" s="196"/>
      <c r="D27" s="15">
        <f t="shared" si="2"/>
        <v>3</v>
      </c>
      <c r="E27" s="15"/>
      <c r="F27" s="15"/>
      <c r="G27" s="15"/>
      <c r="H27" s="12">
        <f t="shared" si="3"/>
        <v>3</v>
      </c>
      <c r="I27" s="218" t="s">
        <v>571</v>
      </c>
    </row>
    <row r="28" spans="1:9" ht="15" customHeight="1" x14ac:dyDescent="0.25">
      <c r="A28" s="34" t="s">
        <v>52</v>
      </c>
      <c r="B28" s="196" t="s">
        <v>380</v>
      </c>
      <c r="C28" s="199"/>
      <c r="D28" s="15">
        <f t="shared" si="2"/>
        <v>3</v>
      </c>
      <c r="E28" s="15"/>
      <c r="F28" s="15"/>
      <c r="G28" s="15"/>
      <c r="H28" s="12">
        <f t="shared" si="3"/>
        <v>3</v>
      </c>
      <c r="I28" s="218" t="s">
        <v>573</v>
      </c>
    </row>
  </sheetData>
  <autoFilter ref="A7:D28"/>
  <mergeCells count="11">
    <mergeCell ref="H4:H6"/>
    <mergeCell ref="A1:I1"/>
    <mergeCell ref="A2:I2"/>
    <mergeCell ref="A3:A6"/>
    <mergeCell ref="C3:C6"/>
    <mergeCell ref="D3:H3"/>
    <mergeCell ref="I3:I6"/>
    <mergeCell ref="D4:D6"/>
    <mergeCell ref="E4:E6"/>
    <mergeCell ref="F4:F6"/>
    <mergeCell ref="G4:G6"/>
  </mergeCells>
  <dataValidations count="4">
    <dataValidation type="list" allowBlank="1" showInputMessage="1" showErrorMessage="1" sqref="E8:G13 E15:G28">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15:B28 B8:B13">
      <formula1>$B$4:$B$6</formula1>
    </dataValidation>
    <dataValidation type="list" allowBlank="1" showInputMessage="1" showErrorMessage="1" sqref="B7">
      <formula1>$B$4:$B$5</formula1>
    </dataValidation>
    <dataValidation type="list" allowBlank="1" showInputMessage="1" showErrorMessage="1" sqref="B14">
      <formula1>#REF!</formula1>
    </dataValidation>
  </dataValidations>
  <hyperlinks>
    <hyperlink ref="H7" r:id="rId1" display="http://beldepfin.ru/?page_id=4202"/>
    <hyperlink ref="I8" r:id="rId2"/>
    <hyperlink ref="I12" r:id="rId3"/>
    <hyperlink ref="I18" r:id="rId4"/>
    <hyperlink ref="I19" r:id="rId5"/>
    <hyperlink ref="I21" r:id="rId6"/>
    <hyperlink ref="I27" r:id="rId7"/>
    <hyperlink ref="I28" r:id="rId8"/>
    <hyperlink ref="I20" r:id="rId9"/>
  </hyperlinks>
  <pageMargins left="0.70866141732283472" right="0.70866141732283472" top="0.74803149606299213" bottom="0.74803149606299213" header="0.31496062992125984" footer="0.31496062992125984"/>
  <pageSetup paperSize="9" scale="96" fitToHeight="3" orientation="landscape" r:id="rId10"/>
  <headerFooter>
    <oddFooter>&amp;C&amp;"Times New Roman,обычный"&amp;8Исходные данные и оценка показателя 1.1&amp;R&amp;8&amp;P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8"/>
  <sheetViews>
    <sheetView topLeftCell="A2" zoomScaleNormal="100" zoomScaleSheetLayoutView="80" workbookViewId="0">
      <selection activeCell="G33" sqref="G33"/>
    </sheetView>
  </sheetViews>
  <sheetFormatPr defaultColWidth="8.85546875" defaultRowHeight="15" x14ac:dyDescent="0.25"/>
  <cols>
    <col min="1" max="1" width="19.42578125" style="3" customWidth="1"/>
    <col min="2" max="2" width="56.140625" style="26" customWidth="1"/>
    <col min="3" max="3" width="50.5703125" style="3" customWidth="1"/>
    <col min="4" max="4" width="9.140625" style="3" customWidth="1"/>
    <col min="5" max="5" width="6.85546875" style="9" customWidth="1"/>
    <col min="6" max="6" width="11.140625" style="9" customWidth="1"/>
    <col min="7" max="16384" width="8.85546875" style="9"/>
  </cols>
  <sheetData>
    <row r="1" spans="1:13" s="1" customFormat="1" ht="15" customHeight="1" x14ac:dyDescent="0.2">
      <c r="A1" s="547" t="str">
        <f>"Исходные данные и оценка показателя "&amp;Методика!B163</f>
        <v>Исходные данные и оценка показателя Опубликован ли Проект бюджета в открытом доступе на портале (сайте) МО, предназначенном для публикации информации о бюджетных данных?</v>
      </c>
      <c r="B1" s="547"/>
      <c r="C1" s="547"/>
      <c r="D1" s="547"/>
      <c r="E1" s="548"/>
      <c r="F1" s="548"/>
      <c r="G1" s="548"/>
      <c r="H1" s="548"/>
    </row>
    <row r="2" spans="1:13" s="1" customFormat="1" ht="27.75" customHeight="1" x14ac:dyDescent="0.25">
      <c r="A2" s="542" t="str">
        <f>Методика!B164</f>
        <v>В целях оценки показателя учитывается публикация Проекта бюджета в полном объеме, включая текстовую часть и все приложения к Проекту бюджета.  В случае, если указанное требование не выполняется (опубликованы отдельные составляющие), оценка показателя принимает значение 0 баллов. Для максимальной оценки показателя требуется публикация Проекта бюджета в структурированном виде.</v>
      </c>
      <c r="B2" s="543"/>
      <c r="C2" s="543"/>
      <c r="D2" s="543"/>
      <c r="E2" s="541"/>
      <c r="F2" s="541"/>
      <c r="G2" s="541"/>
      <c r="H2" s="541"/>
    </row>
    <row r="3" spans="1:13" ht="33.75" customHeight="1" x14ac:dyDescent="0.25">
      <c r="A3" s="494" t="s">
        <v>119</v>
      </c>
      <c r="B3" s="170" t="str">
        <f>Методика!B163</f>
        <v>Опубликован ли Проект бюджета в открытом доступе на портале (сайте) МО, предназначенном для публикации информации о бюджетных данных?</v>
      </c>
      <c r="C3" s="494" t="s">
        <v>120</v>
      </c>
      <c r="D3" s="517" t="s">
        <v>381</v>
      </c>
      <c r="E3" s="545"/>
      <c r="F3" s="545"/>
      <c r="G3" s="545"/>
      <c r="H3" s="551" t="s">
        <v>352</v>
      </c>
    </row>
    <row r="4" spans="1:13" ht="15" customHeight="1" x14ac:dyDescent="0.25">
      <c r="A4" s="495"/>
      <c r="B4" s="209" t="str">
        <f>Методика!B165</f>
        <v>Да, опубликован в структурированном виде</v>
      </c>
      <c r="C4" s="495"/>
      <c r="D4" s="494" t="s">
        <v>9</v>
      </c>
      <c r="E4" s="494" t="s">
        <v>27</v>
      </c>
      <c r="F4" s="494" t="s">
        <v>21</v>
      </c>
      <c r="G4" s="504" t="s">
        <v>8</v>
      </c>
      <c r="H4" s="552"/>
    </row>
    <row r="5" spans="1:13" ht="14.25" customHeight="1" x14ac:dyDescent="0.25">
      <c r="A5" s="495"/>
      <c r="B5" s="209" t="str">
        <f>Методика!B166</f>
        <v>Да, опубликован, но не в структурированном виде</v>
      </c>
      <c r="C5" s="495"/>
      <c r="D5" s="495"/>
      <c r="E5" s="495"/>
      <c r="F5" s="495"/>
      <c r="G5" s="550"/>
      <c r="H5" s="552"/>
    </row>
    <row r="6" spans="1:13" ht="15.75" customHeight="1" x14ac:dyDescent="0.25">
      <c r="A6" s="496"/>
      <c r="B6" s="209" t="str">
        <f>Методика!B167</f>
        <v>Нет, не опубликован или не отвечает требованиям</v>
      </c>
      <c r="C6" s="496"/>
      <c r="D6" s="496"/>
      <c r="E6" s="496"/>
      <c r="F6" s="496"/>
      <c r="G6" s="505"/>
      <c r="H6" s="553"/>
    </row>
    <row r="7" spans="1:13" s="14" customFormat="1" ht="15" customHeight="1" x14ac:dyDescent="0.25">
      <c r="A7" s="11" t="s">
        <v>31</v>
      </c>
      <c r="B7" s="7"/>
      <c r="C7" s="11"/>
      <c r="D7" s="211"/>
      <c r="E7" s="211"/>
      <c r="F7" s="211"/>
      <c r="G7" s="213"/>
      <c r="H7" s="5"/>
    </row>
    <row r="8" spans="1:13" s="377" customFormat="1" ht="15" customHeight="1" x14ac:dyDescent="0.25">
      <c r="A8" s="381" t="s">
        <v>33</v>
      </c>
      <c r="B8" s="431" t="s">
        <v>71</v>
      </c>
      <c r="C8" s="420"/>
      <c r="D8" s="370">
        <f t="shared" ref="D8:D13" si="0">IF(B8=$B$4,3,IF(B8=$B$5,2,IF(B8=$B$6,0,0)))</f>
        <v>3</v>
      </c>
      <c r="E8" s="370"/>
      <c r="F8" s="370"/>
      <c r="G8" s="367">
        <f t="shared" ref="G8:G13" si="1">D8*(1-E8)*(1-F8)</f>
        <v>3</v>
      </c>
      <c r="H8" s="421" t="s">
        <v>344</v>
      </c>
    </row>
    <row r="9" spans="1:13" s="369" customFormat="1" ht="15" customHeight="1" x14ac:dyDescent="0.25">
      <c r="A9" s="382" t="s">
        <v>34</v>
      </c>
      <c r="B9" s="431" t="s">
        <v>71</v>
      </c>
      <c r="C9" s="420"/>
      <c r="D9" s="370">
        <f t="shared" si="0"/>
        <v>3</v>
      </c>
      <c r="E9" s="370"/>
      <c r="F9" s="370"/>
      <c r="G9" s="367">
        <f t="shared" si="1"/>
        <v>3</v>
      </c>
      <c r="H9" s="422" t="s">
        <v>622</v>
      </c>
    </row>
    <row r="10" spans="1:13" s="378" customFormat="1" ht="15" customHeight="1" x14ac:dyDescent="0.25">
      <c r="A10" s="382" t="s">
        <v>35</v>
      </c>
      <c r="B10" s="431" t="s">
        <v>71</v>
      </c>
      <c r="C10" s="420"/>
      <c r="D10" s="370">
        <f t="shared" si="0"/>
        <v>3</v>
      </c>
      <c r="E10" s="370"/>
      <c r="F10" s="370"/>
      <c r="G10" s="367">
        <f t="shared" si="1"/>
        <v>3</v>
      </c>
      <c r="H10" s="422" t="s">
        <v>345</v>
      </c>
    </row>
    <row r="11" spans="1:13" s="377" customFormat="1" ht="15" customHeight="1" x14ac:dyDescent="0.25">
      <c r="A11" s="382" t="s">
        <v>36</v>
      </c>
      <c r="B11" s="431" t="s">
        <v>71</v>
      </c>
      <c r="C11" s="419"/>
      <c r="D11" s="370">
        <f t="shared" si="0"/>
        <v>3</v>
      </c>
      <c r="E11" s="370"/>
      <c r="F11" s="370"/>
      <c r="G11" s="410">
        <f t="shared" si="1"/>
        <v>3</v>
      </c>
      <c r="H11" s="438" t="s">
        <v>382</v>
      </c>
    </row>
    <row r="12" spans="1:13" s="365" customFormat="1" ht="15" customHeight="1" x14ac:dyDescent="0.25">
      <c r="A12" s="382" t="s">
        <v>37</v>
      </c>
      <c r="B12" s="431" t="s">
        <v>71</v>
      </c>
      <c r="C12" s="423"/>
      <c r="D12" s="370">
        <f t="shared" si="0"/>
        <v>3</v>
      </c>
      <c r="E12" s="370"/>
      <c r="F12" s="370"/>
      <c r="G12" s="367">
        <f t="shared" si="1"/>
        <v>3</v>
      </c>
      <c r="H12" s="424" t="s">
        <v>654</v>
      </c>
    </row>
    <row r="13" spans="1:13" s="369" customFormat="1" ht="15" customHeight="1" x14ac:dyDescent="0.25">
      <c r="A13" s="382" t="s">
        <v>38</v>
      </c>
      <c r="B13" s="431" t="s">
        <v>71</v>
      </c>
      <c r="C13" s="420"/>
      <c r="D13" s="370">
        <f t="shared" si="0"/>
        <v>3</v>
      </c>
      <c r="E13" s="370"/>
      <c r="F13" s="370"/>
      <c r="G13" s="367">
        <f t="shared" si="1"/>
        <v>3</v>
      </c>
      <c r="H13" s="425" t="s">
        <v>742</v>
      </c>
    </row>
    <row r="14" spans="1:13" s="369" customFormat="1" ht="15" customHeight="1" x14ac:dyDescent="0.25">
      <c r="A14" s="383" t="s">
        <v>32</v>
      </c>
      <c r="B14" s="429"/>
      <c r="C14" s="427"/>
      <c r="D14" s="372"/>
      <c r="E14" s="372"/>
      <c r="F14" s="368"/>
      <c r="G14" s="368"/>
      <c r="H14" s="428"/>
      <c r="M14" s="554"/>
    </row>
    <row r="15" spans="1:13" s="377" customFormat="1" ht="15" customHeight="1" x14ac:dyDescent="0.25">
      <c r="A15" s="382" t="s">
        <v>39</v>
      </c>
      <c r="B15" s="420" t="s">
        <v>71</v>
      </c>
      <c r="C15" s="420"/>
      <c r="D15" s="370">
        <f t="shared" ref="D15:D28" si="2">IF(B15=$B$4,3,IF(B15=$B$5,2,IF(B15=$B$6,0,0)))</f>
        <v>3</v>
      </c>
      <c r="E15" s="370"/>
      <c r="F15" s="370"/>
      <c r="G15" s="367">
        <f t="shared" ref="G15:G28" si="3">D15*(1-E15)*(1-F15)</f>
        <v>3</v>
      </c>
      <c r="H15" s="422" t="s">
        <v>656</v>
      </c>
      <c r="M15" s="555"/>
    </row>
    <row r="16" spans="1:13" s="361" customFormat="1" ht="15" customHeight="1" x14ac:dyDescent="0.25">
      <c r="A16" s="382" t="s">
        <v>40</v>
      </c>
      <c r="B16" s="420" t="s">
        <v>71</v>
      </c>
      <c r="C16" s="420"/>
      <c r="D16" s="370">
        <f t="shared" si="2"/>
        <v>3</v>
      </c>
      <c r="E16" s="370"/>
      <c r="F16" s="370"/>
      <c r="G16" s="367">
        <f t="shared" si="3"/>
        <v>3</v>
      </c>
      <c r="H16" s="422" t="s">
        <v>225</v>
      </c>
    </row>
    <row r="17" spans="1:8" s="361" customFormat="1" ht="15" customHeight="1" x14ac:dyDescent="0.25">
      <c r="A17" s="382" t="s">
        <v>41</v>
      </c>
      <c r="B17" s="420" t="s">
        <v>71</v>
      </c>
      <c r="C17" s="420"/>
      <c r="D17" s="370">
        <f t="shared" si="2"/>
        <v>3</v>
      </c>
      <c r="E17" s="370"/>
      <c r="F17" s="370"/>
      <c r="G17" s="367">
        <f t="shared" si="3"/>
        <v>3</v>
      </c>
      <c r="H17" s="422" t="s">
        <v>383</v>
      </c>
    </row>
    <row r="18" spans="1:8" s="361" customFormat="1" ht="15" customHeight="1" x14ac:dyDescent="0.25">
      <c r="A18" s="382" t="s">
        <v>42</v>
      </c>
      <c r="B18" s="420" t="s">
        <v>71</v>
      </c>
      <c r="C18" s="420"/>
      <c r="D18" s="370">
        <f t="shared" si="2"/>
        <v>3</v>
      </c>
      <c r="E18" s="370"/>
      <c r="F18" s="370"/>
      <c r="G18" s="367">
        <f t="shared" si="3"/>
        <v>3</v>
      </c>
      <c r="H18" s="422" t="s">
        <v>657</v>
      </c>
    </row>
    <row r="19" spans="1:8" s="361" customFormat="1" ht="15" customHeight="1" x14ac:dyDescent="0.25">
      <c r="A19" s="382" t="s">
        <v>43</v>
      </c>
      <c r="B19" s="420" t="s">
        <v>71</v>
      </c>
      <c r="C19" s="420"/>
      <c r="D19" s="370">
        <f t="shared" si="2"/>
        <v>3</v>
      </c>
      <c r="E19" s="370"/>
      <c r="F19" s="370"/>
      <c r="G19" s="367">
        <f t="shared" si="3"/>
        <v>3</v>
      </c>
      <c r="H19" s="422" t="s">
        <v>658</v>
      </c>
    </row>
    <row r="20" spans="1:8" s="361" customFormat="1" ht="15" customHeight="1" x14ac:dyDescent="0.25">
      <c r="A20" s="382" t="s">
        <v>44</v>
      </c>
      <c r="B20" s="420" t="s">
        <v>71</v>
      </c>
      <c r="C20" s="420"/>
      <c r="D20" s="370">
        <f t="shared" si="2"/>
        <v>3</v>
      </c>
      <c r="E20" s="370"/>
      <c r="F20" s="370">
        <v>0.5</v>
      </c>
      <c r="G20" s="367">
        <f t="shared" si="3"/>
        <v>1.5</v>
      </c>
      <c r="H20" s="422" t="s">
        <v>659</v>
      </c>
    </row>
    <row r="21" spans="1:8" s="361" customFormat="1" ht="15" customHeight="1" x14ac:dyDescent="0.25">
      <c r="A21" s="382" t="s">
        <v>45</v>
      </c>
      <c r="B21" s="420" t="s">
        <v>71</v>
      </c>
      <c r="C21" s="420"/>
      <c r="D21" s="370">
        <f t="shared" si="2"/>
        <v>3</v>
      </c>
      <c r="E21" s="370"/>
      <c r="F21" s="370">
        <v>0.5</v>
      </c>
      <c r="G21" s="367">
        <f t="shared" si="3"/>
        <v>1.5</v>
      </c>
      <c r="H21" s="422" t="s">
        <v>743</v>
      </c>
    </row>
    <row r="22" spans="1:8" s="361" customFormat="1" ht="15" customHeight="1" x14ac:dyDescent="0.25">
      <c r="A22" s="382" t="s">
        <v>46</v>
      </c>
      <c r="B22" s="420" t="s">
        <v>71</v>
      </c>
      <c r="C22" s="420"/>
      <c r="D22" s="370">
        <f t="shared" si="2"/>
        <v>3</v>
      </c>
      <c r="E22" s="370"/>
      <c r="F22" s="370"/>
      <c r="G22" s="367">
        <f t="shared" si="3"/>
        <v>3</v>
      </c>
      <c r="H22" s="422" t="s">
        <v>744</v>
      </c>
    </row>
    <row r="23" spans="1:8" s="361" customFormat="1" ht="15" customHeight="1" x14ac:dyDescent="0.25">
      <c r="A23" s="382" t="s">
        <v>47</v>
      </c>
      <c r="B23" s="420" t="s">
        <v>71</v>
      </c>
      <c r="C23" s="420"/>
      <c r="D23" s="370">
        <f t="shared" si="2"/>
        <v>3</v>
      </c>
      <c r="E23" s="370"/>
      <c r="F23" s="370">
        <v>0.5</v>
      </c>
      <c r="G23" s="367">
        <f t="shared" si="3"/>
        <v>1.5</v>
      </c>
      <c r="H23" s="422" t="s">
        <v>459</v>
      </c>
    </row>
    <row r="24" spans="1:8" s="361" customFormat="1" ht="15" customHeight="1" x14ac:dyDescent="0.25">
      <c r="A24" s="382" t="s">
        <v>48</v>
      </c>
      <c r="B24" s="420" t="s">
        <v>71</v>
      </c>
      <c r="C24" s="409"/>
      <c r="D24" s="370">
        <f t="shared" si="2"/>
        <v>3</v>
      </c>
      <c r="E24" s="370"/>
      <c r="F24" s="370"/>
      <c r="G24" s="367">
        <f t="shared" si="3"/>
        <v>3</v>
      </c>
      <c r="H24" s="422" t="s">
        <v>661</v>
      </c>
    </row>
    <row r="25" spans="1:8" s="363" customFormat="1" ht="15" customHeight="1" x14ac:dyDescent="0.25">
      <c r="A25" s="382" t="s">
        <v>49</v>
      </c>
      <c r="B25" s="420" t="s">
        <v>71</v>
      </c>
      <c r="C25" s="420"/>
      <c r="D25" s="370">
        <f t="shared" si="2"/>
        <v>3</v>
      </c>
      <c r="E25" s="370"/>
      <c r="F25" s="370"/>
      <c r="G25" s="367">
        <f t="shared" si="3"/>
        <v>3</v>
      </c>
      <c r="H25" s="422" t="s">
        <v>745</v>
      </c>
    </row>
    <row r="26" spans="1:8" s="361" customFormat="1" ht="15" customHeight="1" x14ac:dyDescent="0.25">
      <c r="A26" s="382" t="s">
        <v>50</v>
      </c>
      <c r="B26" s="420" t="s">
        <v>71</v>
      </c>
      <c r="C26" s="420"/>
      <c r="D26" s="370">
        <f t="shared" si="2"/>
        <v>3</v>
      </c>
      <c r="E26" s="370"/>
      <c r="F26" s="370"/>
      <c r="G26" s="367">
        <f t="shared" si="3"/>
        <v>3</v>
      </c>
      <c r="H26" s="422" t="s">
        <v>349</v>
      </c>
    </row>
    <row r="27" spans="1:8" s="361" customFormat="1" ht="15" customHeight="1" x14ac:dyDescent="0.25">
      <c r="A27" s="382" t="s">
        <v>51</v>
      </c>
      <c r="B27" s="420" t="s">
        <v>71</v>
      </c>
      <c r="C27" s="420"/>
      <c r="D27" s="370">
        <f t="shared" si="2"/>
        <v>3</v>
      </c>
      <c r="E27" s="370"/>
      <c r="F27" s="370"/>
      <c r="G27" s="367">
        <f t="shared" si="3"/>
        <v>3</v>
      </c>
      <c r="H27" s="422" t="s">
        <v>605</v>
      </c>
    </row>
    <row r="28" spans="1:8" s="361" customFormat="1" ht="15" customHeight="1" x14ac:dyDescent="0.25">
      <c r="A28" s="382" t="s">
        <v>52</v>
      </c>
      <c r="B28" s="420" t="s">
        <v>71</v>
      </c>
      <c r="C28" s="423"/>
      <c r="D28" s="370">
        <f t="shared" si="2"/>
        <v>3</v>
      </c>
      <c r="E28" s="370"/>
      <c r="F28" s="370">
        <v>0.5</v>
      </c>
      <c r="G28" s="367">
        <f t="shared" si="3"/>
        <v>1.5</v>
      </c>
      <c r="H28" s="422" t="s">
        <v>387</v>
      </c>
    </row>
  </sheetData>
  <autoFilter ref="A7:D28"/>
  <mergeCells count="11">
    <mergeCell ref="M14:M15"/>
    <mergeCell ref="A1:H1"/>
    <mergeCell ref="A2:H2"/>
    <mergeCell ref="A3:A6"/>
    <mergeCell ref="C3:C6"/>
    <mergeCell ref="D3:G3"/>
    <mergeCell ref="H3:H6"/>
    <mergeCell ref="D4:D6"/>
    <mergeCell ref="E4:E6"/>
    <mergeCell ref="F4:F6"/>
    <mergeCell ref="G4:G6"/>
  </mergeCells>
  <dataValidations count="4">
    <dataValidation type="list" allowBlank="1" showInputMessage="1" showErrorMessage="1" sqref="E8:F13 E15:F28">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15:B28 B8:B13">
      <formula1>$B$4:$B$6</formula1>
    </dataValidation>
    <dataValidation type="list" allowBlank="1" showInputMessage="1" showErrorMessage="1" sqref="B7">
      <formula1>$B$4:$B$5</formula1>
    </dataValidation>
    <dataValidation type="list" allowBlank="1" showInputMessage="1" showErrorMessage="1" sqref="B14">
      <formula1>#REF!</formula1>
    </dataValidation>
  </dataValidations>
  <hyperlinks>
    <hyperlink ref="G7" r:id="rId1" display="http://beldepfin.ru/?page_id=4202"/>
    <hyperlink ref="H11" r:id="rId2"/>
    <hyperlink ref="H8" r:id="rId3"/>
    <hyperlink ref="H9" r:id="rId4"/>
    <hyperlink ref="H10" r:id="rId5"/>
    <hyperlink ref="H12" r:id="rId6"/>
    <hyperlink ref="H13" display="Проект Решения Совета городского округа &quot;Вуктыл&quot; &quot;О бюджете муниципального образования городского округа &quot;Вуктыл&quot; на 2019 год и плановый период 2020 и 2021 годов&quot; (с документами и материалами к проекту бюджета МО ГО &quot;Вуктыл&quot;)  http://vuktyl.com/itembyudzh"/>
    <hyperlink ref="H15" r:id="rId7"/>
    <hyperlink ref="H16" r:id="rId8"/>
    <hyperlink ref="H17" r:id="rId9"/>
    <hyperlink ref="H18" r:id="rId10"/>
    <hyperlink ref="H19" r:id="rId11"/>
    <hyperlink ref="H20" r:id="rId12"/>
    <hyperlink ref="H21" r:id="rId13"/>
    <hyperlink ref="H22" r:id="rId14"/>
    <hyperlink ref="H23" r:id="rId15"/>
    <hyperlink ref="H24" r:id="rId16"/>
    <hyperlink ref="H26" r:id="rId17"/>
    <hyperlink ref="H27" r:id="rId18"/>
    <hyperlink ref="H28" r:id="rId19"/>
    <hyperlink ref="H25" r:id="rId20" display="http://www.udora.info/byudzhet"/>
  </hyperlinks>
  <pageMargins left="0.70866141732283472" right="0.70866141732283472" top="0.74803149606299213" bottom="0.74803149606299213" header="0.31496062992125984" footer="0.31496062992125984"/>
  <pageSetup paperSize="9" scale="96" fitToHeight="3" orientation="landscape" r:id="rId21"/>
  <headerFooter>
    <oddFooter>&amp;C&amp;"Times New Roman,обычный"&amp;8Исходные данные и оценка показателя 1.1&amp;R&amp;8&amp;P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7"/>
  <sheetViews>
    <sheetView zoomScaleNormal="100" zoomScaleSheetLayoutView="80" workbookViewId="0">
      <selection activeCell="A16" sqref="A16"/>
    </sheetView>
  </sheetViews>
  <sheetFormatPr defaultColWidth="8.85546875" defaultRowHeight="15" x14ac:dyDescent="0.25"/>
  <cols>
    <col min="1" max="1" width="19.42578125" style="3" customWidth="1"/>
    <col min="2" max="2" width="56.140625" style="26" customWidth="1"/>
    <col min="3" max="3" width="50.5703125" style="3" customWidth="1"/>
    <col min="4" max="4" width="9.140625" style="3" customWidth="1"/>
    <col min="5" max="5" width="6.85546875" style="9" customWidth="1"/>
    <col min="6" max="6" width="11.140625" style="9" customWidth="1"/>
    <col min="7" max="16384" width="8.85546875" style="9"/>
  </cols>
  <sheetData>
    <row r="1" spans="1:8" s="1" customFormat="1" ht="27" customHeight="1" x14ac:dyDescent="0.2">
      <c r="A1" s="547" t="str">
        <f>"Исходные данные и оценка показателя "&amp;Методика!B168</f>
        <v>Исходные данные и оценка показателя Опубликованы ли в составе материалов к Проекту бюджета сведения о доходах бюджета по видам доходов на год, следующий за отчетным, в сравнении с ожидаемым исполнением за отчетный год (оценка текущего финансового года) и отчетом за год, предшествующий отчетному (отчетный финансовый год)?</v>
      </c>
      <c r="B1" s="547"/>
      <c r="C1" s="547"/>
      <c r="D1" s="547"/>
      <c r="E1" s="548"/>
      <c r="F1" s="548"/>
      <c r="G1" s="548"/>
      <c r="H1" s="548"/>
    </row>
    <row r="2" spans="1:8" s="1" customFormat="1" ht="38.25" customHeight="1" x14ac:dyDescent="0.25">
      <c r="A2" s="542" t="str">
        <f>Методика!B169</f>
        <v xml:space="preserve">Информация о бюджетных данных за предшествующие годы является важным ориентиром для оценки проекта бюджета и бюджетной политики, реализуемой ОМСУ. Поэтому в материалах к Проекту бюджета важно представлять сопоставление планов на будущее с фактическими данными за предшествующие годы.Виды доходов, объем которых составляет менее 10% от общего объема доходов бюджета, допускается агрегировать в категорию «иные» в разрезе групп доходов. </v>
      </c>
      <c r="B2" s="543"/>
      <c r="C2" s="543"/>
      <c r="D2" s="543"/>
      <c r="E2" s="541"/>
      <c r="F2" s="541"/>
      <c r="G2" s="541"/>
      <c r="H2" s="541"/>
    </row>
    <row r="3" spans="1:8" ht="56.25" customHeight="1" x14ac:dyDescent="0.25">
      <c r="A3" s="507" t="s">
        <v>119</v>
      </c>
      <c r="B3" s="170" t="str">
        <f>Методика!B168</f>
        <v>Опубликованы ли в составе материалов к Проекту бюджета сведения о доходах бюджета по видам доходов на год, следующий за отчетным, в сравнении с ожидаемым исполнением за отчетный год (оценка текущего финансового года) и отчетом за год, предшествующий отчетному (отчетный финансовый год)?</v>
      </c>
      <c r="C3" s="494" t="s">
        <v>120</v>
      </c>
      <c r="D3" s="517" t="s">
        <v>388</v>
      </c>
      <c r="E3" s="545"/>
      <c r="F3" s="545"/>
      <c r="G3" s="545"/>
      <c r="H3" s="549" t="s">
        <v>352</v>
      </c>
    </row>
    <row r="4" spans="1:8" ht="15.75" customHeight="1" x14ac:dyDescent="0.25">
      <c r="A4" s="508"/>
      <c r="B4" s="209" t="str">
        <f>Методика!B170</f>
        <v xml:space="preserve">Да, сведения опубликованы </v>
      </c>
      <c r="C4" s="495"/>
      <c r="D4" s="507" t="s">
        <v>9</v>
      </c>
      <c r="E4" s="507" t="s">
        <v>27</v>
      </c>
      <c r="F4" s="507" t="s">
        <v>21</v>
      </c>
      <c r="G4" s="517" t="s">
        <v>8</v>
      </c>
      <c r="H4" s="549"/>
    </row>
    <row r="5" spans="1:8" ht="24" customHeight="1" x14ac:dyDescent="0.25">
      <c r="A5" s="508"/>
      <c r="B5" s="210" t="str">
        <f>Методика!B171</f>
        <v>Нет, сведения не опубликованы или не отвечают требованиям</v>
      </c>
      <c r="C5" s="496"/>
      <c r="D5" s="507"/>
      <c r="E5" s="545"/>
      <c r="F5" s="544"/>
      <c r="G5" s="546"/>
      <c r="H5" s="549"/>
    </row>
    <row r="6" spans="1:8" s="14" customFormat="1" ht="15" customHeight="1" x14ac:dyDescent="0.25">
      <c r="A6" s="11" t="s">
        <v>31</v>
      </c>
      <c r="B6" s="7"/>
      <c r="C6" s="11"/>
      <c r="D6" s="211"/>
      <c r="E6" s="211"/>
      <c r="F6" s="211"/>
      <c r="G6" s="213"/>
      <c r="H6" s="5"/>
    </row>
    <row r="7" spans="1:8" s="377" customFormat="1" ht="15" customHeight="1" x14ac:dyDescent="0.25">
      <c r="A7" s="381" t="s">
        <v>33</v>
      </c>
      <c r="B7" s="419" t="s">
        <v>95</v>
      </c>
      <c r="C7" s="420"/>
      <c r="D7" s="370">
        <f t="shared" ref="D7:D12" si="0">IF(B7=$B$4,3,IF(B7=$B$5,0,0))</f>
        <v>3</v>
      </c>
      <c r="E7" s="370"/>
      <c r="F7" s="370">
        <v>0.5</v>
      </c>
      <c r="G7" s="367">
        <f t="shared" ref="G7:G27" si="1">D7*(1-E7)*(1-F7)</f>
        <v>1.5</v>
      </c>
      <c r="H7" s="421" t="s">
        <v>746</v>
      </c>
    </row>
    <row r="8" spans="1:8" s="369" customFormat="1" ht="15" customHeight="1" x14ac:dyDescent="0.25">
      <c r="A8" s="382" t="s">
        <v>34</v>
      </c>
      <c r="B8" s="419" t="s">
        <v>95</v>
      </c>
      <c r="C8" s="439" t="s">
        <v>762</v>
      </c>
      <c r="D8" s="370">
        <f t="shared" si="0"/>
        <v>3</v>
      </c>
      <c r="E8" s="370"/>
      <c r="F8" s="370">
        <v>0.5</v>
      </c>
      <c r="G8" s="367">
        <f t="shared" si="1"/>
        <v>1.5</v>
      </c>
      <c r="H8" s="422" t="s">
        <v>622</v>
      </c>
    </row>
    <row r="9" spans="1:8" s="378" customFormat="1" ht="15" customHeight="1" x14ac:dyDescent="0.25">
      <c r="A9" s="382" t="s">
        <v>35</v>
      </c>
      <c r="B9" s="431" t="s">
        <v>95</v>
      </c>
      <c r="C9" s="420"/>
      <c r="D9" s="370">
        <f t="shared" si="0"/>
        <v>3</v>
      </c>
      <c r="E9" s="370"/>
      <c r="F9" s="370"/>
      <c r="G9" s="367">
        <f t="shared" si="1"/>
        <v>3</v>
      </c>
      <c r="H9" s="422" t="s">
        <v>345</v>
      </c>
    </row>
    <row r="10" spans="1:8" s="377" customFormat="1" ht="15" customHeight="1" x14ac:dyDescent="0.25">
      <c r="A10" s="382" t="s">
        <v>36</v>
      </c>
      <c r="B10" s="431" t="s">
        <v>95</v>
      </c>
      <c r="C10" s="423"/>
      <c r="D10" s="370">
        <f t="shared" si="0"/>
        <v>3</v>
      </c>
      <c r="E10" s="370"/>
      <c r="F10" s="370"/>
      <c r="G10" s="367">
        <f t="shared" si="1"/>
        <v>3</v>
      </c>
      <c r="H10" s="422" t="s">
        <v>382</v>
      </c>
    </row>
    <row r="11" spans="1:8" s="365" customFormat="1" ht="15" customHeight="1" x14ac:dyDescent="0.25">
      <c r="A11" s="382" t="s">
        <v>37</v>
      </c>
      <c r="B11" s="419" t="s">
        <v>95</v>
      </c>
      <c r="C11" s="423"/>
      <c r="D11" s="370">
        <f t="shared" si="0"/>
        <v>3</v>
      </c>
      <c r="E11" s="370"/>
      <c r="F11" s="370"/>
      <c r="G11" s="367">
        <f t="shared" si="1"/>
        <v>3</v>
      </c>
      <c r="H11" s="424" t="s">
        <v>654</v>
      </c>
    </row>
    <row r="12" spans="1:8" s="369" customFormat="1" ht="15" customHeight="1" x14ac:dyDescent="0.25">
      <c r="A12" s="382" t="s">
        <v>38</v>
      </c>
      <c r="B12" s="420" t="s">
        <v>95</v>
      </c>
      <c r="C12" s="420"/>
      <c r="D12" s="370">
        <f t="shared" si="0"/>
        <v>3</v>
      </c>
      <c r="E12" s="370"/>
      <c r="F12" s="370"/>
      <c r="G12" s="367">
        <f t="shared" si="1"/>
        <v>3</v>
      </c>
      <c r="H12" s="425" t="s">
        <v>748</v>
      </c>
    </row>
    <row r="13" spans="1:8" s="369" customFormat="1" ht="15" customHeight="1" x14ac:dyDescent="0.25">
      <c r="A13" s="383" t="s">
        <v>32</v>
      </c>
      <c r="B13" s="429"/>
      <c r="C13" s="427"/>
      <c r="D13" s="372"/>
      <c r="E13" s="372"/>
      <c r="F13" s="368"/>
      <c r="G13" s="368"/>
      <c r="H13" s="428"/>
    </row>
    <row r="14" spans="1:8" s="377" customFormat="1" ht="15" customHeight="1" x14ac:dyDescent="0.25">
      <c r="A14" s="382" t="s">
        <v>39</v>
      </c>
      <c r="B14" s="420" t="s">
        <v>95</v>
      </c>
      <c r="C14" s="420"/>
      <c r="D14" s="370">
        <f t="shared" ref="D14:D27" si="2">IF(B14=$B$4,3,IF(B14=$B$5,0,0))</f>
        <v>3</v>
      </c>
      <c r="E14" s="370"/>
      <c r="F14" s="370"/>
      <c r="G14" s="367">
        <f t="shared" si="1"/>
        <v>3</v>
      </c>
      <c r="H14" s="422" t="s">
        <v>656</v>
      </c>
    </row>
    <row r="15" spans="1:8" s="361" customFormat="1" ht="15" customHeight="1" x14ac:dyDescent="0.25">
      <c r="A15" s="382" t="s">
        <v>40</v>
      </c>
      <c r="B15" s="420" t="s">
        <v>95</v>
      </c>
      <c r="C15" s="420"/>
      <c r="D15" s="370">
        <f t="shared" si="2"/>
        <v>3</v>
      </c>
      <c r="E15" s="370"/>
      <c r="F15" s="370"/>
      <c r="G15" s="367">
        <f t="shared" si="1"/>
        <v>3</v>
      </c>
      <c r="H15" s="422" t="s">
        <v>225</v>
      </c>
    </row>
    <row r="16" spans="1:8" s="361" customFormat="1" ht="15" customHeight="1" x14ac:dyDescent="0.25">
      <c r="A16" s="382" t="s">
        <v>41</v>
      </c>
      <c r="B16" s="420" t="s">
        <v>95</v>
      </c>
      <c r="C16" s="420"/>
      <c r="D16" s="370">
        <f t="shared" si="2"/>
        <v>3</v>
      </c>
      <c r="E16" s="370"/>
      <c r="F16" s="370"/>
      <c r="G16" s="367">
        <f t="shared" si="1"/>
        <v>3</v>
      </c>
      <c r="H16" s="422" t="s">
        <v>383</v>
      </c>
    </row>
    <row r="17" spans="1:8" s="361" customFormat="1" ht="15" customHeight="1" x14ac:dyDescent="0.25">
      <c r="A17" s="382" t="s">
        <v>42</v>
      </c>
      <c r="B17" s="431" t="s">
        <v>95</v>
      </c>
      <c r="C17" s="420"/>
      <c r="D17" s="370">
        <f t="shared" si="2"/>
        <v>3</v>
      </c>
      <c r="E17" s="370"/>
      <c r="F17" s="370"/>
      <c r="G17" s="367">
        <f t="shared" si="1"/>
        <v>3</v>
      </c>
      <c r="H17" s="422" t="s">
        <v>657</v>
      </c>
    </row>
    <row r="18" spans="1:8" s="361" customFormat="1" ht="15" customHeight="1" x14ac:dyDescent="0.25">
      <c r="A18" s="382" t="s">
        <v>43</v>
      </c>
      <c r="B18" s="431" t="s">
        <v>95</v>
      </c>
      <c r="C18" s="420"/>
      <c r="D18" s="370">
        <f t="shared" si="2"/>
        <v>3</v>
      </c>
      <c r="E18" s="370"/>
      <c r="F18" s="370"/>
      <c r="G18" s="367">
        <f t="shared" si="1"/>
        <v>3</v>
      </c>
      <c r="H18" s="422" t="s">
        <v>658</v>
      </c>
    </row>
    <row r="19" spans="1:8" s="361" customFormat="1" ht="15" customHeight="1" x14ac:dyDescent="0.25">
      <c r="A19" s="382" t="s">
        <v>44</v>
      </c>
      <c r="B19" s="420" t="s">
        <v>95</v>
      </c>
      <c r="C19" s="420"/>
      <c r="D19" s="370">
        <f t="shared" si="2"/>
        <v>3</v>
      </c>
      <c r="E19" s="370"/>
      <c r="F19" s="370">
        <v>0.5</v>
      </c>
      <c r="G19" s="367">
        <f t="shared" si="1"/>
        <v>1.5</v>
      </c>
      <c r="H19" s="422" t="s">
        <v>659</v>
      </c>
    </row>
    <row r="20" spans="1:8" s="361" customFormat="1" ht="15" customHeight="1" x14ac:dyDescent="0.25">
      <c r="A20" s="382" t="s">
        <v>45</v>
      </c>
      <c r="B20" s="420" t="s">
        <v>95</v>
      </c>
      <c r="C20" s="420"/>
      <c r="D20" s="370">
        <f t="shared" si="2"/>
        <v>3</v>
      </c>
      <c r="E20" s="370"/>
      <c r="F20" s="370">
        <v>0.5</v>
      </c>
      <c r="G20" s="367">
        <f t="shared" si="1"/>
        <v>1.5</v>
      </c>
      <c r="H20" s="422" t="s">
        <v>580</v>
      </c>
    </row>
    <row r="21" spans="1:8" s="361" customFormat="1" ht="15" customHeight="1" x14ac:dyDescent="0.25">
      <c r="A21" s="382" t="s">
        <v>46</v>
      </c>
      <c r="B21" s="420" t="s">
        <v>95</v>
      </c>
      <c r="C21" s="420"/>
      <c r="D21" s="370">
        <f t="shared" si="2"/>
        <v>3</v>
      </c>
      <c r="E21" s="370"/>
      <c r="F21" s="370"/>
      <c r="G21" s="367">
        <f t="shared" si="1"/>
        <v>3</v>
      </c>
      <c r="H21" s="422" t="s">
        <v>660</v>
      </c>
    </row>
    <row r="22" spans="1:8" s="361" customFormat="1" ht="15" customHeight="1" x14ac:dyDescent="0.25">
      <c r="A22" s="382" t="s">
        <v>47</v>
      </c>
      <c r="B22" s="419" t="s">
        <v>309</v>
      </c>
      <c r="C22" s="439" t="s">
        <v>747</v>
      </c>
      <c r="D22" s="370">
        <f t="shared" si="2"/>
        <v>0</v>
      </c>
      <c r="E22" s="370"/>
      <c r="F22" s="370">
        <v>0.5</v>
      </c>
      <c r="G22" s="367">
        <f t="shared" si="1"/>
        <v>0</v>
      </c>
      <c r="H22" s="422" t="s">
        <v>459</v>
      </c>
    </row>
    <row r="23" spans="1:8" s="361" customFormat="1" ht="15" customHeight="1" x14ac:dyDescent="0.25">
      <c r="A23" s="382" t="s">
        <v>48</v>
      </c>
      <c r="B23" s="431" t="s">
        <v>95</v>
      </c>
      <c r="C23" s="409"/>
      <c r="D23" s="370">
        <f t="shared" si="2"/>
        <v>3</v>
      </c>
      <c r="E23" s="370"/>
      <c r="F23" s="370"/>
      <c r="G23" s="367">
        <f t="shared" si="1"/>
        <v>3</v>
      </c>
      <c r="H23" s="422" t="s">
        <v>661</v>
      </c>
    </row>
    <row r="24" spans="1:8" s="363" customFormat="1" ht="15" customHeight="1" x14ac:dyDescent="0.25">
      <c r="A24" s="382" t="s">
        <v>49</v>
      </c>
      <c r="B24" s="420" t="s">
        <v>95</v>
      </c>
      <c r="C24" s="420"/>
      <c r="D24" s="370">
        <f t="shared" si="2"/>
        <v>3</v>
      </c>
      <c r="E24" s="370"/>
      <c r="F24" s="370"/>
      <c r="G24" s="367">
        <f t="shared" si="1"/>
        <v>3</v>
      </c>
      <c r="H24" s="422" t="s">
        <v>749</v>
      </c>
    </row>
    <row r="25" spans="1:8" s="361" customFormat="1" ht="15" customHeight="1" x14ac:dyDescent="0.25">
      <c r="A25" s="382" t="s">
        <v>50</v>
      </c>
      <c r="B25" s="439" t="s">
        <v>95</v>
      </c>
      <c r="C25" s="439" t="s">
        <v>758</v>
      </c>
      <c r="D25" s="370">
        <f t="shared" si="2"/>
        <v>3</v>
      </c>
      <c r="E25" s="370"/>
      <c r="F25" s="370">
        <v>0.5</v>
      </c>
      <c r="G25" s="410">
        <f t="shared" si="1"/>
        <v>1.5</v>
      </c>
      <c r="H25" s="422" t="s">
        <v>349</v>
      </c>
    </row>
    <row r="26" spans="1:8" s="361" customFormat="1" ht="15" customHeight="1" x14ac:dyDescent="0.25">
      <c r="A26" s="382" t="s">
        <v>51</v>
      </c>
      <c r="B26" s="419" t="s">
        <v>309</v>
      </c>
      <c r="C26" s="439" t="s">
        <v>750</v>
      </c>
      <c r="D26" s="370">
        <f t="shared" si="2"/>
        <v>0</v>
      </c>
      <c r="E26" s="370"/>
      <c r="F26" s="370">
        <v>0.5</v>
      </c>
      <c r="G26" s="367">
        <f t="shared" si="1"/>
        <v>0</v>
      </c>
      <c r="H26" s="422" t="s">
        <v>605</v>
      </c>
    </row>
    <row r="27" spans="1:8" s="361" customFormat="1" ht="15" customHeight="1" x14ac:dyDescent="0.25">
      <c r="A27" s="382" t="s">
        <v>52</v>
      </c>
      <c r="B27" s="419" t="s">
        <v>309</v>
      </c>
      <c r="C27" s="439" t="s">
        <v>747</v>
      </c>
      <c r="D27" s="370">
        <f t="shared" si="2"/>
        <v>0</v>
      </c>
      <c r="E27" s="370"/>
      <c r="F27" s="370"/>
      <c r="G27" s="367">
        <f t="shared" si="1"/>
        <v>0</v>
      </c>
      <c r="H27" s="422" t="s">
        <v>387</v>
      </c>
    </row>
  </sheetData>
  <autoFilter ref="A6:D27"/>
  <mergeCells count="10">
    <mergeCell ref="A1:H1"/>
    <mergeCell ref="A2:H2"/>
    <mergeCell ref="A3:A5"/>
    <mergeCell ref="C3:C5"/>
    <mergeCell ref="D3:G3"/>
    <mergeCell ref="H3:H5"/>
    <mergeCell ref="D4:D5"/>
    <mergeCell ref="E4:E5"/>
    <mergeCell ref="F4:F5"/>
    <mergeCell ref="G4:G5"/>
  </mergeCells>
  <dataValidations count="3">
    <dataValidation type="list" allowBlank="1" showInputMessage="1" showErrorMessage="1" sqref="E14:F27 E7:F12">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6:B12 B14:B27">
      <formula1>$B$4:$B$5</formula1>
    </dataValidation>
    <dataValidation type="list" allowBlank="1" showInputMessage="1" showErrorMessage="1" sqref="B13">
      <formula1>#REF!</formula1>
    </dataValidation>
  </dataValidations>
  <hyperlinks>
    <hyperlink ref="G6" r:id="rId1" display="http://beldepfin.ru/?page_id=4202"/>
    <hyperlink ref="H10" r:id="rId2"/>
    <hyperlink ref="H7" display="http://сыктывкар.рф/administration/departament-finansov/byudzhet/proekty-byudzhetov Проект решения Совета МО ГО &quot;Сыктывкар&quot; &quot;О бюджете муниципального образования городского округа &quot;Сыктывкар&quot; на 2020 год и плановый период 2021 и 2022 годов &quot; (Документы и "/>
    <hyperlink ref="H8" r:id="rId3"/>
    <hyperlink ref="H9" r:id="rId4"/>
    <hyperlink ref="H11" r:id="rId5"/>
    <hyperlink ref="H12" display="В документах и материалах к проекту бюджета на 2019 год и плановый период 2020 и 2021 годов опубликованы сведения о доходах бюджета по видам доходов    http://vuktyl.com/itembyudzhet/itemfin-14/8520-proekt-resheniya-soveta-gorodskogo-okruga-vuktyl-o-byudz"/>
    <hyperlink ref="H14" r:id="rId6"/>
    <hyperlink ref="H15" r:id="rId7"/>
    <hyperlink ref="H16" r:id="rId8"/>
    <hyperlink ref="H18" r:id="rId9"/>
    <hyperlink ref="H19" r:id="rId10"/>
    <hyperlink ref="H20" r:id="rId11"/>
    <hyperlink ref="H21" r:id="rId12"/>
    <hyperlink ref="H22" r:id="rId13"/>
    <hyperlink ref="H23" r:id="rId14"/>
    <hyperlink ref="H25" r:id="rId15"/>
    <hyperlink ref="H26" r:id="rId16"/>
    <hyperlink ref="H27" r:id="rId17"/>
    <hyperlink ref="H17" r:id="rId18"/>
    <hyperlink ref="H24" r:id="rId19" display="http://www.udora.info/byudzhet"/>
  </hyperlinks>
  <pageMargins left="0.70866141732283472" right="0.70866141732283472" top="0.74803149606299213" bottom="0.74803149606299213" header="0.31496062992125984" footer="0.31496062992125984"/>
  <pageSetup paperSize="9" scale="96" fitToHeight="3" orientation="landscape" r:id="rId20"/>
  <headerFooter>
    <oddFooter>&amp;C&amp;"Times New Roman,обычный"&amp;8Исходные данные и оценка показателя 1.1&amp;R&amp;8&amp;P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8"/>
  <sheetViews>
    <sheetView zoomScaleNormal="100" zoomScaleSheetLayoutView="80" workbookViewId="0">
      <selection activeCell="E23" sqref="E23"/>
    </sheetView>
  </sheetViews>
  <sheetFormatPr defaultColWidth="8.85546875" defaultRowHeight="15" x14ac:dyDescent="0.25"/>
  <cols>
    <col min="1" max="1" width="19.42578125" style="3" customWidth="1"/>
    <col min="2" max="2" width="56.140625" style="26" customWidth="1"/>
    <col min="3" max="3" width="50.5703125" style="3" customWidth="1"/>
    <col min="4" max="4" width="9.140625" style="3" customWidth="1"/>
    <col min="5" max="5" width="6.85546875" style="9" customWidth="1"/>
    <col min="6" max="6" width="11.140625" style="9" customWidth="1"/>
    <col min="7" max="16384" width="8.85546875" style="9"/>
  </cols>
  <sheetData>
    <row r="1" spans="1:8" s="1" customFormat="1" ht="27.75" customHeight="1" x14ac:dyDescent="0.2">
      <c r="A1" s="547" t="str">
        <f>"Исходные данные и оценка показателя "&amp;Методика!B172</f>
        <v>Исходные данные и оценка показателя Опубликованы ли в составе материалов к Проекту бюджета сведения о расходах бюджета по разделам и подразделам классификации расходов на год, следующий за отчетным, в сравнении с ожидаемым исполнением за отчетный год (оценка текущего финансового года) и отчетом за год, предшествующий отчетному (отчетный финансовый год)?</v>
      </c>
      <c r="B1" s="547"/>
      <c r="C1" s="547"/>
      <c r="D1" s="547"/>
      <c r="E1" s="548"/>
      <c r="F1" s="548"/>
      <c r="G1" s="548"/>
      <c r="H1" s="548"/>
    </row>
    <row r="2" spans="1:8" s="1" customFormat="1" ht="15" customHeight="1" x14ac:dyDescent="0.25">
      <c r="A2" s="542" t="str">
        <f>Методика!B173</f>
        <v>В целях оценки показателя учитываются сведения, представленные по разделам и подразделам классификации расходов бюджетов. Если сведения представлены частично, оценка показателя принимает значение 0 баллов.</v>
      </c>
      <c r="B2" s="543"/>
      <c r="C2" s="543"/>
      <c r="D2" s="543"/>
      <c r="E2" s="541"/>
      <c r="F2" s="541"/>
      <c r="G2" s="541"/>
      <c r="H2" s="541"/>
    </row>
    <row r="3" spans="1:8" ht="53.25" customHeight="1" x14ac:dyDescent="0.25">
      <c r="A3" s="507" t="s">
        <v>119</v>
      </c>
      <c r="B3" s="170" t="str">
        <f>Методика!B172</f>
        <v>Опубликованы ли в составе материалов к Проекту бюджета сведения о расходах бюджета по разделам и подразделам классификации расходов на год, следующий за отчетным, в сравнении с ожидаемым исполнением за отчетный год (оценка текущего финансового года) и отчетом за год, предшествующий отчетному (отчетный финансовый год)?</v>
      </c>
      <c r="C3" s="494" t="s">
        <v>120</v>
      </c>
      <c r="D3" s="517" t="s">
        <v>389</v>
      </c>
      <c r="E3" s="545"/>
      <c r="F3" s="545"/>
      <c r="G3" s="545"/>
      <c r="H3" s="549" t="s">
        <v>352</v>
      </c>
    </row>
    <row r="4" spans="1:8" ht="15.75" customHeight="1" x14ac:dyDescent="0.25">
      <c r="A4" s="508"/>
      <c r="B4" s="209" t="str">
        <f>Методика!B174</f>
        <v xml:space="preserve">Да, опубликованы </v>
      </c>
      <c r="C4" s="495"/>
      <c r="D4" s="507" t="s">
        <v>9</v>
      </c>
      <c r="E4" s="507" t="s">
        <v>27</v>
      </c>
      <c r="F4" s="507" t="s">
        <v>21</v>
      </c>
      <c r="G4" s="517" t="s">
        <v>8</v>
      </c>
      <c r="H4" s="549"/>
    </row>
    <row r="5" spans="1:8" ht="24" customHeight="1" x14ac:dyDescent="0.25">
      <c r="A5" s="508"/>
      <c r="B5" s="209" t="str">
        <f>Методика!B175</f>
        <v xml:space="preserve">Нет, сведения не опубликованы или не отвечают требованиям </v>
      </c>
      <c r="C5" s="496"/>
      <c r="D5" s="507"/>
      <c r="E5" s="545"/>
      <c r="F5" s="544"/>
      <c r="G5" s="546"/>
      <c r="H5" s="549"/>
    </row>
    <row r="6" spans="1:8" s="14" customFormat="1" ht="15" customHeight="1" x14ac:dyDescent="0.25">
      <c r="A6" s="11" t="s">
        <v>31</v>
      </c>
      <c r="B6" s="7"/>
      <c r="C6" s="11"/>
      <c r="D6" s="211"/>
      <c r="E6" s="211"/>
      <c r="F6" s="211"/>
      <c r="G6" s="213"/>
      <c r="H6" s="5"/>
    </row>
    <row r="7" spans="1:8" s="377" customFormat="1" ht="15" customHeight="1" x14ac:dyDescent="0.25">
      <c r="A7" s="381" t="s">
        <v>33</v>
      </c>
      <c r="B7" s="431" t="s">
        <v>313</v>
      </c>
      <c r="C7" s="420"/>
      <c r="D7" s="370">
        <f t="shared" ref="D7:D12" si="0">IF(B7=$B$4,3,IF(B7=$B$5,0,0))</f>
        <v>3</v>
      </c>
      <c r="E7" s="370"/>
      <c r="F7" s="370">
        <v>0.5</v>
      </c>
      <c r="G7" s="367">
        <f t="shared" ref="G7:G27" si="1">D7*(1-E7)*(1-F7)</f>
        <v>1.5</v>
      </c>
      <c r="H7" s="421" t="s">
        <v>751</v>
      </c>
    </row>
    <row r="8" spans="1:8" s="369" customFormat="1" ht="20.25" customHeight="1" x14ac:dyDescent="0.25">
      <c r="A8" s="382" t="s">
        <v>34</v>
      </c>
      <c r="B8" s="419" t="s">
        <v>313</v>
      </c>
      <c r="C8" s="420"/>
      <c r="D8" s="370">
        <f t="shared" si="0"/>
        <v>3</v>
      </c>
      <c r="E8" s="370"/>
      <c r="F8" s="370"/>
      <c r="G8" s="367">
        <f t="shared" si="1"/>
        <v>3</v>
      </c>
      <c r="H8" s="422" t="s">
        <v>622</v>
      </c>
    </row>
    <row r="9" spans="1:8" s="378" customFormat="1" ht="15" customHeight="1" x14ac:dyDescent="0.25">
      <c r="A9" s="382" t="s">
        <v>35</v>
      </c>
      <c r="B9" s="419" t="s">
        <v>313</v>
      </c>
      <c r="C9" s="420"/>
      <c r="D9" s="370">
        <f t="shared" si="0"/>
        <v>3</v>
      </c>
      <c r="E9" s="370"/>
      <c r="F9" s="370"/>
      <c r="G9" s="367">
        <f t="shared" si="1"/>
        <v>3</v>
      </c>
      <c r="H9" s="422" t="s">
        <v>345</v>
      </c>
    </row>
    <row r="10" spans="1:8" s="377" customFormat="1" ht="15" customHeight="1" x14ac:dyDescent="0.25">
      <c r="A10" s="382" t="s">
        <v>36</v>
      </c>
      <c r="B10" s="419" t="s">
        <v>313</v>
      </c>
      <c r="C10" s="423"/>
      <c r="D10" s="370">
        <f t="shared" si="0"/>
        <v>3</v>
      </c>
      <c r="E10" s="370"/>
      <c r="F10" s="370"/>
      <c r="G10" s="367">
        <f t="shared" si="1"/>
        <v>3</v>
      </c>
      <c r="H10" s="422" t="s">
        <v>382</v>
      </c>
    </row>
    <row r="11" spans="1:8" s="365" customFormat="1" ht="15" customHeight="1" x14ac:dyDescent="0.25">
      <c r="A11" s="382" t="s">
        <v>37</v>
      </c>
      <c r="B11" s="419" t="s">
        <v>313</v>
      </c>
      <c r="C11" s="423"/>
      <c r="D11" s="370">
        <f t="shared" si="0"/>
        <v>3</v>
      </c>
      <c r="E11" s="370"/>
      <c r="F11" s="370"/>
      <c r="G11" s="367">
        <f t="shared" si="1"/>
        <v>3</v>
      </c>
      <c r="H11" s="424" t="s">
        <v>654</v>
      </c>
    </row>
    <row r="12" spans="1:8" s="369" customFormat="1" ht="15" customHeight="1" x14ac:dyDescent="0.25">
      <c r="A12" s="382" t="s">
        <v>38</v>
      </c>
      <c r="B12" s="420" t="s">
        <v>313</v>
      </c>
      <c r="C12" s="420"/>
      <c r="D12" s="370">
        <f t="shared" si="0"/>
        <v>3</v>
      </c>
      <c r="E12" s="370"/>
      <c r="F12" s="370"/>
      <c r="G12" s="367">
        <f t="shared" si="1"/>
        <v>3</v>
      </c>
      <c r="H12" s="425" t="s">
        <v>752</v>
      </c>
    </row>
    <row r="13" spans="1:8" s="369" customFormat="1" ht="15" customHeight="1" x14ac:dyDescent="0.25">
      <c r="A13" s="383" t="s">
        <v>32</v>
      </c>
      <c r="B13" s="429"/>
      <c r="C13" s="427"/>
      <c r="D13" s="372"/>
      <c r="E13" s="372"/>
      <c r="F13" s="368"/>
      <c r="G13" s="368"/>
      <c r="H13" s="428"/>
    </row>
    <row r="14" spans="1:8" s="377" customFormat="1" ht="15" customHeight="1" x14ac:dyDescent="0.25">
      <c r="A14" s="382" t="s">
        <v>39</v>
      </c>
      <c r="B14" s="419" t="s">
        <v>313</v>
      </c>
      <c r="C14" s="420"/>
      <c r="D14" s="370">
        <f t="shared" ref="D14:D27" si="2">IF(B14=$B$4,3,IF(B14=$B$5,0,0))</f>
        <v>3</v>
      </c>
      <c r="E14" s="370"/>
      <c r="F14" s="370"/>
      <c r="G14" s="367">
        <f t="shared" si="1"/>
        <v>3</v>
      </c>
      <c r="H14" s="422" t="s">
        <v>656</v>
      </c>
    </row>
    <row r="15" spans="1:8" s="361" customFormat="1" ht="15" customHeight="1" x14ac:dyDescent="0.25">
      <c r="A15" s="382" t="s">
        <v>40</v>
      </c>
      <c r="B15" s="419" t="s">
        <v>313</v>
      </c>
      <c r="C15" s="420"/>
      <c r="D15" s="370">
        <f t="shared" si="2"/>
        <v>3</v>
      </c>
      <c r="E15" s="370"/>
      <c r="F15" s="370"/>
      <c r="G15" s="367">
        <f t="shared" si="1"/>
        <v>3</v>
      </c>
      <c r="H15" s="422" t="s">
        <v>225</v>
      </c>
    </row>
    <row r="16" spans="1:8" s="361" customFormat="1" ht="15" customHeight="1" x14ac:dyDescent="0.25">
      <c r="A16" s="382" t="s">
        <v>41</v>
      </c>
      <c r="B16" s="419" t="s">
        <v>313</v>
      </c>
      <c r="C16" s="420"/>
      <c r="D16" s="370">
        <f t="shared" si="2"/>
        <v>3</v>
      </c>
      <c r="E16" s="370"/>
      <c r="F16" s="370"/>
      <c r="G16" s="367">
        <f t="shared" si="1"/>
        <v>3</v>
      </c>
      <c r="H16" s="422" t="s">
        <v>383</v>
      </c>
    </row>
    <row r="17" spans="1:8" s="361" customFormat="1" ht="15" customHeight="1" x14ac:dyDescent="0.25">
      <c r="A17" s="382" t="s">
        <v>42</v>
      </c>
      <c r="B17" s="419" t="s">
        <v>313</v>
      </c>
      <c r="C17" s="420"/>
      <c r="D17" s="370">
        <f t="shared" si="2"/>
        <v>3</v>
      </c>
      <c r="E17" s="370"/>
      <c r="F17" s="370"/>
      <c r="G17" s="367">
        <f t="shared" si="1"/>
        <v>3</v>
      </c>
      <c r="H17" s="422" t="s">
        <v>657</v>
      </c>
    </row>
    <row r="18" spans="1:8" s="361" customFormat="1" ht="15" customHeight="1" x14ac:dyDescent="0.25">
      <c r="A18" s="382" t="s">
        <v>43</v>
      </c>
      <c r="B18" s="419" t="s">
        <v>313</v>
      </c>
      <c r="C18" s="420"/>
      <c r="D18" s="370">
        <f t="shared" si="2"/>
        <v>3</v>
      </c>
      <c r="E18" s="370"/>
      <c r="F18" s="370"/>
      <c r="G18" s="367">
        <f t="shared" si="1"/>
        <v>3</v>
      </c>
      <c r="H18" s="422" t="s">
        <v>658</v>
      </c>
    </row>
    <row r="19" spans="1:8" s="361" customFormat="1" ht="15" customHeight="1" x14ac:dyDescent="0.25">
      <c r="A19" s="382" t="s">
        <v>44</v>
      </c>
      <c r="B19" s="419" t="s">
        <v>313</v>
      </c>
      <c r="C19" s="420"/>
      <c r="D19" s="370">
        <f t="shared" si="2"/>
        <v>3</v>
      </c>
      <c r="E19" s="370"/>
      <c r="F19" s="370">
        <v>0.5</v>
      </c>
      <c r="G19" s="367">
        <f t="shared" si="1"/>
        <v>1.5</v>
      </c>
      <c r="H19" s="422" t="s">
        <v>659</v>
      </c>
    </row>
    <row r="20" spans="1:8" s="361" customFormat="1" ht="15" customHeight="1" x14ac:dyDescent="0.25">
      <c r="A20" s="382" t="s">
        <v>45</v>
      </c>
      <c r="B20" s="419" t="s">
        <v>313</v>
      </c>
      <c r="C20" s="420"/>
      <c r="D20" s="370">
        <f t="shared" si="2"/>
        <v>3</v>
      </c>
      <c r="E20" s="370"/>
      <c r="F20" s="370">
        <v>0.5</v>
      </c>
      <c r="G20" s="367">
        <f t="shared" si="1"/>
        <v>1.5</v>
      </c>
      <c r="H20" s="422" t="s">
        <v>580</v>
      </c>
    </row>
    <row r="21" spans="1:8" s="361" customFormat="1" ht="15" customHeight="1" x14ac:dyDescent="0.25">
      <c r="A21" s="382" t="s">
        <v>46</v>
      </c>
      <c r="B21" s="419" t="s">
        <v>313</v>
      </c>
      <c r="C21" s="420"/>
      <c r="D21" s="370">
        <f t="shared" si="2"/>
        <v>3</v>
      </c>
      <c r="E21" s="370"/>
      <c r="F21" s="370"/>
      <c r="G21" s="367">
        <f t="shared" si="1"/>
        <v>3</v>
      </c>
      <c r="H21" s="422" t="s">
        <v>660</v>
      </c>
    </row>
    <row r="22" spans="1:8" s="361" customFormat="1" ht="15" customHeight="1" x14ac:dyDescent="0.25">
      <c r="A22" s="382" t="s">
        <v>47</v>
      </c>
      <c r="B22" s="431" t="s">
        <v>80</v>
      </c>
      <c r="C22" s="420"/>
      <c r="D22" s="370">
        <f t="shared" si="2"/>
        <v>0</v>
      </c>
      <c r="E22" s="370"/>
      <c r="F22" s="370">
        <v>0.5</v>
      </c>
      <c r="G22" s="367">
        <f t="shared" si="1"/>
        <v>0</v>
      </c>
      <c r="H22" s="422" t="s">
        <v>459</v>
      </c>
    </row>
    <row r="23" spans="1:8" s="361" customFormat="1" ht="15" customHeight="1" x14ac:dyDescent="0.25">
      <c r="A23" s="382" t="s">
        <v>48</v>
      </c>
      <c r="B23" s="419" t="s">
        <v>313</v>
      </c>
      <c r="C23" s="409"/>
      <c r="D23" s="370">
        <f t="shared" si="2"/>
        <v>3</v>
      </c>
      <c r="E23" s="370"/>
      <c r="F23" s="370"/>
      <c r="G23" s="367">
        <f t="shared" si="1"/>
        <v>3</v>
      </c>
      <c r="H23" s="422" t="s">
        <v>661</v>
      </c>
    </row>
    <row r="24" spans="1:8" s="363" customFormat="1" ht="15" customHeight="1" x14ac:dyDescent="0.25">
      <c r="A24" s="382" t="s">
        <v>49</v>
      </c>
      <c r="B24" s="419" t="s">
        <v>313</v>
      </c>
      <c r="C24" s="420"/>
      <c r="D24" s="370">
        <f t="shared" si="2"/>
        <v>3</v>
      </c>
      <c r="E24" s="370"/>
      <c r="F24" s="370"/>
      <c r="G24" s="367">
        <f t="shared" si="1"/>
        <v>3</v>
      </c>
      <c r="H24" s="422" t="s">
        <v>753</v>
      </c>
    </row>
    <row r="25" spans="1:8" s="361" customFormat="1" ht="15" customHeight="1" x14ac:dyDescent="0.25">
      <c r="A25" s="382" t="s">
        <v>50</v>
      </c>
      <c r="B25" s="419" t="s">
        <v>313</v>
      </c>
      <c r="C25" s="439" t="s">
        <v>759</v>
      </c>
      <c r="D25" s="370">
        <f t="shared" si="2"/>
        <v>3</v>
      </c>
      <c r="E25" s="370"/>
      <c r="F25" s="370">
        <v>0.5</v>
      </c>
      <c r="G25" s="410">
        <f t="shared" si="1"/>
        <v>1.5</v>
      </c>
      <c r="H25" s="422" t="s">
        <v>349</v>
      </c>
    </row>
    <row r="26" spans="1:8" s="361" customFormat="1" ht="15" customHeight="1" x14ac:dyDescent="0.25">
      <c r="A26" s="382" t="s">
        <v>51</v>
      </c>
      <c r="B26" s="431" t="s">
        <v>80</v>
      </c>
      <c r="C26" s="420" t="s">
        <v>754</v>
      </c>
      <c r="D26" s="370">
        <f t="shared" si="2"/>
        <v>0</v>
      </c>
      <c r="E26" s="370"/>
      <c r="F26" s="370">
        <v>0.5</v>
      </c>
      <c r="G26" s="367">
        <f t="shared" si="1"/>
        <v>0</v>
      </c>
      <c r="H26" s="422" t="s">
        <v>605</v>
      </c>
    </row>
    <row r="27" spans="1:8" s="361" customFormat="1" ht="15" customHeight="1" x14ac:dyDescent="0.25">
      <c r="A27" s="382" t="s">
        <v>52</v>
      </c>
      <c r="B27" s="419" t="s">
        <v>313</v>
      </c>
      <c r="C27" s="423"/>
      <c r="D27" s="370">
        <f t="shared" si="2"/>
        <v>3</v>
      </c>
      <c r="E27" s="370"/>
      <c r="F27" s="370"/>
      <c r="G27" s="367">
        <f t="shared" si="1"/>
        <v>3</v>
      </c>
      <c r="H27" s="422" t="s">
        <v>387</v>
      </c>
    </row>
    <row r="28" spans="1:8" s="361" customFormat="1" x14ac:dyDescent="0.25">
      <c r="A28" s="362"/>
      <c r="B28" s="379"/>
      <c r="C28" s="362"/>
      <c r="D28" s="362"/>
    </row>
  </sheetData>
  <autoFilter ref="A6:D27"/>
  <mergeCells count="10">
    <mergeCell ref="A1:H1"/>
    <mergeCell ref="A2:H2"/>
    <mergeCell ref="A3:A5"/>
    <mergeCell ref="C3:C5"/>
    <mergeCell ref="D3:G3"/>
    <mergeCell ref="H3:H5"/>
    <mergeCell ref="D4:D5"/>
    <mergeCell ref="E4:E5"/>
    <mergeCell ref="F4:F5"/>
    <mergeCell ref="G4:G5"/>
  </mergeCells>
  <dataValidations count="3">
    <dataValidation type="list" allowBlank="1" showInputMessage="1" showErrorMessage="1" sqref="E7:F12 E14:F27">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6:B12 B14:B21 B23:B25 B27">
      <formula1>$B$4:$B$5</formula1>
    </dataValidation>
    <dataValidation type="list" allowBlank="1" showInputMessage="1" showErrorMessage="1" sqref="B13">
      <formula1>#REF!</formula1>
    </dataValidation>
  </dataValidations>
  <hyperlinks>
    <hyperlink ref="G6" r:id="rId1" display="http://beldepfin.ru/?page_id=4202"/>
    <hyperlink ref="H10" r:id="rId2"/>
    <hyperlink ref="H7" display="http://сыктывкар.рф/administration/departament-finansov/byudzhet/proekty-byudzhetov  Проект решения Совета МО ГО &quot;Сыктывкар&quot; &quot;О бюджете муниципального образования городского округа &quot;Сыктывкар&quot; на 2020 год и плановый период 2021 и 2022 годов &quot; (Документы и"/>
    <hyperlink ref="H8" r:id="rId3"/>
    <hyperlink ref="H9" r:id="rId4"/>
    <hyperlink ref="H11" r:id="rId5"/>
    <hyperlink ref="H12" display="В документах и материалах к проекту бюджета на 2019 год и плановый период 2020 и 2021 годовопубликованы сведения о расходах бюджета по разделам и подразделам классификации расходов бюджета    http://vuktyl.com/itembyudzhet/itemfin-14/8520-proekt-resheniya"/>
    <hyperlink ref="H14" r:id="rId6"/>
    <hyperlink ref="H17" r:id="rId7"/>
    <hyperlink ref="H18" r:id="rId8"/>
    <hyperlink ref="H19" r:id="rId9"/>
    <hyperlink ref="H20" r:id="rId10"/>
    <hyperlink ref="H21" r:id="rId11"/>
    <hyperlink ref="H22" r:id="rId12"/>
    <hyperlink ref="H23" r:id="rId13"/>
    <hyperlink ref="H25" r:id="rId14"/>
    <hyperlink ref="H26" r:id="rId15"/>
    <hyperlink ref="H27" r:id="rId16"/>
    <hyperlink ref="H16" r:id="rId17"/>
    <hyperlink ref="H24" r:id="rId18" display="http://www.udora.info/byudzhet"/>
    <hyperlink ref="H15" r:id="rId19"/>
  </hyperlinks>
  <pageMargins left="0.70866141732283472" right="0.70866141732283472" top="0.74803149606299213" bottom="0.74803149606299213" header="0.31496062992125984" footer="0.31496062992125984"/>
  <pageSetup paperSize="9" scale="96" fitToHeight="3" orientation="landscape" r:id="rId20"/>
  <headerFooter>
    <oddFooter>&amp;C&amp;"Times New Roman,обычный"&amp;8Исходные данные и оценка показателя 1.1&amp;R&amp;8&amp;P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8"/>
  <sheetViews>
    <sheetView topLeftCell="A10" zoomScale="85" zoomScaleNormal="85" zoomScaleSheetLayoutView="80" workbookViewId="0">
      <selection activeCell="F20" sqref="F20"/>
    </sheetView>
  </sheetViews>
  <sheetFormatPr defaultColWidth="8.85546875" defaultRowHeight="15" x14ac:dyDescent="0.25"/>
  <cols>
    <col min="1" max="1" width="19.42578125" style="3" customWidth="1"/>
    <col min="2" max="2" width="56.140625" style="26" customWidth="1"/>
    <col min="3" max="3" width="50.5703125" style="3" customWidth="1"/>
    <col min="4" max="4" width="9.140625" style="3" customWidth="1"/>
    <col min="5" max="5" width="6.85546875" style="9" customWidth="1"/>
    <col min="6" max="6" width="11.140625" style="9" customWidth="1"/>
    <col min="7" max="16384" width="8.85546875" style="9"/>
  </cols>
  <sheetData>
    <row r="1" spans="1:8" s="1" customFormat="1" ht="25.5" customHeight="1" x14ac:dyDescent="0.2">
      <c r="A1" s="547" t="str">
        <f>"Исходные данные и оценка показателя "&amp;Методика!B176</f>
        <v>Исходные данные и оценка показателя Опубликованы ли в составе материалов к Проекту бюджета сведения о планируемых на год, следующий за отчетным, объемах оказания муниципальных услуг (работ), а также объемах субсидий бюджетным и автономным учреждениям на финансовое обеспечение выполнения ими муниципального задания на оказание соответствующих муниципальных услуг (выполнение работ)?</v>
      </c>
      <c r="B1" s="547"/>
      <c r="C1" s="547"/>
      <c r="D1" s="547"/>
      <c r="E1" s="548"/>
      <c r="F1" s="548"/>
      <c r="G1" s="548"/>
      <c r="H1" s="548"/>
    </row>
    <row r="2" spans="1:8" s="1" customFormat="1" ht="18" customHeight="1" x14ac:dyDescent="0.25">
      <c r="A2" s="542" t="str">
        <f>Методика!B177</f>
        <v xml:space="preserve">Муниципальные услуги (работы) должны быть включены в базовые (отраслевые) перечни государственных и муниципальных услуг и работ, утвержденные в установленном порядке;  </v>
      </c>
      <c r="B2" s="543"/>
      <c r="C2" s="543"/>
      <c r="D2" s="543"/>
      <c r="E2" s="541"/>
      <c r="F2" s="541"/>
      <c r="G2" s="541"/>
      <c r="H2" s="541"/>
    </row>
    <row r="3" spans="1:8" ht="66.75" customHeight="1" x14ac:dyDescent="0.25">
      <c r="A3" s="494" t="s">
        <v>119</v>
      </c>
      <c r="B3" s="170" t="str">
        <f>Методика!B176</f>
        <v>Опубликованы ли в составе материалов к Проекту бюджета сведения о планируемых на год, следующий за отчетным, объемах оказания муниципальных услуг (работ), а также объемах субсидий бюджетным и автономным учреждениям на финансовое обеспечение выполнения ими муниципального задания на оказание соответствующих муниципальных услуг (выполнение работ)?</v>
      </c>
      <c r="C3" s="494" t="s">
        <v>120</v>
      </c>
      <c r="D3" s="517" t="s">
        <v>391</v>
      </c>
      <c r="E3" s="545"/>
      <c r="F3" s="545"/>
      <c r="G3" s="545"/>
      <c r="H3" s="551" t="s">
        <v>352</v>
      </c>
    </row>
    <row r="4" spans="1:8" ht="47.25" customHeight="1" x14ac:dyDescent="0.25">
      <c r="A4" s="495"/>
      <c r="B4" s="209" t="str">
        <f>Методика!B178</f>
        <v>Да, опубликованы сведения о планируемых объемах муниципальных услуг (работ) и объемах субсидий на финансовое обеспечение выполнения муниципальных заданий на оказание соответствующих муниципальных услуг (выполнение работ)</v>
      </c>
      <c r="C4" s="495"/>
      <c r="D4" s="494" t="s">
        <v>9</v>
      </c>
      <c r="E4" s="494" t="s">
        <v>27</v>
      </c>
      <c r="F4" s="494" t="s">
        <v>21</v>
      </c>
      <c r="G4" s="504" t="s">
        <v>8</v>
      </c>
      <c r="H4" s="552"/>
    </row>
    <row r="5" spans="1:8" ht="24" customHeight="1" x14ac:dyDescent="0.25">
      <c r="A5" s="495"/>
      <c r="B5" s="209" t="str">
        <f>Методика!B179</f>
        <v>Да, опубликованы сведения о планируемых объемах муниципальных услуг (работ)</v>
      </c>
      <c r="C5" s="495"/>
      <c r="D5" s="495"/>
      <c r="E5" s="495"/>
      <c r="F5" s="495"/>
      <c r="G5" s="550"/>
      <c r="H5" s="552"/>
    </row>
    <row r="6" spans="1:8" ht="18" customHeight="1" x14ac:dyDescent="0.25">
      <c r="A6" s="496"/>
      <c r="B6" s="209" t="str">
        <f>Методика!B180</f>
        <v>Нет, сведения не опубликованы или не отвечают требованиям</v>
      </c>
      <c r="C6" s="496"/>
      <c r="D6" s="496"/>
      <c r="E6" s="496"/>
      <c r="F6" s="496"/>
      <c r="G6" s="505"/>
      <c r="H6" s="553"/>
    </row>
    <row r="7" spans="1:8" s="14" customFormat="1" ht="15" customHeight="1" x14ac:dyDescent="0.25">
      <c r="A7" s="11" t="s">
        <v>31</v>
      </c>
      <c r="B7" s="7"/>
      <c r="C7" s="11"/>
      <c r="D7" s="211"/>
      <c r="E7" s="211"/>
      <c r="F7" s="211"/>
      <c r="G7" s="213"/>
      <c r="H7" s="5"/>
    </row>
    <row r="8" spans="1:8" s="377" customFormat="1" ht="26.25" customHeight="1" x14ac:dyDescent="0.25">
      <c r="A8" s="381" t="s">
        <v>33</v>
      </c>
      <c r="B8" s="431" t="s">
        <v>392</v>
      </c>
      <c r="C8" s="420"/>
      <c r="D8" s="370">
        <f t="shared" ref="D8:D13" si="0">IF(B8=$B$4,3,IF(B8=$B$5,1,IF(B8=$B$6,0,0)))</f>
        <v>3</v>
      </c>
      <c r="E8" s="370"/>
      <c r="F8" s="370">
        <v>0.5</v>
      </c>
      <c r="G8" s="367">
        <f t="shared" ref="G8:G28" si="1">D8*(1-E8)*(1-F8)</f>
        <v>1.5</v>
      </c>
      <c r="H8" s="421" t="s">
        <v>653</v>
      </c>
    </row>
    <row r="9" spans="1:8" s="369" customFormat="1" ht="26.25" customHeight="1" x14ac:dyDescent="0.25">
      <c r="A9" s="382" t="s">
        <v>34</v>
      </c>
      <c r="B9" s="431" t="s">
        <v>392</v>
      </c>
      <c r="C9" s="420"/>
      <c r="D9" s="370">
        <f t="shared" si="0"/>
        <v>3</v>
      </c>
      <c r="E9" s="370"/>
      <c r="F9" s="370"/>
      <c r="G9" s="367">
        <f t="shared" si="1"/>
        <v>3</v>
      </c>
      <c r="H9" s="422" t="s">
        <v>622</v>
      </c>
    </row>
    <row r="10" spans="1:8" s="378" customFormat="1" ht="26.25" customHeight="1" x14ac:dyDescent="0.25">
      <c r="A10" s="382" t="s">
        <v>35</v>
      </c>
      <c r="B10" s="431" t="s">
        <v>392</v>
      </c>
      <c r="C10" s="420"/>
      <c r="D10" s="370">
        <f t="shared" si="0"/>
        <v>3</v>
      </c>
      <c r="E10" s="370"/>
      <c r="F10" s="370"/>
      <c r="G10" s="367">
        <f t="shared" si="1"/>
        <v>3</v>
      </c>
      <c r="H10" s="422" t="s">
        <v>345</v>
      </c>
    </row>
    <row r="11" spans="1:8" s="377" customFormat="1" ht="26.25" customHeight="1" x14ac:dyDescent="0.25">
      <c r="A11" s="382" t="s">
        <v>36</v>
      </c>
      <c r="B11" s="431" t="s">
        <v>392</v>
      </c>
      <c r="C11" s="423"/>
      <c r="D11" s="370">
        <f t="shared" si="0"/>
        <v>3</v>
      </c>
      <c r="E11" s="370"/>
      <c r="F11" s="370"/>
      <c r="G11" s="367">
        <f t="shared" si="1"/>
        <v>3</v>
      </c>
      <c r="H11" s="422" t="s">
        <v>382</v>
      </c>
    </row>
    <row r="12" spans="1:8" s="365" customFormat="1" ht="26.25" customHeight="1" x14ac:dyDescent="0.25">
      <c r="A12" s="382" t="s">
        <v>37</v>
      </c>
      <c r="B12" s="431" t="s">
        <v>392</v>
      </c>
      <c r="C12" s="423"/>
      <c r="D12" s="370">
        <f t="shared" si="0"/>
        <v>3</v>
      </c>
      <c r="E12" s="370"/>
      <c r="F12" s="370"/>
      <c r="G12" s="367">
        <f t="shared" si="1"/>
        <v>3</v>
      </c>
      <c r="H12" s="424" t="s">
        <v>654</v>
      </c>
    </row>
    <row r="13" spans="1:8" s="369" customFormat="1" ht="26.25" customHeight="1" x14ac:dyDescent="0.25">
      <c r="A13" s="382" t="s">
        <v>38</v>
      </c>
      <c r="B13" s="431" t="s">
        <v>392</v>
      </c>
      <c r="C13" s="420"/>
      <c r="D13" s="370">
        <f t="shared" si="0"/>
        <v>3</v>
      </c>
      <c r="E13" s="370"/>
      <c r="F13" s="370"/>
      <c r="G13" s="367">
        <f t="shared" si="1"/>
        <v>3</v>
      </c>
      <c r="H13" s="425" t="s">
        <v>655</v>
      </c>
    </row>
    <row r="14" spans="1:8" s="369" customFormat="1" ht="26.25" customHeight="1" x14ac:dyDescent="0.25">
      <c r="A14" s="383" t="s">
        <v>32</v>
      </c>
      <c r="B14" s="429"/>
      <c r="C14" s="427"/>
      <c r="D14" s="372"/>
      <c r="E14" s="372"/>
      <c r="F14" s="368"/>
      <c r="G14" s="368"/>
      <c r="H14" s="428"/>
    </row>
    <row r="15" spans="1:8" s="377" customFormat="1" ht="26.25" customHeight="1" x14ac:dyDescent="0.25">
      <c r="A15" s="382" t="s">
        <v>39</v>
      </c>
      <c r="B15" s="431" t="s">
        <v>392</v>
      </c>
      <c r="C15" s="420"/>
      <c r="D15" s="370">
        <f t="shared" ref="D15:D28" si="2">IF(B15=$B$4,3,IF(B15=$B$5,1,IF(B15=$B$6,0,0)))</f>
        <v>3</v>
      </c>
      <c r="E15" s="370"/>
      <c r="F15" s="370"/>
      <c r="G15" s="367">
        <f t="shared" si="1"/>
        <v>3</v>
      </c>
      <c r="H15" s="422" t="s">
        <v>656</v>
      </c>
    </row>
    <row r="16" spans="1:8" s="361" customFormat="1" ht="26.25" customHeight="1" x14ac:dyDescent="0.25">
      <c r="A16" s="382" t="s">
        <v>40</v>
      </c>
      <c r="B16" s="431" t="s">
        <v>392</v>
      </c>
      <c r="C16" s="420"/>
      <c r="D16" s="370">
        <f t="shared" si="2"/>
        <v>3</v>
      </c>
      <c r="E16" s="370"/>
      <c r="F16" s="370"/>
      <c r="G16" s="367">
        <f t="shared" si="1"/>
        <v>3</v>
      </c>
      <c r="H16" s="422" t="s">
        <v>225</v>
      </c>
    </row>
    <row r="17" spans="1:8" s="361" customFormat="1" ht="26.25" customHeight="1" x14ac:dyDescent="0.25">
      <c r="A17" s="382" t="s">
        <v>41</v>
      </c>
      <c r="B17" s="431" t="s">
        <v>392</v>
      </c>
      <c r="C17" s="439"/>
      <c r="D17" s="370">
        <f t="shared" si="2"/>
        <v>3</v>
      </c>
      <c r="E17" s="370"/>
      <c r="F17" s="370"/>
      <c r="G17" s="410">
        <f t="shared" si="1"/>
        <v>3</v>
      </c>
      <c r="H17" s="438" t="s">
        <v>383</v>
      </c>
    </row>
    <row r="18" spans="1:8" s="361" customFormat="1" ht="26.25" customHeight="1" x14ac:dyDescent="0.25">
      <c r="A18" s="382" t="s">
        <v>42</v>
      </c>
      <c r="B18" s="431" t="s">
        <v>392</v>
      </c>
      <c r="C18" s="420"/>
      <c r="D18" s="370">
        <f t="shared" si="2"/>
        <v>3</v>
      </c>
      <c r="E18" s="370"/>
      <c r="F18" s="370"/>
      <c r="G18" s="367">
        <f t="shared" si="1"/>
        <v>3</v>
      </c>
      <c r="H18" s="422" t="s">
        <v>657</v>
      </c>
    </row>
    <row r="19" spans="1:8" s="361" customFormat="1" ht="26.25" customHeight="1" x14ac:dyDescent="0.25">
      <c r="A19" s="373" t="s">
        <v>43</v>
      </c>
      <c r="B19" s="431" t="s">
        <v>392</v>
      </c>
      <c r="C19" s="420"/>
      <c r="D19" s="370">
        <f t="shared" si="2"/>
        <v>3</v>
      </c>
      <c r="E19" s="370"/>
      <c r="F19" s="370"/>
      <c r="G19" s="367">
        <f t="shared" si="1"/>
        <v>3</v>
      </c>
      <c r="H19" s="422" t="s">
        <v>658</v>
      </c>
    </row>
    <row r="20" spans="1:8" s="361" customFormat="1" ht="26.25" customHeight="1" x14ac:dyDescent="0.25">
      <c r="A20" s="382" t="s">
        <v>44</v>
      </c>
      <c r="B20" s="431" t="s">
        <v>392</v>
      </c>
      <c r="C20" s="420"/>
      <c r="D20" s="370">
        <f t="shared" si="2"/>
        <v>3</v>
      </c>
      <c r="E20" s="370"/>
      <c r="F20" s="370">
        <v>0.5</v>
      </c>
      <c r="G20" s="367">
        <f t="shared" si="1"/>
        <v>1.5</v>
      </c>
      <c r="H20" s="422" t="s">
        <v>659</v>
      </c>
    </row>
    <row r="21" spans="1:8" s="361" customFormat="1" ht="26.25" customHeight="1" x14ac:dyDescent="0.25">
      <c r="A21" s="382" t="s">
        <v>45</v>
      </c>
      <c r="B21" s="431" t="s">
        <v>392</v>
      </c>
      <c r="C21" s="420"/>
      <c r="D21" s="370">
        <f t="shared" si="2"/>
        <v>3</v>
      </c>
      <c r="E21" s="370"/>
      <c r="F21" s="370">
        <v>0.5</v>
      </c>
      <c r="G21" s="367">
        <f t="shared" si="1"/>
        <v>1.5</v>
      </c>
      <c r="H21" s="422" t="s">
        <v>580</v>
      </c>
    </row>
    <row r="22" spans="1:8" s="361" customFormat="1" ht="26.25" customHeight="1" x14ac:dyDescent="0.25">
      <c r="A22" s="382" t="s">
        <v>46</v>
      </c>
      <c r="B22" s="431" t="s">
        <v>392</v>
      </c>
      <c r="C22" s="420"/>
      <c r="D22" s="370">
        <f t="shared" si="2"/>
        <v>3</v>
      </c>
      <c r="E22" s="370"/>
      <c r="F22" s="370"/>
      <c r="G22" s="367">
        <f t="shared" si="1"/>
        <v>3</v>
      </c>
      <c r="H22" s="422" t="s">
        <v>660</v>
      </c>
    </row>
    <row r="23" spans="1:8" s="361" customFormat="1" ht="26.25" customHeight="1" x14ac:dyDescent="0.25">
      <c r="A23" s="382" t="s">
        <v>47</v>
      </c>
      <c r="B23" s="431" t="s">
        <v>309</v>
      </c>
      <c r="C23" s="420"/>
      <c r="D23" s="370">
        <f t="shared" si="2"/>
        <v>0</v>
      </c>
      <c r="E23" s="370"/>
      <c r="F23" s="370">
        <v>0.5</v>
      </c>
      <c r="G23" s="367">
        <f t="shared" si="1"/>
        <v>0</v>
      </c>
      <c r="H23" s="422"/>
    </row>
    <row r="24" spans="1:8" s="361" customFormat="1" ht="26.25" customHeight="1" x14ac:dyDescent="0.25">
      <c r="A24" s="382" t="s">
        <v>48</v>
      </c>
      <c r="B24" s="431" t="s">
        <v>392</v>
      </c>
      <c r="C24" s="409"/>
      <c r="D24" s="370">
        <f t="shared" si="2"/>
        <v>3</v>
      </c>
      <c r="E24" s="370"/>
      <c r="F24" s="370"/>
      <c r="G24" s="367">
        <f t="shared" si="1"/>
        <v>3</v>
      </c>
      <c r="H24" s="422" t="s">
        <v>661</v>
      </c>
    </row>
    <row r="25" spans="1:8" s="363" customFormat="1" ht="26.25" customHeight="1" x14ac:dyDescent="0.25">
      <c r="A25" s="382" t="s">
        <v>49</v>
      </c>
      <c r="B25" s="431" t="s">
        <v>392</v>
      </c>
      <c r="C25" s="420"/>
      <c r="D25" s="370">
        <f t="shared" si="2"/>
        <v>3</v>
      </c>
      <c r="E25" s="370"/>
      <c r="F25" s="370"/>
      <c r="G25" s="367">
        <f t="shared" si="1"/>
        <v>3</v>
      </c>
      <c r="H25" s="422" t="s">
        <v>662</v>
      </c>
    </row>
    <row r="26" spans="1:8" s="361" customFormat="1" ht="26.25" customHeight="1" x14ac:dyDescent="0.25">
      <c r="A26" s="382" t="s">
        <v>50</v>
      </c>
      <c r="B26" s="431" t="s">
        <v>392</v>
      </c>
      <c r="C26" s="420"/>
      <c r="D26" s="370">
        <f t="shared" si="2"/>
        <v>3</v>
      </c>
      <c r="E26" s="370"/>
      <c r="F26" s="370"/>
      <c r="G26" s="367">
        <f t="shared" si="1"/>
        <v>3</v>
      </c>
      <c r="H26" s="422" t="s">
        <v>349</v>
      </c>
    </row>
    <row r="27" spans="1:8" s="361" customFormat="1" ht="26.25" customHeight="1" x14ac:dyDescent="0.25">
      <c r="A27" s="382" t="s">
        <v>51</v>
      </c>
      <c r="B27" s="431" t="s">
        <v>392</v>
      </c>
      <c r="C27" s="420"/>
      <c r="D27" s="370">
        <f t="shared" si="2"/>
        <v>3</v>
      </c>
      <c r="E27" s="370"/>
      <c r="F27" s="370">
        <v>0.5</v>
      </c>
      <c r="G27" s="367">
        <f t="shared" si="1"/>
        <v>1.5</v>
      </c>
      <c r="H27" s="422" t="s">
        <v>605</v>
      </c>
    </row>
    <row r="28" spans="1:8" s="361" customFormat="1" ht="26.25" customHeight="1" x14ac:dyDescent="0.25">
      <c r="A28" s="382" t="s">
        <v>52</v>
      </c>
      <c r="B28" s="431" t="s">
        <v>392</v>
      </c>
      <c r="C28" s="423"/>
      <c r="D28" s="370">
        <f t="shared" si="2"/>
        <v>3</v>
      </c>
      <c r="E28" s="370"/>
      <c r="F28" s="370"/>
      <c r="G28" s="367">
        <f t="shared" si="1"/>
        <v>3</v>
      </c>
      <c r="H28" s="422" t="s">
        <v>387</v>
      </c>
    </row>
  </sheetData>
  <autoFilter ref="A7:D28"/>
  <mergeCells count="10">
    <mergeCell ref="A1:H1"/>
    <mergeCell ref="A2:H2"/>
    <mergeCell ref="A3:A6"/>
    <mergeCell ref="C3:C6"/>
    <mergeCell ref="D3:G3"/>
    <mergeCell ref="H3:H6"/>
    <mergeCell ref="D4:D6"/>
    <mergeCell ref="E4:E6"/>
    <mergeCell ref="F4:F6"/>
    <mergeCell ref="G4:G6"/>
  </mergeCells>
  <dataValidations count="4">
    <dataValidation type="list" allowBlank="1" showInputMessage="1" showErrorMessage="1" sqref="E8:F13 E15:F28">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8:B13 B15:B28">
      <formula1>$B$4:$B$6</formula1>
    </dataValidation>
    <dataValidation type="list" allowBlank="1" showInputMessage="1" showErrorMessage="1" sqref="B7">
      <formula1>$B$4:$B$5</formula1>
    </dataValidation>
    <dataValidation type="list" allowBlank="1" showInputMessage="1" showErrorMessage="1" sqref="B14">
      <formula1>#REF!</formula1>
    </dataValidation>
  </dataValidations>
  <hyperlinks>
    <hyperlink ref="G7" r:id="rId1" display="http://beldepfin.ru/?page_id=4202"/>
    <hyperlink ref="H11" r:id="rId2"/>
    <hyperlink ref="H8" display="http://сыктывкар.рф/administration/departament-finansov/byudzhet/proekty-byudzhetov Проект решения Совета МО ГО &quot;Сыктывкар&quot; &quot;О бюджете муниципального образования городского округа &quot;Сыктывкар&quot; на 2020 год и плановый период 2021 и 2022 годов &quot; (Документы и "/>
    <hyperlink ref="H9" r:id="rId3"/>
    <hyperlink ref="H10" r:id="rId4"/>
    <hyperlink ref="H12" r:id="rId5"/>
    <hyperlink ref="H13" display="В документах и материалах к проекту бюджета опубликованы сведения о планируемых на 2019 год объемах оказания муниципальных услуг (работ) и объемах субсидий бюджетным и автономным учреждениям МО ГО &quot;Вуктыл&quot; на финансовое обеспечение выполнения муниципальны"/>
    <hyperlink ref="H15" r:id="rId6"/>
    <hyperlink ref="H16" r:id="rId7"/>
    <hyperlink ref="H18" r:id="rId8"/>
    <hyperlink ref="H19" r:id="rId9"/>
    <hyperlink ref="H20" r:id="rId10"/>
    <hyperlink ref="H21" r:id="rId11"/>
    <hyperlink ref="H22" r:id="rId12"/>
    <hyperlink ref="H24" r:id="rId13"/>
    <hyperlink ref="H25" r:id="rId14" display="http://www.udora.info "/>
    <hyperlink ref="H26" r:id="rId15"/>
    <hyperlink ref="H27" r:id="rId16"/>
    <hyperlink ref="H17" r:id="rId17"/>
    <hyperlink ref="H28" r:id="rId18"/>
  </hyperlinks>
  <pageMargins left="0.70866141732283472" right="0.70866141732283472" top="0.74803149606299213" bottom="0.74803149606299213" header="0.31496062992125984" footer="0.31496062992125984"/>
  <pageSetup paperSize="9" scale="96" fitToHeight="3" orientation="landscape" r:id="rId19"/>
  <headerFooter>
    <oddFooter>&amp;C&amp;"Times New Roman,обычный"&amp;8Исходные данные и оценка показателя 1.1&amp;R&amp;8&amp;P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49"/>
  <sheetViews>
    <sheetView topLeftCell="A4" zoomScaleNormal="100" zoomScaleSheetLayoutView="100" workbookViewId="0">
      <selection activeCell="E7" sqref="E7"/>
    </sheetView>
  </sheetViews>
  <sheetFormatPr defaultColWidth="8.85546875" defaultRowHeight="11.25" x14ac:dyDescent="0.2"/>
  <cols>
    <col min="1" max="1" width="19.42578125" style="58" customWidth="1"/>
    <col min="2" max="2" width="43.85546875" style="61" customWidth="1"/>
    <col min="3" max="3" width="6.28515625" style="64" customWidth="1"/>
    <col min="4" max="4" width="6.7109375" style="61" customWidth="1"/>
    <col min="5" max="5" width="6.7109375" style="63" customWidth="1"/>
    <col min="6" max="6" width="25.5703125" style="61" customWidth="1"/>
    <col min="7" max="7" width="6.28515625" style="60" customWidth="1"/>
    <col min="8" max="8" width="7.7109375" style="58" customWidth="1"/>
    <col min="9" max="9" width="16.28515625" style="58" customWidth="1"/>
    <col min="10" max="10" width="23" style="58" customWidth="1"/>
    <col min="11" max="11" width="6.5703125" style="58" customWidth="1"/>
    <col min="12" max="12" width="7.85546875" style="58" customWidth="1"/>
    <col min="13" max="13" width="8.140625" style="61" customWidth="1"/>
    <col min="14" max="16384" width="8.85546875" style="58"/>
  </cols>
  <sheetData>
    <row r="1" spans="1:13" ht="20.25" customHeight="1" x14ac:dyDescent="0.2">
      <c r="A1" s="526" t="str">
        <f>"Исходные данные и оценка показателя "&amp;Методика!B183</f>
        <v>Исходные данные и оценка показателя Опубликован ли в сети Интернет бюджет для граждан, разработанный на основе Проекта бюджета?</v>
      </c>
      <c r="B1" s="526"/>
      <c r="C1" s="526"/>
      <c r="D1" s="526"/>
      <c r="E1" s="526"/>
      <c r="F1" s="526"/>
      <c r="G1" s="526"/>
      <c r="H1" s="526"/>
      <c r="I1" s="526"/>
      <c r="J1" s="526"/>
      <c r="K1" s="526"/>
      <c r="L1" s="526"/>
      <c r="M1" s="526"/>
    </row>
    <row r="2" spans="1:13" s="45" customFormat="1" ht="80.25" customHeight="1" x14ac:dyDescent="0.25">
      <c r="A2" s="556" t="str">
        <f>Методика!B184</f>
        <v xml:space="preserve">В целях оценки показателей раздела в качестве бюджета для граждан учитывается публикация на портале (сайте) МО, предназначенном для публикации бюджетных данных, информации в форме брошюры (презентации), сформированной на основе Годового отчета о бюджете.
В составе сведений, как минимум, должны содержаться: 
а) общие суммы доходов и расходов бюджета; 
б) сведения об основных социально-экономических решениях, предусмотренных Проектом бюджета, отличающем его от бюджета текущего года, а именно: существенные изменения в структуре доходов и (или) расходов, значимые новые расходные обязательства, в том числе инвестиционные;
в) контактная информация, которую граждане могут использовать для дальнейшего обсуждения и участия в бюджетном процессе. 
Бюджет для граждан, разработанный на основе Проекта бюджета, должен сохраняться, как минимум, до утверждения отчета об исполнении бюджета за соответствующий год. В случае, если на момент проведения мониторинга бюджет для граждан, разработанный на основе Проекта бюджета не обнаружен, оценка показателя принимает значение 0 баллов.
</v>
      </c>
      <c r="B2" s="556"/>
      <c r="C2" s="556"/>
      <c r="D2" s="556"/>
      <c r="E2" s="556"/>
      <c r="F2" s="556"/>
      <c r="G2" s="556"/>
      <c r="H2" s="556"/>
      <c r="I2" s="556"/>
      <c r="J2" s="556"/>
      <c r="K2" s="556"/>
      <c r="L2" s="556"/>
      <c r="M2" s="556"/>
    </row>
    <row r="3" spans="1:13" ht="33" customHeight="1" x14ac:dyDescent="0.2">
      <c r="A3" s="494" t="s">
        <v>134</v>
      </c>
      <c r="B3" s="172" t="str">
        <f>Методика!B183</f>
        <v>Опубликован ли в сети Интернет бюджет для граждан, разработанный на основе Проекта бюджета?</v>
      </c>
      <c r="C3" s="517" t="s">
        <v>394</v>
      </c>
      <c r="D3" s="518"/>
      <c r="E3" s="518"/>
      <c r="F3" s="501" t="s">
        <v>28</v>
      </c>
      <c r="G3" s="509" t="s">
        <v>126</v>
      </c>
      <c r="H3" s="514"/>
      <c r="I3" s="514"/>
      <c r="J3" s="514"/>
      <c r="K3" s="514"/>
      <c r="L3" s="514"/>
      <c r="M3" s="494" t="s">
        <v>3</v>
      </c>
    </row>
    <row r="4" spans="1:13" s="70" customFormat="1" ht="67.5" customHeight="1" x14ac:dyDescent="0.2">
      <c r="A4" s="502"/>
      <c r="B4" s="89" t="str">
        <f>Методика!B185</f>
        <v xml:space="preserve">Да, опубликован </v>
      </c>
      <c r="C4" s="557" t="s">
        <v>9</v>
      </c>
      <c r="D4" s="507" t="s">
        <v>137</v>
      </c>
      <c r="E4" s="516" t="s">
        <v>8</v>
      </c>
      <c r="F4" s="519"/>
      <c r="G4" s="507" t="s">
        <v>395</v>
      </c>
      <c r="H4" s="508"/>
      <c r="I4" s="559" t="s">
        <v>396</v>
      </c>
      <c r="J4" s="560"/>
      <c r="K4" s="507" t="s">
        <v>397</v>
      </c>
      <c r="L4" s="508"/>
      <c r="M4" s="495"/>
    </row>
    <row r="5" spans="1:13" s="70" customFormat="1" ht="25.5" customHeight="1" x14ac:dyDescent="0.2">
      <c r="A5" s="503"/>
      <c r="B5" s="89" t="str">
        <f>Методика!B186</f>
        <v>Нет, не опубликован или не отвечает требованиям</v>
      </c>
      <c r="C5" s="558"/>
      <c r="D5" s="507"/>
      <c r="E5" s="516"/>
      <c r="F5" s="520"/>
      <c r="G5" s="169" t="s">
        <v>123</v>
      </c>
      <c r="H5" s="169" t="s">
        <v>122</v>
      </c>
      <c r="I5" s="169" t="s">
        <v>123</v>
      </c>
      <c r="J5" s="169" t="s">
        <v>122</v>
      </c>
      <c r="K5" s="169" t="s">
        <v>123</v>
      </c>
      <c r="L5" s="169" t="s">
        <v>122</v>
      </c>
      <c r="M5" s="496"/>
    </row>
    <row r="6" spans="1:13" s="70" customFormat="1" ht="15" customHeight="1" x14ac:dyDescent="0.2">
      <c r="A6" s="11" t="s">
        <v>31</v>
      </c>
      <c r="B6" s="85"/>
      <c r="C6" s="88"/>
      <c r="D6" s="82"/>
      <c r="E6" s="87"/>
      <c r="F6" s="86"/>
      <c r="G6" s="83"/>
      <c r="H6" s="82"/>
      <c r="I6" s="82"/>
      <c r="J6" s="82"/>
      <c r="K6" s="82"/>
      <c r="L6" s="82"/>
      <c r="M6" s="85"/>
    </row>
    <row r="7" spans="1:13" s="70" customFormat="1" ht="15" customHeight="1" x14ac:dyDescent="0.2">
      <c r="A7" s="32" t="s">
        <v>33</v>
      </c>
      <c r="B7" s="199" t="s">
        <v>325</v>
      </c>
      <c r="C7" s="80">
        <f>IF(B7=$B$4,2,0)</f>
        <v>2</v>
      </c>
      <c r="D7" s="15"/>
      <c r="E7" s="75">
        <f t="shared" ref="E7:E12" si="0">C7*(1-D7)</f>
        <v>2</v>
      </c>
      <c r="F7" s="199"/>
      <c r="G7" s="43" t="s">
        <v>204</v>
      </c>
      <c r="H7" s="74"/>
      <c r="I7" s="74" t="s">
        <v>204</v>
      </c>
      <c r="J7" s="74"/>
      <c r="K7" s="74" t="s">
        <v>204</v>
      </c>
      <c r="L7" s="306" t="s">
        <v>532</v>
      </c>
      <c r="M7" s="197"/>
    </row>
    <row r="8" spans="1:13" s="70" customFormat="1" ht="15" customHeight="1" x14ac:dyDescent="0.2">
      <c r="A8" s="32" t="s">
        <v>34</v>
      </c>
      <c r="B8" s="199" t="s">
        <v>325</v>
      </c>
      <c r="C8" s="80">
        <f t="shared" ref="C8:C27" si="1">IF(B8=$B$4,2,0)</f>
        <v>2</v>
      </c>
      <c r="D8" s="15"/>
      <c r="E8" s="75">
        <f t="shared" si="0"/>
        <v>2</v>
      </c>
      <c r="F8" s="199"/>
      <c r="G8" s="43" t="s">
        <v>204</v>
      </c>
      <c r="H8" s="74"/>
      <c r="I8" s="74" t="s">
        <v>204</v>
      </c>
      <c r="J8" s="74"/>
      <c r="K8" s="74" t="s">
        <v>204</v>
      </c>
      <c r="L8" s="303" t="s">
        <v>462</v>
      </c>
      <c r="M8" s="221"/>
    </row>
    <row r="9" spans="1:13" s="70" customFormat="1" ht="15" customHeight="1" x14ac:dyDescent="0.2">
      <c r="A9" s="32" t="s">
        <v>35</v>
      </c>
      <c r="B9" s="199" t="s">
        <v>325</v>
      </c>
      <c r="C9" s="80">
        <f t="shared" si="1"/>
        <v>2</v>
      </c>
      <c r="D9" s="15"/>
      <c r="E9" s="75">
        <f t="shared" si="0"/>
        <v>2</v>
      </c>
      <c r="F9" s="199"/>
      <c r="G9" s="43" t="s">
        <v>204</v>
      </c>
      <c r="H9" s="74"/>
      <c r="I9" s="74" t="s">
        <v>204</v>
      </c>
      <c r="J9" s="74"/>
      <c r="K9" s="74" t="s">
        <v>204</v>
      </c>
      <c r="L9" s="303" t="s">
        <v>574</v>
      </c>
      <c r="M9" s="200"/>
    </row>
    <row r="10" spans="1:13" s="70" customFormat="1" ht="15" customHeight="1" x14ac:dyDescent="0.25">
      <c r="A10" s="32" t="s">
        <v>36</v>
      </c>
      <c r="B10" s="199" t="s">
        <v>325</v>
      </c>
      <c r="C10" s="80">
        <f t="shared" si="1"/>
        <v>2</v>
      </c>
      <c r="D10" s="15"/>
      <c r="E10" s="75">
        <f t="shared" si="0"/>
        <v>2</v>
      </c>
      <c r="F10" s="199"/>
      <c r="G10" s="43" t="s">
        <v>204</v>
      </c>
      <c r="H10" s="74"/>
      <c r="I10" s="74" t="s">
        <v>204</v>
      </c>
      <c r="J10" s="74"/>
      <c r="K10" s="74" t="s">
        <v>204</v>
      </c>
      <c r="L10" s="304" t="s">
        <v>575</v>
      </c>
      <c r="M10" s="221"/>
    </row>
    <row r="11" spans="1:13" s="70" customFormat="1" ht="15" customHeight="1" x14ac:dyDescent="0.2">
      <c r="A11" s="34" t="s">
        <v>37</v>
      </c>
      <c r="B11" s="199" t="s">
        <v>325</v>
      </c>
      <c r="C11" s="80">
        <f t="shared" si="1"/>
        <v>2</v>
      </c>
      <c r="D11" s="15"/>
      <c r="E11" s="75">
        <f t="shared" si="0"/>
        <v>2</v>
      </c>
      <c r="F11" s="199"/>
      <c r="G11" s="43" t="s">
        <v>204</v>
      </c>
      <c r="H11" s="74"/>
      <c r="I11" s="74" t="s">
        <v>204</v>
      </c>
      <c r="J11" s="74"/>
      <c r="K11" s="74" t="s">
        <v>204</v>
      </c>
      <c r="L11" s="306" t="s">
        <v>576</v>
      </c>
      <c r="M11" s="221"/>
    </row>
    <row r="12" spans="1:13" s="70" customFormat="1" ht="15" customHeight="1" x14ac:dyDescent="0.25">
      <c r="A12" s="32" t="s">
        <v>38</v>
      </c>
      <c r="B12" s="199" t="s">
        <v>325</v>
      </c>
      <c r="C12" s="80">
        <f t="shared" si="1"/>
        <v>2</v>
      </c>
      <c r="D12" s="15"/>
      <c r="E12" s="75">
        <f t="shared" si="0"/>
        <v>2</v>
      </c>
      <c r="F12" s="199"/>
      <c r="G12" s="43" t="s">
        <v>204</v>
      </c>
      <c r="H12" s="74"/>
      <c r="I12" s="74" t="s">
        <v>204</v>
      </c>
      <c r="J12" s="74"/>
      <c r="K12" s="74" t="s">
        <v>204</v>
      </c>
      <c r="L12" s="302" t="s">
        <v>577</v>
      </c>
      <c r="M12" s="221"/>
    </row>
    <row r="13" spans="1:13" s="70" customFormat="1" ht="15" customHeight="1" x14ac:dyDescent="0.2">
      <c r="A13" s="35" t="s">
        <v>32</v>
      </c>
      <c r="B13" s="222"/>
      <c r="C13" s="19"/>
      <c r="D13" s="17"/>
      <c r="E13" s="6"/>
      <c r="F13" s="222"/>
      <c r="G13" s="19"/>
      <c r="H13" s="19"/>
      <c r="I13" s="19"/>
      <c r="J13" s="19"/>
      <c r="K13" s="19"/>
      <c r="L13" s="305"/>
      <c r="M13" s="223"/>
    </row>
    <row r="14" spans="1:13" s="70" customFormat="1" ht="15" customHeight="1" x14ac:dyDescent="0.2">
      <c r="A14" s="32" t="s">
        <v>39</v>
      </c>
      <c r="B14" s="199" t="s">
        <v>325</v>
      </c>
      <c r="C14" s="80">
        <f t="shared" si="1"/>
        <v>2</v>
      </c>
      <c r="D14" s="15"/>
      <c r="E14" s="75">
        <f t="shared" ref="E14:E27" si="2">C14*(1-D14)</f>
        <v>2</v>
      </c>
      <c r="F14" s="199"/>
      <c r="G14" s="43" t="s">
        <v>204</v>
      </c>
      <c r="H14" s="74"/>
      <c r="I14" s="74" t="s">
        <v>204</v>
      </c>
      <c r="J14" s="74"/>
      <c r="K14" s="74" t="s">
        <v>204</v>
      </c>
      <c r="L14" s="306" t="s">
        <v>229</v>
      </c>
      <c r="M14" s="221"/>
    </row>
    <row r="15" spans="1:13" s="70" customFormat="1" ht="15" customHeight="1" x14ac:dyDescent="0.2">
      <c r="A15" s="34" t="s">
        <v>40</v>
      </c>
      <c r="B15" s="199" t="s">
        <v>325</v>
      </c>
      <c r="C15" s="80">
        <f t="shared" si="1"/>
        <v>2</v>
      </c>
      <c r="D15" s="15"/>
      <c r="E15" s="75">
        <f t="shared" si="2"/>
        <v>2</v>
      </c>
      <c r="F15" s="224"/>
      <c r="G15" s="43" t="s">
        <v>204</v>
      </c>
      <c r="H15" s="74"/>
      <c r="I15" s="74" t="s">
        <v>204</v>
      </c>
      <c r="J15" s="74"/>
      <c r="K15" s="74" t="s">
        <v>204</v>
      </c>
      <c r="L15" s="303" t="s">
        <v>221</v>
      </c>
      <c r="M15" s="225"/>
    </row>
    <row r="16" spans="1:13" s="70" customFormat="1" ht="15" customHeight="1" x14ac:dyDescent="0.2">
      <c r="A16" s="34" t="s">
        <v>41</v>
      </c>
      <c r="B16" s="199" t="s">
        <v>325</v>
      </c>
      <c r="C16" s="80">
        <f t="shared" si="1"/>
        <v>2</v>
      </c>
      <c r="D16" s="15"/>
      <c r="E16" s="75">
        <f t="shared" si="2"/>
        <v>2</v>
      </c>
      <c r="F16" s="199"/>
      <c r="G16" s="43" t="s">
        <v>204</v>
      </c>
      <c r="H16" s="74"/>
      <c r="I16" s="74" t="s">
        <v>204</v>
      </c>
      <c r="J16" s="74"/>
      <c r="K16" s="74" t="s">
        <v>204</v>
      </c>
      <c r="L16" s="306" t="s">
        <v>211</v>
      </c>
      <c r="M16" s="225"/>
    </row>
    <row r="17" spans="1:13" s="70" customFormat="1" ht="15" customHeight="1" x14ac:dyDescent="0.2">
      <c r="A17" s="34" t="s">
        <v>42</v>
      </c>
      <c r="B17" s="195" t="s">
        <v>325</v>
      </c>
      <c r="C17" s="165">
        <f t="shared" si="1"/>
        <v>2</v>
      </c>
      <c r="D17" s="15"/>
      <c r="E17" s="167">
        <f t="shared" si="2"/>
        <v>2</v>
      </c>
      <c r="F17" s="199"/>
      <c r="G17" s="18" t="s">
        <v>204</v>
      </c>
      <c r="H17" s="72"/>
      <c r="I17" s="18" t="s">
        <v>204</v>
      </c>
      <c r="J17" s="72"/>
      <c r="K17" s="18" t="s">
        <v>204</v>
      </c>
      <c r="L17" s="307" t="s">
        <v>578</v>
      </c>
      <c r="M17" s="225"/>
    </row>
    <row r="18" spans="1:13" s="70" customFormat="1" ht="15" customHeight="1" x14ac:dyDescent="0.2">
      <c r="A18" s="34" t="s">
        <v>43</v>
      </c>
      <c r="B18" s="199" t="s">
        <v>325</v>
      </c>
      <c r="C18" s="80">
        <f t="shared" si="1"/>
        <v>2</v>
      </c>
      <c r="D18" s="15"/>
      <c r="E18" s="75">
        <f t="shared" si="2"/>
        <v>2</v>
      </c>
      <c r="F18" s="199"/>
      <c r="G18" s="43" t="s">
        <v>204</v>
      </c>
      <c r="H18" s="74"/>
      <c r="I18" s="74" t="s">
        <v>204</v>
      </c>
      <c r="J18" s="74"/>
      <c r="K18" s="74" t="s">
        <v>204</v>
      </c>
      <c r="L18" s="120" t="s">
        <v>487</v>
      </c>
      <c r="M18" s="225"/>
    </row>
    <row r="19" spans="1:13" s="70" customFormat="1" ht="15" customHeight="1" x14ac:dyDescent="0.2">
      <c r="A19" s="34" t="s">
        <v>44</v>
      </c>
      <c r="B19" s="199" t="s">
        <v>325</v>
      </c>
      <c r="C19" s="80">
        <f t="shared" si="1"/>
        <v>2</v>
      </c>
      <c r="D19" s="15"/>
      <c r="E19" s="75">
        <f t="shared" si="2"/>
        <v>2</v>
      </c>
      <c r="F19" s="199"/>
      <c r="G19" s="43" t="s">
        <v>204</v>
      </c>
      <c r="H19" s="74"/>
      <c r="I19" s="74" t="s">
        <v>204</v>
      </c>
      <c r="J19" s="74"/>
      <c r="K19" s="74" t="s">
        <v>204</v>
      </c>
      <c r="L19" s="306" t="s">
        <v>579</v>
      </c>
      <c r="M19" s="225"/>
    </row>
    <row r="20" spans="1:13" s="70" customFormat="1" ht="15" customHeight="1" x14ac:dyDescent="0.2">
      <c r="A20" s="34" t="s">
        <v>45</v>
      </c>
      <c r="B20" s="199" t="s">
        <v>325</v>
      </c>
      <c r="C20" s="80">
        <f t="shared" si="1"/>
        <v>2</v>
      </c>
      <c r="D20" s="15"/>
      <c r="E20" s="75">
        <f>C20*(1-D20)</f>
        <v>2</v>
      </c>
      <c r="F20" s="199"/>
      <c r="G20" s="43" t="s">
        <v>204</v>
      </c>
      <c r="H20" s="74"/>
      <c r="I20" s="74" t="s">
        <v>204</v>
      </c>
      <c r="J20" s="74"/>
      <c r="K20" s="74" t="s">
        <v>204</v>
      </c>
      <c r="L20" s="120" t="s">
        <v>580</v>
      </c>
      <c r="M20" s="225"/>
    </row>
    <row r="21" spans="1:13" s="70" customFormat="1" ht="15" customHeight="1" x14ac:dyDescent="0.2">
      <c r="A21" s="34" t="s">
        <v>46</v>
      </c>
      <c r="B21" s="199" t="s">
        <v>325</v>
      </c>
      <c r="C21" s="80">
        <f t="shared" si="1"/>
        <v>2</v>
      </c>
      <c r="D21" s="15"/>
      <c r="E21" s="75">
        <f t="shared" si="2"/>
        <v>2</v>
      </c>
      <c r="F21" s="199"/>
      <c r="G21" s="43" t="s">
        <v>204</v>
      </c>
      <c r="H21" s="74"/>
      <c r="I21" s="74" t="s">
        <v>204</v>
      </c>
      <c r="J21" s="74"/>
      <c r="K21" s="74" t="s">
        <v>204</v>
      </c>
      <c r="L21" s="306" t="s">
        <v>223</v>
      </c>
      <c r="M21" s="225"/>
    </row>
    <row r="22" spans="1:13" s="70" customFormat="1" ht="15" customHeight="1" x14ac:dyDescent="0.2">
      <c r="A22" s="34" t="s">
        <v>47</v>
      </c>
      <c r="B22" s="199" t="s">
        <v>325</v>
      </c>
      <c r="C22" s="80">
        <f t="shared" si="1"/>
        <v>2</v>
      </c>
      <c r="D22" s="15"/>
      <c r="E22" s="75">
        <f t="shared" si="2"/>
        <v>2</v>
      </c>
      <c r="F22" s="199"/>
      <c r="G22" s="43" t="s">
        <v>204</v>
      </c>
      <c r="H22" s="74"/>
      <c r="I22" s="74" t="s">
        <v>204</v>
      </c>
      <c r="J22" s="74"/>
      <c r="K22" s="74" t="s">
        <v>204</v>
      </c>
      <c r="L22" s="306" t="s">
        <v>469</v>
      </c>
      <c r="M22" s="197"/>
    </row>
    <row r="23" spans="1:13" s="70" customFormat="1" ht="15" customHeight="1" x14ac:dyDescent="0.2">
      <c r="A23" s="34" t="s">
        <v>48</v>
      </c>
      <c r="B23" s="199" t="s">
        <v>325</v>
      </c>
      <c r="C23" s="80">
        <f t="shared" si="1"/>
        <v>2</v>
      </c>
      <c r="D23" s="15"/>
      <c r="E23" s="75">
        <f t="shared" si="2"/>
        <v>2</v>
      </c>
      <c r="F23" s="224"/>
      <c r="G23" s="43" t="s">
        <v>204</v>
      </c>
      <c r="H23" s="74"/>
      <c r="I23" s="74" t="s">
        <v>204</v>
      </c>
      <c r="J23" s="74"/>
      <c r="K23" s="74" t="s">
        <v>204</v>
      </c>
      <c r="L23" s="306" t="s">
        <v>222</v>
      </c>
      <c r="M23" s="221"/>
    </row>
    <row r="24" spans="1:13" s="70" customFormat="1" ht="15" customHeight="1" x14ac:dyDescent="0.2">
      <c r="A24" s="34" t="s">
        <v>49</v>
      </c>
      <c r="B24" s="199" t="s">
        <v>325</v>
      </c>
      <c r="C24" s="80">
        <f t="shared" si="1"/>
        <v>2</v>
      </c>
      <c r="D24" s="15"/>
      <c r="E24" s="75">
        <f t="shared" si="2"/>
        <v>2</v>
      </c>
      <c r="F24" s="195"/>
      <c r="G24" s="43" t="s">
        <v>204</v>
      </c>
      <c r="H24" s="74"/>
      <c r="I24" s="74" t="s">
        <v>204</v>
      </c>
      <c r="J24" s="74"/>
      <c r="K24" s="74" t="s">
        <v>204</v>
      </c>
      <c r="L24" s="306" t="s">
        <v>566</v>
      </c>
      <c r="M24" s="225"/>
    </row>
    <row r="25" spans="1:13" s="70" customFormat="1" ht="15" customHeight="1" x14ac:dyDescent="0.2">
      <c r="A25" s="34" t="s">
        <v>50</v>
      </c>
      <c r="B25" s="199" t="s">
        <v>106</v>
      </c>
      <c r="C25" s="80">
        <f t="shared" si="1"/>
        <v>0</v>
      </c>
      <c r="D25" s="15"/>
      <c r="E25" s="75">
        <f t="shared" si="2"/>
        <v>0</v>
      </c>
      <c r="F25" s="195" t="s">
        <v>581</v>
      </c>
      <c r="G25" s="43" t="s">
        <v>204</v>
      </c>
      <c r="H25" s="74"/>
      <c r="I25" s="74" t="s">
        <v>204</v>
      </c>
      <c r="J25" s="74"/>
      <c r="K25" s="74" t="s">
        <v>204</v>
      </c>
      <c r="L25" s="74"/>
      <c r="M25" s="225"/>
    </row>
    <row r="26" spans="1:13" s="70" customFormat="1" ht="15" customHeight="1" x14ac:dyDescent="0.2">
      <c r="A26" s="34" t="s">
        <v>51</v>
      </c>
      <c r="B26" s="199" t="s">
        <v>325</v>
      </c>
      <c r="C26" s="80">
        <f t="shared" si="1"/>
        <v>2</v>
      </c>
      <c r="D26" s="15"/>
      <c r="E26" s="75">
        <f t="shared" si="2"/>
        <v>2</v>
      </c>
      <c r="F26" s="195"/>
      <c r="G26" s="43" t="s">
        <v>204</v>
      </c>
      <c r="H26" s="74"/>
      <c r="I26" s="74" t="s">
        <v>204</v>
      </c>
      <c r="J26" s="74"/>
      <c r="K26" s="74" t="s">
        <v>204</v>
      </c>
      <c r="L26" s="308" t="s">
        <v>414</v>
      </c>
      <c r="M26" s="198"/>
    </row>
    <row r="27" spans="1:13" s="70" customFormat="1" ht="15" customHeight="1" x14ac:dyDescent="0.2">
      <c r="A27" s="34" t="s">
        <v>52</v>
      </c>
      <c r="B27" s="199" t="s">
        <v>325</v>
      </c>
      <c r="C27" s="80">
        <f t="shared" si="1"/>
        <v>2</v>
      </c>
      <c r="D27" s="15"/>
      <c r="E27" s="75">
        <f t="shared" si="2"/>
        <v>2</v>
      </c>
      <c r="F27" s="195"/>
      <c r="G27" s="43" t="s">
        <v>204</v>
      </c>
      <c r="H27" s="74"/>
      <c r="I27" s="74" t="s">
        <v>204</v>
      </c>
      <c r="J27" s="74"/>
      <c r="K27" s="74" t="s">
        <v>204</v>
      </c>
      <c r="L27" s="306" t="s">
        <v>582</v>
      </c>
      <c r="M27" s="225"/>
    </row>
    <row r="28" spans="1:13" x14ac:dyDescent="0.2">
      <c r="G28" s="65"/>
    </row>
    <row r="29" spans="1:13" x14ac:dyDescent="0.2">
      <c r="G29" s="65"/>
    </row>
    <row r="30" spans="1:13" x14ac:dyDescent="0.2">
      <c r="B30" s="67"/>
      <c r="C30" s="69"/>
      <c r="D30" s="67"/>
      <c r="E30" s="68"/>
      <c r="F30" s="67"/>
      <c r="G30" s="65"/>
      <c r="M30" s="67"/>
    </row>
    <row r="31" spans="1:13" x14ac:dyDescent="0.2">
      <c r="G31" s="65"/>
    </row>
    <row r="32" spans="1:13" x14ac:dyDescent="0.2">
      <c r="G32" s="65"/>
    </row>
    <row r="33" spans="7:7" x14ac:dyDescent="0.2">
      <c r="G33" s="65"/>
    </row>
    <row r="34" spans="7:7" x14ac:dyDescent="0.2">
      <c r="G34" s="65"/>
    </row>
    <row r="35" spans="7:7" x14ac:dyDescent="0.2">
      <c r="G35" s="65"/>
    </row>
    <row r="36" spans="7:7" x14ac:dyDescent="0.2">
      <c r="G36" s="65"/>
    </row>
    <row r="37" spans="7:7" ht="11.25" customHeight="1" x14ac:dyDescent="0.2">
      <c r="G37" s="65"/>
    </row>
    <row r="38" spans="7:7" x14ac:dyDescent="0.2">
      <c r="G38" s="65"/>
    </row>
    <row r="39" spans="7:7" x14ac:dyDescent="0.2">
      <c r="G39" s="65"/>
    </row>
    <row r="40" spans="7:7" x14ac:dyDescent="0.2">
      <c r="G40" s="65"/>
    </row>
    <row r="41" spans="7:7" x14ac:dyDescent="0.2">
      <c r="G41" s="65"/>
    </row>
    <row r="42" spans="7:7" x14ac:dyDescent="0.2">
      <c r="G42" s="65"/>
    </row>
    <row r="43" spans="7:7" x14ac:dyDescent="0.2">
      <c r="G43" s="65"/>
    </row>
    <row r="44" spans="7:7" x14ac:dyDescent="0.2">
      <c r="G44" s="65"/>
    </row>
    <row r="45" spans="7:7" x14ac:dyDescent="0.2">
      <c r="G45" s="65"/>
    </row>
    <row r="46" spans="7:7" x14ac:dyDescent="0.2">
      <c r="G46" s="65"/>
    </row>
    <row r="47" spans="7:7" x14ac:dyDescent="0.2">
      <c r="G47" s="65"/>
    </row>
    <row r="48" spans="7:7" x14ac:dyDescent="0.2">
      <c r="G48" s="65"/>
    </row>
    <row r="49" spans="7:7" x14ac:dyDescent="0.2">
      <c r="G49" s="65"/>
    </row>
  </sheetData>
  <autoFilter ref="A6:L27"/>
  <dataConsolidate/>
  <mergeCells count="13">
    <mergeCell ref="A1:M1"/>
    <mergeCell ref="A2:M2"/>
    <mergeCell ref="A3:A5"/>
    <mergeCell ref="C3:E3"/>
    <mergeCell ref="F3:F5"/>
    <mergeCell ref="G3:L3"/>
    <mergeCell ref="M3:M5"/>
    <mergeCell ref="C4:C5"/>
    <mergeCell ref="D4:D5"/>
    <mergeCell ref="E4:E5"/>
    <mergeCell ref="G4:H4"/>
    <mergeCell ref="I4:J4"/>
    <mergeCell ref="K4:L4"/>
  </mergeCells>
  <dataValidations count="3">
    <dataValidation type="list" allowBlank="1" showInputMessage="1" showErrorMessage="1" sqref="D7:D12 D14:D27">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7:B12 B14:B27">
      <formula1>$B$4:$B$5</formula1>
    </dataValidation>
    <dataValidation type="list" allowBlank="1" showInputMessage="1" showErrorMessage="1" sqref="B13:C13 M8 M10:M21 M23:M25 M27">
      <formula1>Выбор_3.1</formula1>
    </dataValidation>
  </dataValidations>
  <hyperlinks>
    <hyperlink ref="L10" r:id="rId1" display="http://администрация-усинск.рф/?p=96524"/>
    <hyperlink ref="L11" r:id="rId2"/>
    <hyperlink ref="L12" r:id="rId3" display="http://vuktyl.com/itembyudzhet/itemfin-2/13063-informatsionnaya-broshyura-byudzhet-dlya-grazhdan-k-resheniyu-soveta-go-vuktyl-ot-12-12-2019-430-o-byudzhete-munitsipalnogo-obrazovaniya-gorodskogo-okruga-vuktyl-na-2020-god-i-planovyj-period-2021-i-2022-godov.html"/>
    <hyperlink ref="L14" r:id="rId4"/>
    <hyperlink ref="L16" r:id="rId5"/>
    <hyperlink ref="L17" r:id="rId6"/>
    <hyperlink ref="L18" r:id="rId7"/>
    <hyperlink ref="L19" r:id="rId8"/>
    <hyperlink ref="L20" r:id="rId9"/>
    <hyperlink ref="L7" r:id="rId10"/>
    <hyperlink ref="L21" r:id="rId11"/>
    <hyperlink ref="L22" r:id="rId12"/>
    <hyperlink ref="L23" r:id="rId13"/>
    <hyperlink ref="L24" r:id="rId14"/>
    <hyperlink ref="L27" r:id="rId15"/>
  </hyperlinks>
  <pageMargins left="0.70866141732283472" right="0.70866141732283472" top="0.74803149606299213" bottom="0.74803149606299213" header="0.31496062992125984" footer="0.31496062992125984"/>
  <pageSetup paperSize="9" scale="58" fitToWidth="0" fitToHeight="3" orientation="landscape" r:id="rId16"/>
  <headerFooter>
    <oddFooter>&amp;A&amp;RСтраница &amp;P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0"/>
  <sheetViews>
    <sheetView topLeftCell="A4" zoomScale="110" zoomScaleNormal="110" zoomScaleSheetLayoutView="100" workbookViewId="0">
      <selection activeCell="J26" sqref="J26"/>
    </sheetView>
  </sheetViews>
  <sheetFormatPr defaultColWidth="8.85546875" defaultRowHeight="11.25" x14ac:dyDescent="0.2"/>
  <cols>
    <col min="1" max="1" width="19.42578125" style="58" customWidth="1"/>
    <col min="2" max="2" width="53.28515625" style="61" customWidth="1"/>
    <col min="3" max="3" width="6.28515625" style="64" customWidth="1"/>
    <col min="4" max="5" width="6.7109375" style="61" customWidth="1"/>
    <col min="6" max="6" width="6.7109375" style="63" customWidth="1"/>
    <col min="7" max="7" width="20.85546875" style="61" customWidth="1"/>
    <col min="8" max="8" width="14.140625" style="61" customWidth="1"/>
    <col min="9" max="9" width="17.5703125" style="60" customWidth="1"/>
    <col min="10" max="10" width="26.42578125" style="59" customWidth="1"/>
    <col min="11" max="11" width="8.140625" style="61" customWidth="1"/>
    <col min="12" max="16384" width="8.85546875" style="58"/>
  </cols>
  <sheetData>
    <row r="1" spans="1:11" ht="18" customHeight="1" x14ac:dyDescent="0.2">
      <c r="A1" s="526" t="str">
        <f>"Исходные данные и оценка показателя "&amp;Методика!B189</f>
        <v xml:space="preserve">Исходные данные и оценка показателя Опубликовано ли информационное сообщение для граждан о проведении публичных слушаний по Проекту бюджета? </v>
      </c>
      <c r="B1" s="526"/>
      <c r="C1" s="526"/>
      <c r="D1" s="526"/>
      <c r="E1" s="526"/>
      <c r="F1" s="526"/>
      <c r="G1" s="526"/>
      <c r="H1" s="526"/>
      <c r="I1" s="526"/>
      <c r="J1" s="526"/>
      <c r="K1" s="526"/>
    </row>
    <row r="2" spans="1:11" s="45" customFormat="1" ht="93.75" customHeight="1" x14ac:dyDescent="0.25">
      <c r="A2" s="556" t="str">
        <f>Методика!B190</f>
        <v xml:space="preserve">В целях оценки показателя публичными слушаниями признаются мероприятия, соответствующие требованиям статьи 25 Федерального закона от 21 июля 2014 г. №212-ФЗ «Об основах общественного контроля в Российской Федерации». 
Информационное сообщение о проведении публичных слушаний в обязательном порядке должно быть опубликовано на портале (сайте) организатора публичных слушаний. Если информационное сообщение отсутствует на портале (сайте) организатора публичных слушаний, оценка показателя принимает значение 0 баллов.
В случае, если портал (сайт) организатора публичных слушаний и портал (сайт), где публикуются бюджетные данные, не совпадают, рекомендуется дополнительно сообщать о проведении публичных слушаний на портале (сайте) МО, предназначенном для публикации бюджетных данных. Если информация о проведении публичных слушаний отсутствует на портале (сайте) для публикации бюджетных данных, применяется понижающий коэффициент за затрудненный поиск. 
В информационном сообщении организатора публичных слушаний в обязательном порядке должны быть указаны  дата, время и место проведения публичных слушаний.
Для максимальной оценки показателя в информационном сообщении о проведении публичных слушаний должна содержаться ссылка (адрес) на раздел (страницу) портала (сайта), где опубликован Проект бюджета и материалы к нему. Информационное сообщение о проведении публичных слушаний по проекту бюджета должно быть опубликовано не менее, чем за 7 календарных дней до дня проведения публичных слушаний.
</v>
      </c>
      <c r="B2" s="556"/>
      <c r="C2" s="556"/>
      <c r="D2" s="556"/>
      <c r="E2" s="556"/>
      <c r="F2" s="556"/>
      <c r="G2" s="556"/>
      <c r="H2" s="556"/>
      <c r="I2" s="556"/>
      <c r="J2" s="556"/>
      <c r="K2" s="556"/>
    </row>
    <row r="3" spans="1:11" ht="44.25" customHeight="1" x14ac:dyDescent="0.2">
      <c r="A3" s="494" t="s">
        <v>134</v>
      </c>
      <c r="B3" s="172" t="str">
        <f>Методика!B189</f>
        <v xml:space="preserve">Опубликовано ли информационное сообщение для граждан о проведении публичных слушаний по Проекту бюджета? </v>
      </c>
      <c r="C3" s="517" t="s">
        <v>400</v>
      </c>
      <c r="D3" s="518"/>
      <c r="E3" s="518"/>
      <c r="F3" s="518"/>
      <c r="G3" s="501" t="s">
        <v>28</v>
      </c>
      <c r="H3" s="501" t="s">
        <v>330</v>
      </c>
      <c r="I3" s="521" t="s">
        <v>401</v>
      </c>
      <c r="J3" s="533"/>
      <c r="K3" s="494" t="s">
        <v>3</v>
      </c>
    </row>
    <row r="4" spans="1:11" s="70" customFormat="1" ht="49.5" customHeight="1" x14ac:dyDescent="0.2">
      <c r="A4" s="495"/>
      <c r="B4" s="89" t="str">
        <f>Методика!B191</f>
        <v xml:space="preserve">Да, опубликовано и содержит информацию о том, где можно ознакомиться с Проектом бюджета </v>
      </c>
      <c r="C4" s="557" t="s">
        <v>9</v>
      </c>
      <c r="D4" s="494" t="s">
        <v>402</v>
      </c>
      <c r="E4" s="494" t="s">
        <v>403</v>
      </c>
      <c r="F4" s="563" t="s">
        <v>8</v>
      </c>
      <c r="G4" s="502"/>
      <c r="H4" s="561"/>
      <c r="I4" s="226" t="s">
        <v>404</v>
      </c>
      <c r="J4" s="226" t="s">
        <v>405</v>
      </c>
      <c r="K4" s="495"/>
    </row>
    <row r="5" spans="1:11" s="70" customFormat="1" ht="24" customHeight="1" x14ac:dyDescent="0.2">
      <c r="A5" s="495"/>
      <c r="B5" s="89" t="str">
        <f>Методика!B192</f>
        <v>Да, опубликовано, но не содержит информацию о том, где можно ознакомиться с Проектом бюджета</v>
      </c>
      <c r="C5" s="562"/>
      <c r="D5" s="495"/>
      <c r="E5" s="495"/>
      <c r="F5" s="564"/>
      <c r="G5" s="502"/>
      <c r="H5" s="501" t="s">
        <v>123</v>
      </c>
      <c r="I5" s="501" t="s">
        <v>123</v>
      </c>
      <c r="J5" s="501" t="s">
        <v>123</v>
      </c>
      <c r="K5" s="495"/>
    </row>
    <row r="6" spans="1:11" s="70" customFormat="1" ht="15" customHeight="1" x14ac:dyDescent="0.2">
      <c r="A6" s="496"/>
      <c r="B6" s="89" t="str">
        <f>Методика!B193</f>
        <v>Нет, не опубликовано или не отвечает требованиям</v>
      </c>
      <c r="C6" s="558"/>
      <c r="D6" s="496"/>
      <c r="E6" s="496"/>
      <c r="F6" s="565"/>
      <c r="G6" s="503"/>
      <c r="H6" s="503"/>
      <c r="I6" s="503"/>
      <c r="J6" s="503"/>
      <c r="K6" s="496"/>
    </row>
    <row r="7" spans="1:11" s="70" customFormat="1" ht="15" customHeight="1" x14ac:dyDescent="0.2">
      <c r="A7" s="11" t="s">
        <v>31</v>
      </c>
      <c r="B7" s="85"/>
      <c r="C7" s="88"/>
      <c r="D7" s="82"/>
      <c r="E7" s="82"/>
      <c r="F7" s="87"/>
      <c r="G7" s="86"/>
      <c r="H7" s="86"/>
      <c r="I7" s="83"/>
      <c r="J7" s="21"/>
      <c r="K7" s="85"/>
    </row>
    <row r="8" spans="1:11" s="70" customFormat="1" ht="15" customHeight="1" x14ac:dyDescent="0.2">
      <c r="A8" s="32" t="s">
        <v>33</v>
      </c>
      <c r="B8" s="199" t="s">
        <v>332</v>
      </c>
      <c r="C8" s="80">
        <f t="shared" ref="C8:C13" si="0">IF(B8=$B$4,2,IF(B8=$B$5,1,0))</f>
        <v>2</v>
      </c>
      <c r="D8" s="15"/>
      <c r="E8" s="15"/>
      <c r="F8" s="75">
        <f t="shared" ref="F8:F13" si="1">C8*(1-E8)*(1-D8)</f>
        <v>2</v>
      </c>
      <c r="G8" s="199"/>
      <c r="H8" s="171" t="s">
        <v>204</v>
      </c>
      <c r="I8" s="171" t="s">
        <v>204</v>
      </c>
      <c r="J8" s="171" t="s">
        <v>204</v>
      </c>
      <c r="K8" s="197" t="s">
        <v>625</v>
      </c>
    </row>
    <row r="9" spans="1:11" s="70" customFormat="1" ht="15" customHeight="1" x14ac:dyDescent="0.2">
      <c r="A9" s="32" t="s">
        <v>34</v>
      </c>
      <c r="B9" s="199" t="s">
        <v>334</v>
      </c>
      <c r="C9" s="80">
        <f t="shared" si="0"/>
        <v>0</v>
      </c>
      <c r="D9" s="15"/>
      <c r="E9" s="15"/>
      <c r="F9" s="75">
        <f t="shared" si="1"/>
        <v>0</v>
      </c>
      <c r="G9" s="199" t="s">
        <v>756</v>
      </c>
      <c r="H9" s="171" t="s">
        <v>205</v>
      </c>
      <c r="I9" s="171" t="s">
        <v>205</v>
      </c>
      <c r="J9" s="171" t="s">
        <v>205</v>
      </c>
      <c r="K9" s="221" t="s">
        <v>622</v>
      </c>
    </row>
    <row r="10" spans="1:11" s="70" customFormat="1" ht="15" customHeight="1" x14ac:dyDescent="0.2">
      <c r="A10" s="32" t="s">
        <v>35</v>
      </c>
      <c r="B10" s="199" t="s">
        <v>332</v>
      </c>
      <c r="C10" s="80">
        <f t="shared" si="0"/>
        <v>2</v>
      </c>
      <c r="D10" s="15"/>
      <c r="E10" s="15"/>
      <c r="F10" s="75">
        <f t="shared" si="1"/>
        <v>2</v>
      </c>
      <c r="G10" s="199"/>
      <c r="H10" s="171" t="s">
        <v>204</v>
      </c>
      <c r="I10" s="171" t="s">
        <v>204</v>
      </c>
      <c r="J10" s="171" t="s">
        <v>204</v>
      </c>
      <c r="K10" s="221" t="s">
        <v>620</v>
      </c>
    </row>
    <row r="11" spans="1:11" s="70" customFormat="1" ht="15" customHeight="1" x14ac:dyDescent="0.2">
      <c r="A11" s="32" t="s">
        <v>36</v>
      </c>
      <c r="B11" s="199" t="s">
        <v>332</v>
      </c>
      <c r="C11" s="80">
        <f t="shared" si="0"/>
        <v>2</v>
      </c>
      <c r="D11" s="15"/>
      <c r="E11" s="15"/>
      <c r="F11" s="75">
        <f t="shared" si="1"/>
        <v>2</v>
      </c>
      <c r="G11" s="199"/>
      <c r="H11" s="171" t="s">
        <v>204</v>
      </c>
      <c r="I11" s="171" t="s">
        <v>204</v>
      </c>
      <c r="J11" s="171" t="s">
        <v>204</v>
      </c>
      <c r="K11" s="221" t="s">
        <v>618</v>
      </c>
    </row>
    <row r="12" spans="1:11" s="70" customFormat="1" ht="15" customHeight="1" x14ac:dyDescent="0.2">
      <c r="A12" s="34" t="s">
        <v>37</v>
      </c>
      <c r="B12" s="199" t="s">
        <v>332</v>
      </c>
      <c r="C12" s="80">
        <f t="shared" si="0"/>
        <v>2</v>
      </c>
      <c r="D12" s="15"/>
      <c r="E12" s="15"/>
      <c r="F12" s="75">
        <f t="shared" si="1"/>
        <v>2</v>
      </c>
      <c r="G12" s="199"/>
      <c r="H12" s="171" t="s">
        <v>204</v>
      </c>
      <c r="I12" s="171" t="s">
        <v>204</v>
      </c>
      <c r="J12" s="171" t="s">
        <v>204</v>
      </c>
      <c r="K12" s="221" t="s">
        <v>615</v>
      </c>
    </row>
    <row r="13" spans="1:11" s="70" customFormat="1" ht="15" customHeight="1" x14ac:dyDescent="0.2">
      <c r="A13" s="32" t="s">
        <v>38</v>
      </c>
      <c r="B13" s="199" t="s">
        <v>332</v>
      </c>
      <c r="C13" s="80">
        <f t="shared" si="0"/>
        <v>2</v>
      </c>
      <c r="D13" s="15"/>
      <c r="E13" s="15"/>
      <c r="F13" s="75">
        <f t="shared" si="1"/>
        <v>2</v>
      </c>
      <c r="G13" s="199"/>
      <c r="H13" s="171" t="s">
        <v>204</v>
      </c>
      <c r="I13" s="171" t="s">
        <v>204</v>
      </c>
      <c r="J13" s="171" t="s">
        <v>204</v>
      </c>
      <c r="K13" s="221" t="s">
        <v>584</v>
      </c>
    </row>
    <row r="14" spans="1:11" s="70" customFormat="1" ht="15" customHeight="1" x14ac:dyDescent="0.2">
      <c r="A14" s="35" t="s">
        <v>32</v>
      </c>
      <c r="B14" s="222"/>
      <c r="C14" s="19"/>
      <c r="D14" s="17"/>
      <c r="E14" s="17"/>
      <c r="F14" s="6"/>
      <c r="G14" s="222"/>
      <c r="H14" s="7"/>
      <c r="I14" s="19"/>
      <c r="J14" s="35"/>
      <c r="K14" s="223"/>
    </row>
    <row r="15" spans="1:11" s="70" customFormat="1" ht="15" customHeight="1" x14ac:dyDescent="0.2">
      <c r="A15" s="32" t="s">
        <v>39</v>
      </c>
      <c r="B15" s="199" t="s">
        <v>332</v>
      </c>
      <c r="C15" s="80">
        <f t="shared" ref="C15:C21" si="2">IF(B15=$B$4,2,IF(B15=$B$5,1,0))</f>
        <v>2</v>
      </c>
      <c r="D15" s="15"/>
      <c r="E15" s="15"/>
      <c r="F15" s="75">
        <f t="shared" ref="F15:F28" si="3">C15*(1-E15)*(1-D15)</f>
        <v>2</v>
      </c>
      <c r="G15" s="199"/>
      <c r="H15" s="171" t="s">
        <v>204</v>
      </c>
      <c r="I15" s="171" t="s">
        <v>204</v>
      </c>
      <c r="J15" s="171" t="s">
        <v>204</v>
      </c>
      <c r="K15" s="221" t="s">
        <v>216</v>
      </c>
    </row>
    <row r="16" spans="1:11" s="70" customFormat="1" ht="15" customHeight="1" x14ac:dyDescent="0.2">
      <c r="A16" s="34" t="s">
        <v>40</v>
      </c>
      <c r="B16" s="419" t="s">
        <v>332</v>
      </c>
      <c r="C16" s="396">
        <f t="shared" si="2"/>
        <v>2</v>
      </c>
      <c r="D16" s="15"/>
      <c r="E16" s="15"/>
      <c r="F16" s="75">
        <f t="shared" si="3"/>
        <v>2</v>
      </c>
      <c r="G16" s="224"/>
      <c r="H16" s="171" t="s">
        <v>204</v>
      </c>
      <c r="I16" s="171" t="s">
        <v>204</v>
      </c>
      <c r="J16" s="171" t="s">
        <v>204</v>
      </c>
      <c r="K16" s="225" t="s">
        <v>406</v>
      </c>
    </row>
    <row r="17" spans="1:11" s="70" customFormat="1" ht="15" customHeight="1" x14ac:dyDescent="0.2">
      <c r="A17" s="34" t="s">
        <v>41</v>
      </c>
      <c r="B17" s="199" t="s">
        <v>333</v>
      </c>
      <c r="C17" s="80">
        <f t="shared" si="2"/>
        <v>1</v>
      </c>
      <c r="D17" s="15"/>
      <c r="E17" s="15"/>
      <c r="F17" s="75">
        <f t="shared" si="3"/>
        <v>1</v>
      </c>
      <c r="G17" s="199"/>
      <c r="H17" s="171" t="s">
        <v>204</v>
      </c>
      <c r="I17" s="171" t="s">
        <v>204</v>
      </c>
      <c r="J17" s="171" t="s">
        <v>205</v>
      </c>
      <c r="K17" s="421" t="s">
        <v>594</v>
      </c>
    </row>
    <row r="18" spans="1:11" s="70" customFormat="1" ht="15" customHeight="1" x14ac:dyDescent="0.2">
      <c r="A18" s="34" t="s">
        <v>42</v>
      </c>
      <c r="B18" s="199" t="s">
        <v>332</v>
      </c>
      <c r="C18" s="80">
        <f t="shared" si="2"/>
        <v>2</v>
      </c>
      <c r="D18" s="15"/>
      <c r="E18" s="15"/>
      <c r="F18" s="75">
        <f t="shared" si="3"/>
        <v>2</v>
      </c>
      <c r="G18" s="199"/>
      <c r="H18" s="171" t="s">
        <v>204</v>
      </c>
      <c r="I18" s="171" t="s">
        <v>204</v>
      </c>
      <c r="J18" s="171" t="s">
        <v>204</v>
      </c>
      <c r="K18" s="225" t="s">
        <v>612</v>
      </c>
    </row>
    <row r="19" spans="1:11" s="70" customFormat="1" ht="15" customHeight="1" x14ac:dyDescent="0.2">
      <c r="A19" s="34" t="s">
        <v>43</v>
      </c>
      <c r="B19" s="199" t="s">
        <v>332</v>
      </c>
      <c r="C19" s="80">
        <f t="shared" si="2"/>
        <v>2</v>
      </c>
      <c r="D19" s="15"/>
      <c r="E19" s="15"/>
      <c r="F19" s="75">
        <f t="shared" si="3"/>
        <v>2</v>
      </c>
      <c r="G19" s="199"/>
      <c r="H19" s="171" t="s">
        <v>204</v>
      </c>
      <c r="I19" s="171" t="s">
        <v>204</v>
      </c>
      <c r="J19" s="171" t="s">
        <v>204</v>
      </c>
      <c r="K19" s="225" t="s">
        <v>587</v>
      </c>
    </row>
    <row r="20" spans="1:11" s="70" customFormat="1" ht="15" customHeight="1" x14ac:dyDescent="0.25">
      <c r="A20" s="34" t="s">
        <v>44</v>
      </c>
      <c r="B20" s="195" t="s">
        <v>332</v>
      </c>
      <c r="C20" s="165">
        <f t="shared" si="2"/>
        <v>2</v>
      </c>
      <c r="D20" s="15"/>
      <c r="E20" s="15"/>
      <c r="F20" s="167">
        <f t="shared" si="3"/>
        <v>2</v>
      </c>
      <c r="G20" s="199"/>
      <c r="H20" s="171" t="s">
        <v>204</v>
      </c>
      <c r="I20" s="171" t="s">
        <v>204</v>
      </c>
      <c r="J20" s="171" t="s">
        <v>204</v>
      </c>
      <c r="K20" s="216" t="s">
        <v>591</v>
      </c>
    </row>
    <row r="21" spans="1:11" s="70" customFormat="1" ht="15" customHeight="1" x14ac:dyDescent="0.2">
      <c r="A21" s="34" t="s">
        <v>45</v>
      </c>
      <c r="B21" s="199" t="s">
        <v>332</v>
      </c>
      <c r="C21" s="80">
        <f t="shared" si="2"/>
        <v>2</v>
      </c>
      <c r="D21" s="15"/>
      <c r="E21" s="15"/>
      <c r="F21" s="75">
        <f t="shared" si="3"/>
        <v>2</v>
      </c>
      <c r="G21" s="199"/>
      <c r="H21" s="171" t="s">
        <v>204</v>
      </c>
      <c r="I21" s="171" t="s">
        <v>204</v>
      </c>
      <c r="J21" s="171" t="s">
        <v>204</v>
      </c>
      <c r="K21" s="225" t="s">
        <v>407</v>
      </c>
    </row>
    <row r="22" spans="1:11" s="70" customFormat="1" ht="15" customHeight="1" x14ac:dyDescent="0.2">
      <c r="A22" s="34" t="s">
        <v>46</v>
      </c>
      <c r="B22" s="199" t="s">
        <v>332</v>
      </c>
      <c r="C22" s="80">
        <f>IF(B22=$B$4,2,IF(B22=$B$5,1,0))</f>
        <v>2</v>
      </c>
      <c r="D22" s="15"/>
      <c r="E22" s="15"/>
      <c r="F22" s="75">
        <f t="shared" si="3"/>
        <v>2</v>
      </c>
      <c r="G22" s="199"/>
      <c r="H22" s="171" t="s">
        <v>204</v>
      </c>
      <c r="I22" s="171" t="s">
        <v>204</v>
      </c>
      <c r="J22" s="171" t="s">
        <v>204</v>
      </c>
      <c r="K22" s="225" t="s">
        <v>596</v>
      </c>
    </row>
    <row r="23" spans="1:11" s="70" customFormat="1" ht="15" customHeight="1" x14ac:dyDescent="0.2">
      <c r="A23" s="34" t="s">
        <v>47</v>
      </c>
      <c r="B23" s="195" t="s">
        <v>333</v>
      </c>
      <c r="C23" s="165">
        <f t="shared" ref="C23:C28" si="4">IF(B23=$B$4,2,IF(B23=$B$5,1,0))</f>
        <v>1</v>
      </c>
      <c r="D23" s="15"/>
      <c r="E23" s="15"/>
      <c r="F23" s="167">
        <f t="shared" si="3"/>
        <v>1</v>
      </c>
      <c r="G23" s="195"/>
      <c r="H23" s="277" t="s">
        <v>204</v>
      </c>
      <c r="I23" s="277" t="s">
        <v>204</v>
      </c>
      <c r="J23" s="460" t="s">
        <v>205</v>
      </c>
      <c r="K23" s="225" t="s">
        <v>598</v>
      </c>
    </row>
    <row r="24" spans="1:11" s="70" customFormat="1" ht="15" customHeight="1" x14ac:dyDescent="0.2">
      <c r="A24" s="34" t="s">
        <v>48</v>
      </c>
      <c r="B24" s="199" t="s">
        <v>332</v>
      </c>
      <c r="C24" s="80">
        <f t="shared" si="4"/>
        <v>2</v>
      </c>
      <c r="D24" s="15"/>
      <c r="E24" s="15">
        <v>0.5</v>
      </c>
      <c r="F24" s="75">
        <f t="shared" si="3"/>
        <v>1</v>
      </c>
      <c r="G24" s="199" t="s">
        <v>610</v>
      </c>
      <c r="H24" s="171" t="s">
        <v>204</v>
      </c>
      <c r="I24" s="171" t="s">
        <v>204</v>
      </c>
      <c r="J24" s="171" t="s">
        <v>204</v>
      </c>
      <c r="K24" s="221" t="s">
        <v>609</v>
      </c>
    </row>
    <row r="25" spans="1:11" s="70" customFormat="1" ht="15" customHeight="1" x14ac:dyDescent="0.2">
      <c r="A25" s="34" t="s">
        <v>49</v>
      </c>
      <c r="B25" s="419" t="s">
        <v>332</v>
      </c>
      <c r="C25" s="416">
        <f t="shared" si="4"/>
        <v>2</v>
      </c>
      <c r="D25" s="370"/>
      <c r="E25" s="370"/>
      <c r="F25" s="418">
        <f t="shared" si="3"/>
        <v>2</v>
      </c>
      <c r="G25" s="419"/>
      <c r="H25" s="458" t="s">
        <v>204</v>
      </c>
      <c r="I25" s="458" t="s">
        <v>204</v>
      </c>
      <c r="J25" s="458" t="s">
        <v>204</v>
      </c>
      <c r="K25" s="454" t="s">
        <v>760</v>
      </c>
    </row>
    <row r="26" spans="1:11" s="70" customFormat="1" ht="15" customHeight="1" x14ac:dyDescent="0.25">
      <c r="A26" s="34" t="s">
        <v>50</v>
      </c>
      <c r="B26" s="199" t="s">
        <v>333</v>
      </c>
      <c r="C26" s="80">
        <f t="shared" si="4"/>
        <v>1</v>
      </c>
      <c r="D26" s="15"/>
      <c r="E26" s="15"/>
      <c r="F26" s="75">
        <f t="shared" si="3"/>
        <v>1</v>
      </c>
      <c r="G26" s="195"/>
      <c r="H26" s="171" t="s">
        <v>204</v>
      </c>
      <c r="I26" s="171" t="s">
        <v>204</v>
      </c>
      <c r="J26" s="460" t="s">
        <v>205</v>
      </c>
      <c r="K26" s="216" t="s">
        <v>601</v>
      </c>
    </row>
    <row r="27" spans="1:11" s="70" customFormat="1" ht="15" customHeight="1" x14ac:dyDescent="0.2">
      <c r="A27" s="34" t="s">
        <v>51</v>
      </c>
      <c r="B27" s="199" t="s">
        <v>332</v>
      </c>
      <c r="C27" s="80">
        <f t="shared" si="4"/>
        <v>2</v>
      </c>
      <c r="D27" s="15"/>
      <c r="E27" s="15"/>
      <c r="F27" s="75">
        <f t="shared" si="3"/>
        <v>2</v>
      </c>
      <c r="G27" s="195"/>
      <c r="H27" s="171" t="s">
        <v>204</v>
      </c>
      <c r="I27" s="171" t="s">
        <v>204</v>
      </c>
      <c r="J27" s="171" t="s">
        <v>204</v>
      </c>
      <c r="K27" s="225" t="s">
        <v>603</v>
      </c>
    </row>
    <row r="28" spans="1:11" s="70" customFormat="1" ht="15" customHeight="1" x14ac:dyDescent="0.2">
      <c r="A28" s="34" t="s">
        <v>52</v>
      </c>
      <c r="B28" s="199" t="s">
        <v>332</v>
      </c>
      <c r="C28" s="80">
        <f t="shared" si="4"/>
        <v>2</v>
      </c>
      <c r="D28" s="15"/>
      <c r="E28" s="15"/>
      <c r="F28" s="75">
        <f t="shared" si="3"/>
        <v>2</v>
      </c>
      <c r="G28" s="199"/>
      <c r="H28" s="171" t="s">
        <v>204</v>
      </c>
      <c r="I28" s="171" t="s">
        <v>204</v>
      </c>
      <c r="J28" s="171" t="s">
        <v>204</v>
      </c>
      <c r="K28" s="225" t="s">
        <v>606</v>
      </c>
    </row>
    <row r="29" spans="1:11" x14ac:dyDescent="0.2">
      <c r="I29" s="65"/>
    </row>
    <row r="30" spans="1:11" x14ac:dyDescent="0.2">
      <c r="I30" s="65"/>
    </row>
    <row r="31" spans="1:11" x14ac:dyDescent="0.2">
      <c r="B31" s="67"/>
      <c r="C31" s="69"/>
      <c r="D31" s="67"/>
      <c r="E31" s="67"/>
      <c r="F31" s="68"/>
      <c r="G31" s="67"/>
      <c r="H31" s="67"/>
      <c r="I31" s="65"/>
      <c r="K31" s="67"/>
    </row>
    <row r="32" spans="1:11" x14ac:dyDescent="0.2">
      <c r="I32" s="65"/>
    </row>
    <row r="33" spans="9:9" x14ac:dyDescent="0.2">
      <c r="I33" s="65"/>
    </row>
    <row r="34" spans="9:9" x14ac:dyDescent="0.2">
      <c r="I34" s="65"/>
    </row>
    <row r="35" spans="9:9" x14ac:dyDescent="0.2">
      <c r="I35" s="65"/>
    </row>
    <row r="36" spans="9:9" x14ac:dyDescent="0.2">
      <c r="I36" s="65"/>
    </row>
    <row r="37" spans="9:9" x14ac:dyDescent="0.2">
      <c r="I37" s="65"/>
    </row>
    <row r="38" spans="9:9" ht="11.25" customHeight="1" x14ac:dyDescent="0.2">
      <c r="I38" s="65"/>
    </row>
    <row r="39" spans="9:9" x14ac:dyDescent="0.2">
      <c r="I39" s="65"/>
    </row>
    <row r="40" spans="9:9" x14ac:dyDescent="0.2">
      <c r="I40" s="65"/>
    </row>
    <row r="41" spans="9:9" x14ac:dyDescent="0.2">
      <c r="I41" s="65"/>
    </row>
    <row r="42" spans="9:9" x14ac:dyDescent="0.2">
      <c r="I42" s="65"/>
    </row>
    <row r="43" spans="9:9" x14ac:dyDescent="0.2">
      <c r="I43" s="65"/>
    </row>
    <row r="44" spans="9:9" x14ac:dyDescent="0.2">
      <c r="I44" s="65"/>
    </row>
    <row r="45" spans="9:9" x14ac:dyDescent="0.2">
      <c r="I45" s="65"/>
    </row>
    <row r="46" spans="9:9" x14ac:dyDescent="0.2">
      <c r="I46" s="65"/>
    </row>
    <row r="47" spans="9:9" x14ac:dyDescent="0.2">
      <c r="I47" s="65"/>
    </row>
    <row r="48" spans="9:9" x14ac:dyDescent="0.2">
      <c r="I48" s="65"/>
    </row>
    <row r="49" spans="9:9" x14ac:dyDescent="0.2">
      <c r="I49" s="65"/>
    </row>
    <row r="50" spans="9:9" x14ac:dyDescent="0.2">
      <c r="I50" s="65"/>
    </row>
  </sheetData>
  <autoFilter ref="A7:J28"/>
  <dataConsolidate/>
  <mergeCells count="15">
    <mergeCell ref="A1:K1"/>
    <mergeCell ref="A2:K2"/>
    <mergeCell ref="A3:A6"/>
    <mergeCell ref="C3:F3"/>
    <mergeCell ref="G3:G6"/>
    <mergeCell ref="H3:H4"/>
    <mergeCell ref="I3:J3"/>
    <mergeCell ref="K3:K6"/>
    <mergeCell ref="C4:C6"/>
    <mergeCell ref="D4:D6"/>
    <mergeCell ref="E4:E6"/>
    <mergeCell ref="F4:F6"/>
    <mergeCell ref="H5:H6"/>
    <mergeCell ref="I5:I6"/>
    <mergeCell ref="J5:J6"/>
  </mergeCells>
  <dataValidations count="3">
    <dataValidation type="list" allowBlank="1" showInputMessage="1" showErrorMessage="1" sqref="D8:E13 D15:E28">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8:B13 B15:B28">
      <formula1>$B$4:$B$6</formula1>
    </dataValidation>
    <dataValidation type="list" allowBlank="1" showInputMessage="1" showErrorMessage="1" sqref="B14:C14 K9:K19 K21:K25 K27:K28">
      <formula1>Выбор_3.1</formula1>
    </dataValidation>
  </dataValidations>
  <hyperlinks>
    <hyperlink ref="K16" r:id="rId1"/>
    <hyperlink ref="K20" r:id="rId2"/>
    <hyperlink ref="K22" r:id="rId3"/>
    <hyperlink ref="K23" r:id="rId4"/>
    <hyperlink ref="K26" r:id="rId5"/>
    <hyperlink ref="K24" r:id="rId6"/>
    <hyperlink ref="K18" r:id="rId7"/>
    <hyperlink ref="K12" r:id="rId8"/>
    <hyperlink ref="K11" r:id="rId9"/>
    <hyperlink ref="K10" r:id="rId10"/>
    <hyperlink ref="K9" r:id="rId11"/>
    <hyperlink ref="K25" r:id="rId12"/>
    <hyperlink ref="K17" r:id="rId13"/>
  </hyperlinks>
  <pageMargins left="0.70866141732283472" right="0.70866141732283472" top="0.74803149606299213" bottom="0.74803149606299213" header="0.31496062992125984" footer="0.31496062992125984"/>
  <pageSetup paperSize="9" scale="58" fitToWidth="0" fitToHeight="3" orientation="landscape" r:id="rId14"/>
  <headerFooter>
    <oddFooter>&amp;A&amp;RСтраница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FF00"/>
  </sheetPr>
  <dimension ref="A1:M51"/>
  <sheetViews>
    <sheetView topLeftCell="A4" zoomScaleNormal="100" zoomScaleSheetLayoutView="100" workbookViewId="0">
      <selection activeCell="I35" sqref="I35"/>
    </sheetView>
  </sheetViews>
  <sheetFormatPr defaultColWidth="8.85546875" defaultRowHeight="11.25" x14ac:dyDescent="0.2"/>
  <cols>
    <col min="1" max="1" width="19.42578125" style="58" customWidth="1"/>
    <col min="2" max="2" width="41" style="61" customWidth="1"/>
    <col min="3" max="3" width="6.28515625" style="64" customWidth="1"/>
    <col min="4" max="4" width="6.7109375" style="61" customWidth="1"/>
    <col min="5" max="5" width="6.7109375" style="63" customWidth="1"/>
    <col min="6" max="6" width="14.140625" style="61" customWidth="1"/>
    <col min="7" max="7" width="10.7109375" style="61" customWidth="1"/>
    <col min="8" max="8" width="10.140625" style="62" customWidth="1"/>
    <col min="9" max="9" width="10" style="62" customWidth="1"/>
    <col min="10" max="10" width="9.140625" style="60" customWidth="1"/>
    <col min="11" max="11" width="9" style="59" customWidth="1"/>
    <col min="12" max="12" width="9.28515625" style="237" customWidth="1"/>
    <col min="13" max="13" width="8.140625" style="61" customWidth="1"/>
    <col min="14" max="16384" width="8.85546875" style="58"/>
  </cols>
  <sheetData>
    <row r="1" spans="1:13" ht="18" customHeight="1" x14ac:dyDescent="0.2">
      <c r="A1" s="513" t="str">
        <f>"Исходные данные и оценка показателя "&amp;Методика!B194</f>
        <v>Исходные данные и оценка показателя Проводились ли во II полугодии отчетного года ОМСУ опросы общественного мнения по бюджетной тематике в он-лайн режиме?</v>
      </c>
      <c r="B1" s="513"/>
      <c r="C1" s="513"/>
      <c r="D1" s="513"/>
      <c r="E1" s="513"/>
      <c r="F1" s="513"/>
      <c r="G1" s="513"/>
      <c r="H1" s="513"/>
      <c r="I1" s="513"/>
      <c r="J1" s="513"/>
      <c r="K1" s="513"/>
      <c r="L1" s="513"/>
      <c r="M1" s="513"/>
    </row>
    <row r="2" spans="1:13" s="45" customFormat="1" ht="171" customHeight="1" x14ac:dyDescent="0.25">
      <c r="A2" s="556" t="str">
        <f>Методика!B195</f>
        <v xml:space="preserve">Целью проведения опросов по бюджетной тематике должно быть изучение общественного мнения для последующего учета полученных результатов в процессе управления общественными финансами и принятия решений по бюджетным вопросам.
В целях оценки показателя учитываются опросы, которые проводятся в режиме он-лайн на порталах (сайтах) МО, предназначенных для публикации бюджетных данных или иных сайтах МО (в группах МО в социальных сетях) в случае, если сведения о проведении опроса содержатся на портале (сайте) МО, предназначенном для публикации бюджетных данных;
В целях оценки показателя учитываются опросы, соответствующие следующим требованиям:
1) опрос проводится по бюджетной тематике; 
2) с момента начала проведения опроса указаны дата начала его проведения и дата окончания его проведения (в том числе день, месяц и год);
3) результаты опроса отражаются он-лайн в течение всего срока проведения опроса и как, минимум, в течение месяца после его завершения, в том числе, с указанием общего количества участников опроса и количества проголосовавших за тот или иной вариант ответа;
4) к результатам опроса обеспечен доступ неограниченное количество раз для любого человека, который один раз ответил на вопросы;
5) опрос завершен в период с 1 июля по 31 декабря отчетного года;
6) число участников опроса составило не менее 50 человек.
Если хотя бы одно из указанных требований не выполняется, оценка показателя принимает значение 0 баллов.
В целях оценки показателя достаточным является проведение хотя бы одного опроса, удовлетворяющего указанным требованиям.
В случае выявления недостоверных данных, оценка показателя принимает значение 0 баллов.
</v>
      </c>
      <c r="B2" s="556"/>
      <c r="C2" s="556"/>
      <c r="D2" s="556"/>
      <c r="E2" s="556"/>
      <c r="F2" s="556"/>
      <c r="G2" s="556"/>
      <c r="H2" s="556"/>
      <c r="I2" s="556"/>
      <c r="J2" s="556"/>
      <c r="K2" s="556"/>
      <c r="L2" s="556"/>
      <c r="M2" s="556"/>
    </row>
    <row r="3" spans="1:13" ht="33" customHeight="1" x14ac:dyDescent="0.2">
      <c r="A3" s="494" t="s">
        <v>134</v>
      </c>
      <c r="B3" s="172" t="str">
        <f>Методика!B194</f>
        <v>Проводились ли во II полугодии отчетного года ОМСУ опросы общественного мнения по бюджетной тематике в он-лайн режиме?</v>
      </c>
      <c r="C3" s="517" t="s">
        <v>409</v>
      </c>
      <c r="D3" s="518"/>
      <c r="E3" s="518"/>
      <c r="F3" s="501" t="s">
        <v>28</v>
      </c>
      <c r="G3" s="537" t="s">
        <v>171</v>
      </c>
      <c r="H3" s="538"/>
      <c r="I3" s="538"/>
      <c r="J3" s="538"/>
      <c r="K3" s="538"/>
      <c r="L3" s="538"/>
      <c r="M3" s="494" t="s">
        <v>3</v>
      </c>
    </row>
    <row r="4" spans="1:13" s="70" customFormat="1" ht="15.75" customHeight="1" x14ac:dyDescent="0.2">
      <c r="A4" s="502"/>
      <c r="B4" s="89" t="str">
        <f>Методика!B196</f>
        <v>Да, в опросе приняли участие более 150 человек</v>
      </c>
      <c r="C4" s="515" t="s">
        <v>9</v>
      </c>
      <c r="D4" s="507" t="s">
        <v>137</v>
      </c>
      <c r="E4" s="516" t="s">
        <v>8</v>
      </c>
      <c r="F4" s="502"/>
      <c r="G4" s="524" t="s">
        <v>173</v>
      </c>
      <c r="H4" s="524" t="s">
        <v>167</v>
      </c>
      <c r="I4" s="524" t="s">
        <v>168</v>
      </c>
      <c r="J4" s="524" t="s">
        <v>169</v>
      </c>
      <c r="K4" s="494" t="s">
        <v>170</v>
      </c>
      <c r="L4" s="566" t="s">
        <v>172</v>
      </c>
      <c r="M4" s="495"/>
    </row>
    <row r="5" spans="1:13" s="70" customFormat="1" ht="15.75" customHeight="1" x14ac:dyDescent="0.2">
      <c r="A5" s="502"/>
      <c r="B5" s="89" t="str">
        <f>Методика!B197</f>
        <v>Да, в опросе приняли участие от 100 до 150 человек</v>
      </c>
      <c r="C5" s="515"/>
      <c r="D5" s="507"/>
      <c r="E5" s="516"/>
      <c r="F5" s="502"/>
      <c r="G5" s="536"/>
      <c r="H5" s="536"/>
      <c r="I5" s="536"/>
      <c r="J5" s="536"/>
      <c r="K5" s="495"/>
      <c r="L5" s="567"/>
      <c r="M5" s="495"/>
    </row>
    <row r="6" spans="1:13" s="70" customFormat="1" ht="15.75" customHeight="1" x14ac:dyDescent="0.2">
      <c r="A6" s="502"/>
      <c r="B6" s="89" t="str">
        <f>Методика!B198</f>
        <v>Да, в опросе приняли участие от 50 до 100 человек</v>
      </c>
      <c r="C6" s="515"/>
      <c r="D6" s="507"/>
      <c r="E6" s="516"/>
      <c r="F6" s="502"/>
      <c r="G6" s="536"/>
      <c r="H6" s="536"/>
      <c r="I6" s="536"/>
      <c r="J6" s="536"/>
      <c r="K6" s="495"/>
      <c r="L6" s="567"/>
      <c r="M6" s="495"/>
    </row>
    <row r="7" spans="1:13" s="70" customFormat="1" ht="24.75" customHeight="1" x14ac:dyDescent="0.2">
      <c r="A7" s="502"/>
      <c r="B7" s="89" t="str">
        <f>Методика!B199</f>
        <v>Нет, опросы не проводились или не соответствуют требованиям</v>
      </c>
      <c r="C7" s="515"/>
      <c r="D7" s="507"/>
      <c r="E7" s="516"/>
      <c r="F7" s="502"/>
      <c r="G7" s="536"/>
      <c r="H7" s="536"/>
      <c r="I7" s="536"/>
      <c r="J7" s="536"/>
      <c r="K7" s="495"/>
      <c r="L7" s="567"/>
      <c r="M7" s="495"/>
    </row>
    <row r="8" spans="1:13" s="70" customFormat="1" ht="15" customHeight="1" x14ac:dyDescent="0.2">
      <c r="A8" s="11" t="s">
        <v>31</v>
      </c>
      <c r="B8" s="85"/>
      <c r="C8" s="88"/>
      <c r="D8" s="82"/>
      <c r="E8" s="87"/>
      <c r="F8" s="86"/>
      <c r="G8" s="85"/>
      <c r="H8" s="84"/>
      <c r="I8" s="84"/>
      <c r="J8" s="83"/>
      <c r="K8" s="21"/>
      <c r="L8" s="229"/>
      <c r="M8" s="85"/>
    </row>
    <row r="9" spans="1:13" s="70" customFormat="1" ht="15" customHeight="1" x14ac:dyDescent="0.2">
      <c r="A9" s="32" t="s">
        <v>33</v>
      </c>
      <c r="B9" s="199" t="s">
        <v>110</v>
      </c>
      <c r="C9" s="80">
        <f t="shared" ref="C9:C14" si="0">IF(B9=$B$4,3,IF(B9=$B$5,2,IF(B9=$B$6,1,0)))</f>
        <v>3</v>
      </c>
      <c r="D9" s="15"/>
      <c r="E9" s="75">
        <f>C9*(1-D9)</f>
        <v>3</v>
      </c>
      <c r="F9" s="134"/>
      <c r="G9" s="31" t="s">
        <v>410</v>
      </c>
      <c r="H9" s="31">
        <v>43678</v>
      </c>
      <c r="I9" s="31">
        <v>43708</v>
      </c>
      <c r="J9" s="20" t="s">
        <v>410</v>
      </c>
      <c r="K9" s="20" t="s">
        <v>410</v>
      </c>
      <c r="L9" s="230">
        <v>536</v>
      </c>
      <c r="M9" s="197" t="s">
        <v>626</v>
      </c>
    </row>
    <row r="10" spans="1:13" s="70" customFormat="1" ht="15" customHeight="1" x14ac:dyDescent="0.2">
      <c r="A10" s="382" t="s">
        <v>34</v>
      </c>
      <c r="B10" s="419" t="s">
        <v>110</v>
      </c>
      <c r="C10" s="416">
        <f t="shared" si="0"/>
        <v>3</v>
      </c>
      <c r="D10" s="370"/>
      <c r="E10" s="418">
        <f t="shared" ref="E10:E29" si="1">C10*(1-D10)</f>
        <v>3</v>
      </c>
      <c r="F10" s="134"/>
      <c r="G10" s="31" t="s">
        <v>410</v>
      </c>
      <c r="H10" s="31">
        <v>43647</v>
      </c>
      <c r="I10" s="31">
        <v>43830</v>
      </c>
      <c r="J10" s="20" t="s">
        <v>410</v>
      </c>
      <c r="K10" s="20" t="s">
        <v>410</v>
      </c>
      <c r="L10" s="230">
        <v>169</v>
      </c>
      <c r="M10" s="221" t="s">
        <v>623</v>
      </c>
    </row>
    <row r="11" spans="1:13" s="70" customFormat="1" ht="15" customHeight="1" x14ac:dyDescent="0.2">
      <c r="A11" s="32" t="s">
        <v>35</v>
      </c>
      <c r="B11" s="199" t="s">
        <v>110</v>
      </c>
      <c r="C11" s="80">
        <f t="shared" si="0"/>
        <v>3</v>
      </c>
      <c r="D11" s="15"/>
      <c r="E11" s="75">
        <f t="shared" si="1"/>
        <v>3</v>
      </c>
      <c r="F11" s="134"/>
      <c r="G11" s="31" t="s">
        <v>410</v>
      </c>
      <c r="H11" s="47">
        <v>43781</v>
      </c>
      <c r="I11" s="47">
        <v>43066</v>
      </c>
      <c r="J11" s="20" t="s">
        <v>410</v>
      </c>
      <c r="K11" s="20" t="s">
        <v>410</v>
      </c>
      <c r="L11" s="230">
        <v>172</v>
      </c>
      <c r="M11" s="200" t="s">
        <v>621</v>
      </c>
    </row>
    <row r="12" spans="1:13" s="70" customFormat="1" ht="14.25" customHeight="1" x14ac:dyDescent="0.2">
      <c r="A12" s="32" t="s">
        <v>36</v>
      </c>
      <c r="B12" s="199" t="s">
        <v>338</v>
      </c>
      <c r="C12" s="80">
        <f t="shared" si="0"/>
        <v>0</v>
      </c>
      <c r="D12" s="15"/>
      <c r="E12" s="75">
        <f t="shared" si="1"/>
        <v>0</v>
      </c>
      <c r="F12" s="134" t="s">
        <v>593</v>
      </c>
      <c r="G12" s="31"/>
      <c r="H12" s="20"/>
      <c r="I12" s="20"/>
      <c r="J12" s="20"/>
      <c r="K12" s="31"/>
      <c r="L12" s="230">
        <v>0</v>
      </c>
      <c r="M12" s="227"/>
    </row>
    <row r="13" spans="1:13" s="70" customFormat="1" ht="15" customHeight="1" x14ac:dyDescent="0.2">
      <c r="A13" s="34" t="s">
        <v>37</v>
      </c>
      <c r="B13" s="199" t="s">
        <v>110</v>
      </c>
      <c r="C13" s="80">
        <f t="shared" si="0"/>
        <v>3</v>
      </c>
      <c r="D13" s="15"/>
      <c r="E13" s="75">
        <f t="shared" si="1"/>
        <v>3</v>
      </c>
      <c r="F13" s="134"/>
      <c r="G13" s="31" t="s">
        <v>410</v>
      </c>
      <c r="H13" s="31">
        <v>43783</v>
      </c>
      <c r="I13" s="31">
        <v>43798</v>
      </c>
      <c r="J13" s="20" t="s">
        <v>410</v>
      </c>
      <c r="K13" s="20" t="s">
        <v>410</v>
      </c>
      <c r="L13" s="230">
        <v>200</v>
      </c>
      <c r="M13" s="221" t="s">
        <v>616</v>
      </c>
    </row>
    <row r="14" spans="1:13" s="70" customFormat="1" ht="16.5" customHeight="1" x14ac:dyDescent="0.2">
      <c r="A14" s="32" t="s">
        <v>38</v>
      </c>
      <c r="B14" s="199" t="s">
        <v>338</v>
      </c>
      <c r="C14" s="80">
        <f t="shared" si="0"/>
        <v>0</v>
      </c>
      <c r="D14" s="15"/>
      <c r="E14" s="75">
        <f>C14*(1-D14)</f>
        <v>0</v>
      </c>
      <c r="F14" s="134"/>
      <c r="G14" s="31"/>
      <c r="H14" s="20"/>
      <c r="I14" s="20"/>
      <c r="J14" s="20"/>
      <c r="K14" s="31"/>
      <c r="L14" s="234">
        <v>0</v>
      </c>
      <c r="M14" s="227"/>
    </row>
    <row r="15" spans="1:13" s="70" customFormat="1" ht="21.75" customHeight="1" x14ac:dyDescent="0.2">
      <c r="A15" s="35" t="s">
        <v>32</v>
      </c>
      <c r="B15" s="222"/>
      <c r="C15" s="19"/>
      <c r="D15" s="77"/>
      <c r="E15" s="7"/>
      <c r="F15" s="231"/>
      <c r="G15" s="48"/>
      <c r="H15" s="16"/>
      <c r="I15" s="16"/>
      <c r="J15" s="16"/>
      <c r="K15" s="16"/>
      <c r="L15" s="232"/>
      <c r="M15" s="223"/>
    </row>
    <row r="16" spans="1:13" s="70" customFormat="1" ht="15" customHeight="1" x14ac:dyDescent="0.2">
      <c r="A16" s="32" t="s">
        <v>39</v>
      </c>
      <c r="B16" s="195" t="s">
        <v>112</v>
      </c>
      <c r="C16" s="165">
        <f t="shared" ref="C16:C26" si="2">IF(B16=$B$4,3,IF(B16=$B$5,2,IF(B16=$B$6,1,0)))</f>
        <v>1</v>
      </c>
      <c r="D16" s="15"/>
      <c r="E16" s="167">
        <f t="shared" si="1"/>
        <v>1</v>
      </c>
      <c r="F16" s="235"/>
      <c r="G16" s="31" t="s">
        <v>410</v>
      </c>
      <c r="H16" s="31">
        <v>43804</v>
      </c>
      <c r="I16" s="31">
        <v>43824</v>
      </c>
      <c r="J16" s="20" t="s">
        <v>410</v>
      </c>
      <c r="K16" s="20" t="s">
        <v>410</v>
      </c>
      <c r="L16" s="230">
        <v>62</v>
      </c>
      <c r="M16" s="221" t="s">
        <v>237</v>
      </c>
    </row>
    <row r="17" spans="1:13" s="70" customFormat="1" ht="16.5" customHeight="1" x14ac:dyDescent="0.2">
      <c r="A17" s="34" t="s">
        <v>40</v>
      </c>
      <c r="B17" s="199" t="s">
        <v>110</v>
      </c>
      <c r="C17" s="80">
        <f t="shared" si="2"/>
        <v>3</v>
      </c>
      <c r="D17" s="15"/>
      <c r="E17" s="75">
        <f t="shared" si="1"/>
        <v>3</v>
      </c>
      <c r="F17" s="233"/>
      <c r="G17" s="31" t="s">
        <v>410</v>
      </c>
      <c r="H17" s="31">
        <v>43719</v>
      </c>
      <c r="I17" s="47">
        <v>43830</v>
      </c>
      <c r="J17" s="20" t="s">
        <v>410</v>
      </c>
      <c r="K17" s="20" t="s">
        <v>410</v>
      </c>
      <c r="L17" s="230">
        <v>694</v>
      </c>
      <c r="M17" s="225" t="s">
        <v>236</v>
      </c>
    </row>
    <row r="18" spans="1:13" s="70" customFormat="1" ht="19.5" customHeight="1" x14ac:dyDescent="0.2">
      <c r="A18" s="34" t="s">
        <v>41</v>
      </c>
      <c r="B18" s="199" t="s">
        <v>338</v>
      </c>
      <c r="C18" s="80">
        <f t="shared" si="2"/>
        <v>0</v>
      </c>
      <c r="D18" s="15"/>
      <c r="E18" s="75">
        <f t="shared" si="1"/>
        <v>0</v>
      </c>
      <c r="F18" s="134" t="s">
        <v>593</v>
      </c>
      <c r="G18" s="47"/>
      <c r="H18" s="15"/>
      <c r="I18" s="15"/>
      <c r="J18" s="15"/>
      <c r="K18" s="47"/>
      <c r="L18" s="234">
        <v>0</v>
      </c>
      <c r="M18" s="228"/>
    </row>
    <row r="19" spans="1:13" s="70" customFormat="1" ht="19.5" customHeight="1" x14ac:dyDescent="0.2">
      <c r="A19" s="34" t="s">
        <v>42</v>
      </c>
      <c r="B19" s="199" t="s">
        <v>338</v>
      </c>
      <c r="C19" s="80">
        <f t="shared" si="2"/>
        <v>0</v>
      </c>
      <c r="D19" s="15"/>
      <c r="E19" s="75">
        <f t="shared" si="1"/>
        <v>0</v>
      </c>
      <c r="F19" s="134" t="s">
        <v>593</v>
      </c>
      <c r="G19" s="31"/>
      <c r="H19" s="47"/>
      <c r="I19" s="47"/>
      <c r="J19" s="20"/>
      <c r="K19" s="20"/>
      <c r="L19" s="234">
        <v>0</v>
      </c>
      <c r="M19" s="228"/>
    </row>
    <row r="20" spans="1:13" s="70" customFormat="1" ht="15" customHeight="1" x14ac:dyDescent="0.2">
      <c r="A20" s="34" t="s">
        <v>43</v>
      </c>
      <c r="B20" s="199" t="s">
        <v>110</v>
      </c>
      <c r="C20" s="80">
        <f t="shared" si="2"/>
        <v>3</v>
      </c>
      <c r="D20" s="15"/>
      <c r="E20" s="75">
        <f t="shared" si="1"/>
        <v>3</v>
      </c>
      <c r="F20" s="134"/>
      <c r="G20" s="31" t="s">
        <v>410</v>
      </c>
      <c r="H20" s="47">
        <v>43793</v>
      </c>
      <c r="I20" s="47">
        <v>43823</v>
      </c>
      <c r="J20" s="31" t="s">
        <v>410</v>
      </c>
      <c r="K20" s="31" t="s">
        <v>410</v>
      </c>
      <c r="L20" s="234">
        <v>219</v>
      </c>
      <c r="M20" s="225" t="s">
        <v>214</v>
      </c>
    </row>
    <row r="21" spans="1:13" s="70" customFormat="1" ht="15" customHeight="1" x14ac:dyDescent="0.2">
      <c r="A21" s="34" t="s">
        <v>44</v>
      </c>
      <c r="B21" s="199" t="s">
        <v>110</v>
      </c>
      <c r="C21" s="80">
        <f t="shared" si="2"/>
        <v>3</v>
      </c>
      <c r="D21" s="15"/>
      <c r="E21" s="75">
        <f t="shared" si="1"/>
        <v>3</v>
      </c>
      <c r="F21" s="134"/>
      <c r="G21" s="31" t="s">
        <v>410</v>
      </c>
      <c r="H21" s="47">
        <v>43777</v>
      </c>
      <c r="I21" s="47">
        <v>43786</v>
      </c>
      <c r="J21" s="31" t="s">
        <v>410</v>
      </c>
      <c r="K21" s="31" t="s">
        <v>410</v>
      </c>
      <c r="L21" s="234">
        <v>205</v>
      </c>
      <c r="M21" s="225" t="s">
        <v>589</v>
      </c>
    </row>
    <row r="22" spans="1:13" s="70" customFormat="1" ht="15" customHeight="1" x14ac:dyDescent="0.25">
      <c r="A22" s="382" t="s">
        <v>45</v>
      </c>
      <c r="B22" s="419" t="s">
        <v>110</v>
      </c>
      <c r="C22" s="416">
        <f t="shared" si="2"/>
        <v>3</v>
      </c>
      <c r="D22" s="15"/>
      <c r="E22" s="418">
        <f t="shared" si="1"/>
        <v>3</v>
      </c>
      <c r="F22" s="134"/>
      <c r="G22" s="31" t="s">
        <v>410</v>
      </c>
      <c r="H22" s="47">
        <v>43808</v>
      </c>
      <c r="I22" s="47">
        <v>43815</v>
      </c>
      <c r="J22" s="31"/>
      <c r="K22" s="31"/>
      <c r="L22" s="433">
        <v>161</v>
      </c>
      <c r="M22" s="464" t="s">
        <v>765</v>
      </c>
    </row>
    <row r="23" spans="1:13" s="70" customFormat="1" ht="15" customHeight="1" x14ac:dyDescent="0.25">
      <c r="A23" s="382" t="s">
        <v>46</v>
      </c>
      <c r="B23" s="199" t="s">
        <v>110</v>
      </c>
      <c r="C23" s="80">
        <f t="shared" si="2"/>
        <v>3</v>
      </c>
      <c r="D23" s="15"/>
      <c r="E23" s="75">
        <f t="shared" si="1"/>
        <v>3</v>
      </c>
      <c r="F23" s="134"/>
      <c r="G23" s="31" t="s">
        <v>410</v>
      </c>
      <c r="H23" s="47">
        <v>43739</v>
      </c>
      <c r="I23" s="47">
        <v>43769</v>
      </c>
      <c r="J23" s="31" t="s">
        <v>410</v>
      </c>
      <c r="K23" s="31" t="s">
        <v>410</v>
      </c>
      <c r="L23" s="234">
        <v>358</v>
      </c>
      <c r="M23" s="217" t="s">
        <v>597</v>
      </c>
    </row>
    <row r="24" spans="1:13" s="70" customFormat="1" ht="14.25" customHeight="1" x14ac:dyDescent="0.2">
      <c r="A24" s="34" t="s">
        <v>47</v>
      </c>
      <c r="B24" s="199" t="s">
        <v>338</v>
      </c>
      <c r="C24" s="80">
        <f t="shared" si="2"/>
        <v>0</v>
      </c>
      <c r="D24" s="15"/>
      <c r="E24" s="75">
        <f t="shared" si="1"/>
        <v>0</v>
      </c>
      <c r="F24" s="134" t="s">
        <v>408</v>
      </c>
      <c r="G24" s="31"/>
      <c r="H24" s="47"/>
      <c r="I24" s="47"/>
      <c r="J24" s="15"/>
      <c r="K24" s="47"/>
      <c r="L24" s="234">
        <v>0</v>
      </c>
      <c r="M24" s="228"/>
    </row>
    <row r="25" spans="1:13" s="70" customFormat="1" ht="18.75" customHeight="1" x14ac:dyDescent="0.2">
      <c r="A25" s="34" t="s">
        <v>48</v>
      </c>
      <c r="B25" s="199" t="s">
        <v>338</v>
      </c>
      <c r="C25" s="80">
        <f t="shared" si="2"/>
        <v>0</v>
      </c>
      <c r="D25" s="15"/>
      <c r="E25" s="75">
        <f t="shared" si="1"/>
        <v>0</v>
      </c>
      <c r="F25" s="134" t="s">
        <v>408</v>
      </c>
      <c r="G25" s="31"/>
      <c r="H25" s="31"/>
      <c r="I25" s="20"/>
      <c r="J25" s="20"/>
      <c r="K25" s="31"/>
      <c r="L25" s="234">
        <v>0</v>
      </c>
      <c r="M25" s="227"/>
    </row>
    <row r="26" spans="1:13" s="70" customFormat="1" ht="18" customHeight="1" x14ac:dyDescent="0.2">
      <c r="A26" s="34" t="s">
        <v>49</v>
      </c>
      <c r="B26" s="199" t="s">
        <v>338</v>
      </c>
      <c r="C26" s="80">
        <f t="shared" si="2"/>
        <v>0</v>
      </c>
      <c r="D26" s="15"/>
      <c r="E26" s="75">
        <f t="shared" si="1"/>
        <v>0</v>
      </c>
      <c r="F26" s="235" t="s">
        <v>629</v>
      </c>
      <c r="G26" s="31"/>
      <c r="H26" s="47">
        <v>43754</v>
      </c>
      <c r="I26" s="47">
        <v>43775</v>
      </c>
      <c r="J26" s="15"/>
      <c r="K26" s="47"/>
      <c r="L26" s="236">
        <v>37</v>
      </c>
      <c r="M26" s="228" t="s">
        <v>628</v>
      </c>
    </row>
    <row r="27" spans="1:13" s="70" customFormat="1" ht="15.75" customHeight="1" x14ac:dyDescent="0.2">
      <c r="A27" s="34" t="s">
        <v>50</v>
      </c>
      <c r="B27" s="199" t="s">
        <v>110</v>
      </c>
      <c r="C27" s="80">
        <f>IF(B27=$B$4,3,IF(B27=$B$5,2,IF(B27=$B$6,1,0)))</f>
        <v>3</v>
      </c>
      <c r="D27" s="15"/>
      <c r="E27" s="167">
        <f t="shared" si="1"/>
        <v>3</v>
      </c>
      <c r="F27" s="195"/>
      <c r="G27" s="31" t="s">
        <v>410</v>
      </c>
      <c r="H27" s="47">
        <v>43740</v>
      </c>
      <c r="I27" s="47">
        <v>43761</v>
      </c>
      <c r="J27" s="31" t="s">
        <v>410</v>
      </c>
      <c r="K27" s="31" t="s">
        <v>410</v>
      </c>
      <c r="L27" s="234">
        <v>210</v>
      </c>
      <c r="M27" s="225" t="s">
        <v>602</v>
      </c>
    </row>
    <row r="28" spans="1:13" s="70" customFormat="1" ht="15" customHeight="1" x14ac:dyDescent="0.2">
      <c r="A28" s="34" t="s">
        <v>51</v>
      </c>
      <c r="B28" s="195" t="s">
        <v>110</v>
      </c>
      <c r="C28" s="165">
        <f>IF(B28=$B$4,3,IF(B28=$B$5,2,IF(B28=$B$6,1,0)))</f>
        <v>3</v>
      </c>
      <c r="D28" s="15"/>
      <c r="E28" s="75">
        <f t="shared" si="1"/>
        <v>3</v>
      </c>
      <c r="F28" s="235"/>
      <c r="G28" s="31" t="s">
        <v>410</v>
      </c>
      <c r="H28" s="47">
        <v>43791</v>
      </c>
      <c r="I28" s="47">
        <v>43824</v>
      </c>
      <c r="J28" s="31" t="s">
        <v>410</v>
      </c>
      <c r="K28" s="31" t="s">
        <v>410</v>
      </c>
      <c r="L28" s="234">
        <v>157</v>
      </c>
      <c r="M28" s="225" t="s">
        <v>604</v>
      </c>
    </row>
    <row r="29" spans="1:13" s="70" customFormat="1" ht="15" customHeight="1" x14ac:dyDescent="0.2">
      <c r="A29" s="34" t="s">
        <v>52</v>
      </c>
      <c r="B29" s="199" t="s">
        <v>112</v>
      </c>
      <c r="C29" s="80">
        <f>IF(B29=$B$4,3,IF(B29=$B$5,2,IF(B29=$B$6,1,0)))</f>
        <v>1</v>
      </c>
      <c r="D29" s="15"/>
      <c r="E29" s="75">
        <f t="shared" si="1"/>
        <v>1</v>
      </c>
      <c r="F29" s="235"/>
      <c r="G29" s="31" t="s">
        <v>410</v>
      </c>
      <c r="H29" s="47">
        <v>43803</v>
      </c>
      <c r="I29" s="47">
        <v>43814</v>
      </c>
      <c r="J29" s="31" t="s">
        <v>410</v>
      </c>
      <c r="K29" s="31" t="s">
        <v>410</v>
      </c>
      <c r="L29" s="234">
        <v>58</v>
      </c>
      <c r="M29" s="225" t="s">
        <v>607</v>
      </c>
    </row>
    <row r="30" spans="1:13" x14ac:dyDescent="0.2">
      <c r="I30" s="66"/>
      <c r="J30" s="65"/>
    </row>
    <row r="31" spans="1:13" x14ac:dyDescent="0.2">
      <c r="I31" s="66"/>
      <c r="J31" s="65"/>
    </row>
    <row r="32" spans="1:13" x14ac:dyDescent="0.2">
      <c r="B32" s="67"/>
      <c r="C32" s="69"/>
      <c r="D32" s="67"/>
      <c r="E32" s="68"/>
      <c r="F32" s="67"/>
      <c r="I32" s="66"/>
      <c r="J32" s="65"/>
      <c r="M32" s="67"/>
    </row>
    <row r="33" spans="9:10" x14ac:dyDescent="0.2">
      <c r="I33" s="66"/>
      <c r="J33" s="65"/>
    </row>
    <row r="34" spans="9:10" x14ac:dyDescent="0.2">
      <c r="I34" s="66"/>
      <c r="J34" s="65"/>
    </row>
    <row r="35" spans="9:10" x14ac:dyDescent="0.2">
      <c r="I35" s="66"/>
      <c r="J35" s="65"/>
    </row>
    <row r="36" spans="9:10" x14ac:dyDescent="0.2">
      <c r="I36" s="66"/>
      <c r="J36" s="65"/>
    </row>
    <row r="37" spans="9:10" x14ac:dyDescent="0.2">
      <c r="I37" s="66"/>
      <c r="J37" s="65"/>
    </row>
    <row r="38" spans="9:10" x14ac:dyDescent="0.2">
      <c r="I38" s="66"/>
      <c r="J38" s="65"/>
    </row>
    <row r="39" spans="9:10" ht="11.25" customHeight="1" x14ac:dyDescent="0.2">
      <c r="I39" s="66"/>
      <c r="J39" s="65"/>
    </row>
    <row r="40" spans="9:10" x14ac:dyDescent="0.2">
      <c r="I40" s="66"/>
      <c r="J40" s="65"/>
    </row>
    <row r="41" spans="9:10" x14ac:dyDescent="0.2">
      <c r="I41" s="66"/>
      <c r="J41" s="65"/>
    </row>
    <row r="42" spans="9:10" x14ac:dyDescent="0.2">
      <c r="I42" s="66"/>
      <c r="J42" s="65"/>
    </row>
    <row r="43" spans="9:10" x14ac:dyDescent="0.2">
      <c r="I43" s="66"/>
      <c r="J43" s="65"/>
    </row>
    <row r="44" spans="9:10" x14ac:dyDescent="0.2">
      <c r="I44" s="66"/>
      <c r="J44" s="65"/>
    </row>
    <row r="45" spans="9:10" x14ac:dyDescent="0.2">
      <c r="I45" s="66"/>
      <c r="J45" s="65"/>
    </row>
    <row r="46" spans="9:10" x14ac:dyDescent="0.2">
      <c r="I46" s="66"/>
      <c r="J46" s="65"/>
    </row>
    <row r="47" spans="9:10" x14ac:dyDescent="0.2">
      <c r="I47" s="66"/>
      <c r="J47" s="65"/>
    </row>
    <row r="48" spans="9:10" x14ac:dyDescent="0.2">
      <c r="I48" s="66"/>
      <c r="J48" s="65"/>
    </row>
    <row r="49" spans="9:10" x14ac:dyDescent="0.2">
      <c r="I49" s="66"/>
      <c r="J49" s="65"/>
    </row>
    <row r="50" spans="9:10" x14ac:dyDescent="0.2">
      <c r="I50" s="66"/>
      <c r="J50" s="65"/>
    </row>
    <row r="51" spans="9:10" x14ac:dyDescent="0.2">
      <c r="I51" s="66"/>
      <c r="J51" s="65"/>
    </row>
  </sheetData>
  <autoFilter ref="A8:L29">
    <filterColumn colId="9">
      <customFilters and="1">
        <customFilter operator="notEqual" val=" "/>
      </customFilters>
    </filterColumn>
  </autoFilter>
  <dataConsolidate/>
  <mergeCells count="16">
    <mergeCell ref="A1:M1"/>
    <mergeCell ref="A2:M2"/>
    <mergeCell ref="A3:A7"/>
    <mergeCell ref="C3:E3"/>
    <mergeCell ref="F3:F7"/>
    <mergeCell ref="G3:L3"/>
    <mergeCell ref="M3:M7"/>
    <mergeCell ref="C4:C7"/>
    <mergeCell ref="D4:D7"/>
    <mergeCell ref="E4:E7"/>
    <mergeCell ref="G4:G7"/>
    <mergeCell ref="H4:H7"/>
    <mergeCell ref="I4:I7"/>
    <mergeCell ref="J4:J7"/>
    <mergeCell ref="K4:K7"/>
    <mergeCell ref="L4:L7"/>
  </mergeCells>
  <dataValidations count="3">
    <dataValidation type="list" allowBlank="1" showInputMessage="1" showErrorMessage="1" sqref="D9:D14 D16:D29">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9:B14 B16:B29">
      <formula1>$B$4:$B$7</formula1>
    </dataValidation>
    <dataValidation type="list" allowBlank="1" showInputMessage="1" showErrorMessage="1" sqref="B15:C15 M9:M10 M12:M21 M24:M29">
      <formula1>Выбор_3.1</formula1>
    </dataValidation>
  </dataValidations>
  <hyperlinks>
    <hyperlink ref="M17" r:id="rId1"/>
    <hyperlink ref="M16" r:id="rId2"/>
    <hyperlink ref="M21" r:id="rId3"/>
    <hyperlink ref="M23" r:id="rId4"/>
    <hyperlink ref="M28" r:id="rId5"/>
    <hyperlink ref="M13" r:id="rId6"/>
    <hyperlink ref="M11" r:id="rId7"/>
  </hyperlinks>
  <pageMargins left="0.70866141732283472" right="0.70866141732283472" top="0.74803149606299213" bottom="0.74803149606299213" header="0.31496062992125984" footer="0.31496062992125984"/>
  <pageSetup paperSize="9" scale="58" fitToWidth="0" fitToHeight="3" orientation="landscape" r:id="rId8"/>
  <headerFooter>
    <oddFooter>&amp;A&amp;RСтраница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9"/>
  <sheetViews>
    <sheetView topLeftCell="A4" zoomScaleNormal="100" zoomScaleSheetLayoutView="80" workbookViewId="0">
      <selection activeCell="C29" sqref="C29"/>
    </sheetView>
  </sheetViews>
  <sheetFormatPr defaultColWidth="8.85546875" defaultRowHeight="15" x14ac:dyDescent="0.25"/>
  <cols>
    <col min="1" max="1" width="19.42578125" style="3" customWidth="1"/>
    <col min="2" max="2" width="35.7109375" style="26" customWidth="1"/>
    <col min="3" max="3" width="51.7109375" style="3" customWidth="1"/>
    <col min="4" max="4" width="6.7109375" style="3" customWidth="1"/>
    <col min="5" max="5" width="8.140625" style="3" customWidth="1"/>
    <col min="6" max="6" width="7.28515625" style="4" customWidth="1"/>
    <col min="7" max="7" width="90.5703125" style="2" customWidth="1"/>
    <col min="8" max="16384" width="8.85546875" style="9"/>
  </cols>
  <sheetData>
    <row r="1" spans="1:7" s="1" customFormat="1" ht="18.75" customHeight="1" x14ac:dyDescent="0.2">
      <c r="A1" s="493" t="str">
        <f>"Исходные данные и оценка показателя "&amp;Методика!B10</f>
        <v>Исходные данные и оценка показателя Содержится ли в составе Бюджета или в составе материалов к Бюджету приложение о прогнозируемых объемах поступлений по видам доходов?</v>
      </c>
      <c r="B1" s="493"/>
      <c r="C1" s="493"/>
      <c r="D1" s="493"/>
      <c r="E1" s="493"/>
      <c r="F1" s="493"/>
      <c r="G1" s="493"/>
    </row>
    <row r="2" spans="1:7" s="1" customFormat="1" ht="39.75" customHeight="1" x14ac:dyDescent="0.2">
      <c r="A2" s="506" t="str">
        <f>Методика!B11</f>
        <v xml:space="preserve">Различные источники поступлений в бюджет имеют разные характеристики (например, в зависимости от ответов на вопросы: кто является плательщиком или как поступления зависят от экономических условий). Поэтому с точки зрения открытости бюджетных данных в Бюджете важно показывать доходы по видам источников поступлений. Виды доходов, объем которых составляет менее 10% от общего объема доходов бюджета, допускается агрегировать в категорию «иные» в разрезе групп доходов. </v>
      </c>
      <c r="B2" s="506"/>
      <c r="C2" s="506"/>
      <c r="D2" s="506"/>
      <c r="E2" s="506"/>
      <c r="F2" s="506"/>
      <c r="G2" s="506"/>
    </row>
    <row r="3" spans="1:7" ht="48" customHeight="1" x14ac:dyDescent="0.25">
      <c r="A3" s="507" t="s">
        <v>119</v>
      </c>
      <c r="B3" s="56" t="str">
        <f>Методика!B10</f>
        <v>Содержится ли в составе Бюджета или в составе материалов к Бюджету приложение о прогнозируемых объемах поступлений по видам доходов?</v>
      </c>
      <c r="C3" s="507" t="s">
        <v>28</v>
      </c>
      <c r="D3" s="497" t="s">
        <v>22</v>
      </c>
      <c r="E3" s="498"/>
      <c r="F3" s="499"/>
      <c r="G3" s="507" t="s">
        <v>453</v>
      </c>
    </row>
    <row r="4" spans="1:7" ht="29.25" customHeight="1" x14ac:dyDescent="0.25">
      <c r="A4" s="508"/>
      <c r="B4" s="24" t="str">
        <f>Методика!$B$12</f>
        <v>Да, содержится</v>
      </c>
      <c r="C4" s="507"/>
      <c r="D4" s="494" t="s">
        <v>9</v>
      </c>
      <c r="E4" s="494" t="s">
        <v>27</v>
      </c>
      <c r="F4" s="504" t="s">
        <v>8</v>
      </c>
      <c r="G4" s="509"/>
    </row>
    <row r="5" spans="1:7" ht="29.25" customHeight="1" x14ac:dyDescent="0.25">
      <c r="A5" s="508"/>
      <c r="B5" s="24" t="str">
        <f>Методика!$B$13</f>
        <v>Нет, не содержится или не отвечает требованиям</v>
      </c>
      <c r="C5" s="507"/>
      <c r="D5" s="496"/>
      <c r="E5" s="496"/>
      <c r="F5" s="505"/>
      <c r="G5" s="509"/>
    </row>
    <row r="6" spans="1:7" s="14" customFormat="1" ht="15" customHeight="1" x14ac:dyDescent="0.25">
      <c r="A6" s="11" t="s">
        <v>31</v>
      </c>
      <c r="B6" s="7"/>
      <c r="C6" s="11"/>
      <c r="D6" s="11"/>
      <c r="E6" s="11"/>
      <c r="F6" s="6"/>
      <c r="G6" s="5"/>
    </row>
    <row r="7" spans="1:7" s="22" customFormat="1" ht="15" customHeight="1" x14ac:dyDescent="0.25">
      <c r="A7" s="32" t="s">
        <v>33</v>
      </c>
      <c r="B7" s="33" t="s">
        <v>16</v>
      </c>
      <c r="C7" s="33"/>
      <c r="D7" s="15">
        <f t="shared" ref="D7:D27" si="0">IF(B7=$B$4,2,0)</f>
        <v>2</v>
      </c>
      <c r="E7" s="15"/>
      <c r="F7" s="12">
        <f>D7*(1-E7)</f>
        <v>2</v>
      </c>
      <c r="G7" s="245" t="s">
        <v>390</v>
      </c>
    </row>
    <row r="8" spans="1:7" s="143" customFormat="1" ht="15" customHeight="1" x14ac:dyDescent="0.25">
      <c r="A8" s="34" t="s">
        <v>34</v>
      </c>
      <c r="B8" s="33" t="s">
        <v>16</v>
      </c>
      <c r="C8" s="135"/>
      <c r="D8" s="15">
        <f t="shared" si="0"/>
        <v>2</v>
      </c>
      <c r="E8" s="15"/>
      <c r="F8" s="137">
        <f t="shared" ref="F8:F27" si="1">D8*(1-E8)</f>
        <v>2</v>
      </c>
      <c r="G8" s="162" t="s">
        <v>451</v>
      </c>
    </row>
    <row r="9" spans="1:7" s="143" customFormat="1" ht="15" customHeight="1" x14ac:dyDescent="0.25">
      <c r="A9" s="34" t="s">
        <v>35</v>
      </c>
      <c r="B9" s="135" t="s">
        <v>16</v>
      </c>
      <c r="C9" s="135"/>
      <c r="D9" s="15">
        <f t="shared" si="0"/>
        <v>2</v>
      </c>
      <c r="E9" s="15"/>
      <c r="F9" s="137">
        <f t="shared" si="1"/>
        <v>2</v>
      </c>
      <c r="G9" s="246" t="s">
        <v>217</v>
      </c>
    </row>
    <row r="10" spans="1:7" s="141" customFormat="1" ht="15" customHeight="1" x14ac:dyDescent="0.25">
      <c r="A10" s="34" t="s">
        <v>36</v>
      </c>
      <c r="B10" s="135" t="s">
        <v>16</v>
      </c>
      <c r="C10" s="18"/>
      <c r="D10" s="15">
        <v>2</v>
      </c>
      <c r="E10" s="15"/>
      <c r="F10" s="137">
        <f t="shared" si="1"/>
        <v>2</v>
      </c>
      <c r="G10" s="162" t="s">
        <v>382</v>
      </c>
    </row>
    <row r="11" spans="1:7" s="10" customFormat="1" ht="15" customHeight="1" x14ac:dyDescent="0.25">
      <c r="A11" s="34" t="s">
        <v>37</v>
      </c>
      <c r="B11" s="33" t="s">
        <v>16</v>
      </c>
      <c r="C11" s="43"/>
      <c r="D11" s="15">
        <f t="shared" si="0"/>
        <v>2</v>
      </c>
      <c r="E11" s="15"/>
      <c r="F11" s="12">
        <f t="shared" si="1"/>
        <v>2</v>
      </c>
      <c r="G11" s="247" t="s">
        <v>368</v>
      </c>
    </row>
    <row r="12" spans="1:7" s="14" customFormat="1" ht="15" customHeight="1" x14ac:dyDescent="0.25">
      <c r="A12" s="32" t="s">
        <v>38</v>
      </c>
      <c r="B12" s="33" t="s">
        <v>16</v>
      </c>
      <c r="C12" s="135"/>
      <c r="D12" s="15">
        <v>2</v>
      </c>
      <c r="E12" s="15"/>
      <c r="F12" s="12">
        <f t="shared" si="1"/>
        <v>2</v>
      </c>
      <c r="G12" s="248" t="s">
        <v>441</v>
      </c>
    </row>
    <row r="13" spans="1:7" s="14" customFormat="1" ht="15" customHeight="1" x14ac:dyDescent="0.25">
      <c r="A13" s="35" t="s">
        <v>32</v>
      </c>
      <c r="B13" s="46"/>
      <c r="C13" s="17"/>
      <c r="D13" s="13"/>
      <c r="E13" s="13"/>
      <c r="F13" s="13"/>
      <c r="G13" s="249"/>
    </row>
    <row r="14" spans="1:7" s="22" customFormat="1" ht="15" customHeight="1" x14ac:dyDescent="0.25">
      <c r="A14" s="32" t="s">
        <v>39</v>
      </c>
      <c r="B14" s="18" t="s">
        <v>16</v>
      </c>
      <c r="C14" s="33"/>
      <c r="D14" s="15">
        <f t="shared" si="0"/>
        <v>2</v>
      </c>
      <c r="E14" s="20"/>
      <c r="F14" s="12">
        <f t="shared" si="1"/>
        <v>2</v>
      </c>
      <c r="G14" s="247" t="s">
        <v>452</v>
      </c>
    </row>
    <row r="15" spans="1:7" s="139" customFormat="1" ht="15" customHeight="1" x14ac:dyDescent="0.25">
      <c r="A15" s="34" t="s">
        <v>40</v>
      </c>
      <c r="B15" s="135" t="s">
        <v>16</v>
      </c>
      <c r="C15" s="135"/>
      <c r="D15" s="15">
        <f t="shared" si="0"/>
        <v>2</v>
      </c>
      <c r="E15" s="15"/>
      <c r="F15" s="137">
        <f t="shared" si="1"/>
        <v>2</v>
      </c>
      <c r="G15" s="162" t="s">
        <v>218</v>
      </c>
    </row>
    <row r="16" spans="1:7" s="139" customFormat="1" ht="15" customHeight="1" x14ac:dyDescent="0.25">
      <c r="A16" s="34" t="s">
        <v>41</v>
      </c>
      <c r="B16" s="135" t="s">
        <v>16</v>
      </c>
      <c r="C16" s="135"/>
      <c r="D16" s="15">
        <f t="shared" si="0"/>
        <v>2</v>
      </c>
      <c r="E16" s="15"/>
      <c r="F16" s="137">
        <f t="shared" si="1"/>
        <v>2</v>
      </c>
      <c r="G16" s="247" t="s">
        <v>442</v>
      </c>
    </row>
    <row r="17" spans="1:7" s="139" customFormat="1" ht="15" customHeight="1" x14ac:dyDescent="0.25">
      <c r="A17" s="34" t="s">
        <v>42</v>
      </c>
      <c r="B17" s="135" t="s">
        <v>16</v>
      </c>
      <c r="C17" s="135"/>
      <c r="D17" s="15">
        <f t="shared" si="0"/>
        <v>2</v>
      </c>
      <c r="E17" s="15"/>
      <c r="F17" s="137">
        <f t="shared" si="1"/>
        <v>2</v>
      </c>
      <c r="G17" s="247" t="s">
        <v>443</v>
      </c>
    </row>
    <row r="18" spans="1:7" s="139" customFormat="1" ht="15" customHeight="1" x14ac:dyDescent="0.25">
      <c r="A18" s="34" t="s">
        <v>43</v>
      </c>
      <c r="B18" s="135" t="s">
        <v>16</v>
      </c>
      <c r="C18" s="135"/>
      <c r="D18" s="15">
        <f t="shared" si="0"/>
        <v>2</v>
      </c>
      <c r="E18" s="15"/>
      <c r="F18" s="137">
        <f t="shared" si="1"/>
        <v>2</v>
      </c>
      <c r="G18" s="247" t="s">
        <v>444</v>
      </c>
    </row>
    <row r="19" spans="1:7" s="139" customFormat="1" ht="15" customHeight="1" x14ac:dyDescent="0.25">
      <c r="A19" s="34" t="s">
        <v>44</v>
      </c>
      <c r="B19" s="135" t="s">
        <v>16</v>
      </c>
      <c r="C19" s="135"/>
      <c r="D19" s="15">
        <f t="shared" si="0"/>
        <v>2</v>
      </c>
      <c r="E19" s="15"/>
      <c r="F19" s="137">
        <f t="shared" si="1"/>
        <v>2</v>
      </c>
      <c r="G19" s="250" t="s">
        <v>436</v>
      </c>
    </row>
    <row r="20" spans="1:7" s="139" customFormat="1" ht="15" customHeight="1" x14ac:dyDescent="0.25">
      <c r="A20" s="34" t="s">
        <v>45</v>
      </c>
      <c r="B20" s="135" t="s">
        <v>16</v>
      </c>
      <c r="C20" s="135"/>
      <c r="D20" s="15">
        <f t="shared" si="0"/>
        <v>2</v>
      </c>
      <c r="E20" s="15"/>
      <c r="F20" s="137">
        <f t="shared" si="1"/>
        <v>2</v>
      </c>
      <c r="G20" s="251" t="s">
        <v>385</v>
      </c>
    </row>
    <row r="21" spans="1:7" s="139" customFormat="1" ht="15" customHeight="1" x14ac:dyDescent="0.25">
      <c r="A21" s="34" t="s">
        <v>46</v>
      </c>
      <c r="B21" s="135" t="s">
        <v>16</v>
      </c>
      <c r="C21" s="135"/>
      <c r="D21" s="15">
        <f t="shared" si="0"/>
        <v>2</v>
      </c>
      <c r="E21" s="15"/>
      <c r="F21" s="137">
        <f t="shared" si="1"/>
        <v>2</v>
      </c>
      <c r="G21" s="246" t="s">
        <v>446</v>
      </c>
    </row>
    <row r="22" spans="1:7" s="139" customFormat="1" ht="15" customHeight="1" x14ac:dyDescent="0.25">
      <c r="A22" s="34" t="s">
        <v>47</v>
      </c>
      <c r="B22" s="135" t="s">
        <v>16</v>
      </c>
      <c r="C22" s="135"/>
      <c r="D22" s="15">
        <f t="shared" si="0"/>
        <v>2</v>
      </c>
      <c r="E22" s="15"/>
      <c r="F22" s="137">
        <f t="shared" si="1"/>
        <v>2</v>
      </c>
      <c r="G22" s="162" t="s">
        <v>447</v>
      </c>
    </row>
    <row r="23" spans="1:7" s="139" customFormat="1" ht="15" customHeight="1" x14ac:dyDescent="0.25">
      <c r="A23" s="34" t="s">
        <v>48</v>
      </c>
      <c r="B23" s="135" t="s">
        <v>16</v>
      </c>
      <c r="C23" s="135"/>
      <c r="D23" s="15">
        <f t="shared" si="0"/>
        <v>2</v>
      </c>
      <c r="E23" s="15"/>
      <c r="F23" s="137">
        <f t="shared" si="1"/>
        <v>2</v>
      </c>
      <c r="G23" s="247" t="s">
        <v>448</v>
      </c>
    </row>
    <row r="24" spans="1:7" s="142" customFormat="1" ht="27" customHeight="1" x14ac:dyDescent="0.25">
      <c r="A24" s="34" t="s">
        <v>49</v>
      </c>
      <c r="B24" s="135" t="s">
        <v>16</v>
      </c>
      <c r="C24" s="135"/>
      <c r="D24" s="15">
        <f t="shared" si="0"/>
        <v>2</v>
      </c>
      <c r="E24" s="15"/>
      <c r="F24" s="137">
        <f t="shared" si="1"/>
        <v>2</v>
      </c>
      <c r="G24" s="162" t="s">
        <v>454</v>
      </c>
    </row>
    <row r="25" spans="1:7" s="139" customFormat="1" ht="15" customHeight="1" x14ac:dyDescent="0.25">
      <c r="A25" s="34" t="s">
        <v>50</v>
      </c>
      <c r="B25" s="135" t="s">
        <v>16</v>
      </c>
      <c r="C25" s="135"/>
      <c r="D25" s="15">
        <f t="shared" si="0"/>
        <v>2</v>
      </c>
      <c r="E25" s="15"/>
      <c r="F25" s="137">
        <f t="shared" si="1"/>
        <v>2</v>
      </c>
      <c r="G25" s="253" t="s">
        <v>450</v>
      </c>
    </row>
    <row r="26" spans="1:7" s="139" customFormat="1" ht="15" customHeight="1" x14ac:dyDescent="0.25">
      <c r="A26" s="34" t="s">
        <v>51</v>
      </c>
      <c r="B26" s="135" t="s">
        <v>16</v>
      </c>
      <c r="C26" s="135"/>
      <c r="D26" s="15">
        <f t="shared" si="0"/>
        <v>2</v>
      </c>
      <c r="E26" s="15"/>
      <c r="F26" s="137">
        <f t="shared" si="1"/>
        <v>2</v>
      </c>
      <c r="G26" s="252" t="s">
        <v>386</v>
      </c>
    </row>
    <row r="27" spans="1:7" s="139" customFormat="1" ht="15" customHeight="1" x14ac:dyDescent="0.25">
      <c r="A27" s="34" t="s">
        <v>52</v>
      </c>
      <c r="B27" s="135" t="s">
        <v>16</v>
      </c>
      <c r="C27" s="18"/>
      <c r="D27" s="15">
        <f t="shared" si="0"/>
        <v>2</v>
      </c>
      <c r="E27" s="15"/>
      <c r="F27" s="137">
        <f t="shared" si="1"/>
        <v>2</v>
      </c>
      <c r="G27" s="252" t="s">
        <v>220</v>
      </c>
    </row>
    <row r="28" spans="1:7" x14ac:dyDescent="0.25">
      <c r="G28" s="144"/>
    </row>
    <row r="29" spans="1:7" x14ac:dyDescent="0.25">
      <c r="G29" s="144"/>
    </row>
  </sheetData>
  <autoFilter ref="A6:G27"/>
  <mergeCells count="9">
    <mergeCell ref="D4:D5"/>
    <mergeCell ref="E4:E5"/>
    <mergeCell ref="F4:F5"/>
    <mergeCell ref="A1:G1"/>
    <mergeCell ref="A2:G2"/>
    <mergeCell ref="A3:A5"/>
    <mergeCell ref="C3:C5"/>
    <mergeCell ref="D3:F3"/>
    <mergeCell ref="G3:G5"/>
  </mergeCells>
  <dataValidations count="4">
    <dataValidation type="list" allowBlank="1" showInputMessage="1" showErrorMessage="1" sqref="E7:E12 E14:E27">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13">
      <formula1>#REF!</formula1>
    </dataValidation>
    <dataValidation type="list" allowBlank="1" showInputMessage="1" showErrorMessage="1" sqref="B15:B27 B6:B12">
      <formula1>$B$4:$B$5</formula1>
    </dataValidation>
    <dataValidation type="list" allowBlank="1" showInputMessage="1" showErrorMessage="1" sqref="B14">
      <formula1>$B$3:$B$4</formula1>
    </dataValidation>
  </dataValidations>
  <hyperlinks>
    <hyperlink ref="F6" r:id="rId1" display="http://beldepfin.ru/?page_id=4202"/>
    <hyperlink ref="G8" r:id="rId2"/>
    <hyperlink ref="G7" r:id="rId3"/>
    <hyperlink ref="G9" r:id="rId4"/>
    <hyperlink ref="G10" r:id="rId5"/>
    <hyperlink ref="G11" r:id="rId6"/>
    <hyperlink ref="G12" r:id="rId7"/>
    <hyperlink ref="G14" r:id="rId8"/>
    <hyperlink ref="G15" r:id="rId9"/>
    <hyperlink ref="G16" r:id="rId10"/>
    <hyperlink ref="G17" r:id="rId11"/>
    <hyperlink ref="G18" r:id="rId12"/>
    <hyperlink ref="G19" r:id="rId13"/>
    <hyperlink ref="G20" r:id="rId14"/>
    <hyperlink ref="G21" r:id="rId15"/>
    <hyperlink ref="G22" r:id="rId16"/>
    <hyperlink ref="G23" r:id="rId17"/>
    <hyperlink ref="G24" r:id="rId18" display="http://www.udora.info; "/>
    <hyperlink ref="G25" r:id="rId19"/>
    <hyperlink ref="G26" r:id="rId20"/>
    <hyperlink ref="G27" r:id="rId21"/>
  </hyperlinks>
  <pageMargins left="0.70866141732283472" right="0.70866141732283472" top="0.74803149606299213" bottom="0.74803149606299213" header="0.31496062992125984" footer="0.31496062992125984"/>
  <pageSetup paperSize="9" scale="68" fitToHeight="3" orientation="landscape" r:id="rId22"/>
  <headerFooter>
    <oddFooter>&amp;C&amp;"Times New Roman,обычный"&amp;8Исходные данные и оценка показателя 1.1&amp;R&amp;8&amp;P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49"/>
  <sheetViews>
    <sheetView topLeftCell="A4" zoomScaleNormal="100" zoomScaleSheetLayoutView="100" workbookViewId="0">
      <selection activeCell="G22" sqref="G22"/>
    </sheetView>
  </sheetViews>
  <sheetFormatPr defaultColWidth="8.85546875" defaultRowHeight="11.25" x14ac:dyDescent="0.2"/>
  <cols>
    <col min="1" max="1" width="19.42578125" style="58" customWidth="1"/>
    <col min="2" max="2" width="40.28515625" style="61" customWidth="1"/>
    <col min="3" max="4" width="6.28515625" style="64" customWidth="1"/>
    <col min="5" max="5" width="6.7109375" style="61" customWidth="1"/>
    <col min="6" max="6" width="7.140625" style="63" customWidth="1"/>
    <col min="7" max="7" width="14.140625" style="61" customWidth="1"/>
    <col min="8" max="8" width="16.28515625" style="60" customWidth="1"/>
    <col min="9" max="9" width="13.7109375" style="59" customWidth="1"/>
    <col min="10" max="11" width="13.7109375" style="58" customWidth="1"/>
    <col min="12" max="12" width="21.28515625" style="58" customWidth="1"/>
    <col min="13" max="13" width="8.140625" style="61" customWidth="1"/>
    <col min="14" max="16384" width="8.85546875" style="58"/>
  </cols>
  <sheetData>
    <row r="1" spans="1:13" ht="19.5" customHeight="1" x14ac:dyDescent="0.2">
      <c r="A1" s="513" t="str">
        <f>"Исходные данные и оценка показателя "&amp;Методика!B200</f>
        <v>Исходные данные и оценка показателя Проводились ли во II полугодии отчетного года заседания Общественного совета МО и опубликованы ли итоговые протоколы этих заседаний?</v>
      </c>
      <c r="B1" s="513"/>
      <c r="C1" s="513"/>
      <c r="D1" s="513"/>
      <c r="E1" s="513"/>
      <c r="F1" s="513"/>
      <c r="G1" s="513"/>
      <c r="H1" s="513"/>
      <c r="I1" s="513"/>
      <c r="J1" s="513"/>
      <c r="K1" s="513"/>
      <c r="L1" s="513"/>
      <c r="M1" s="513"/>
    </row>
    <row r="2" spans="1:13" s="45" customFormat="1" ht="104.25" customHeight="1" x14ac:dyDescent="0.25">
      <c r="A2" s="556" t="str">
        <f>Методика!B201</f>
        <v xml:space="preserve">Общественные советы в качестве субъектов общественного контроля предусмотрены Федеральным законом от 21 июля 2014 г. №212-ФЗ «Об основах общественного контроля в Российской Федерации». 
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МО. Достаточным для оценки показателя является проведение хотя бы одного заседания в течение полугодия. Под итоговым документом (протоколом) понимается документ, подписанный председателем общественного совета или иным уполномоченным лицом, содержащий в себе сведения: 
1) о дате и месте проведения заседания; 
2) составе участников; 
3) обсуждаемых вопросах; 
4) принятых решениях; 
5) фамилии и инициалах лица, подписавшего документ. 
При наличии приложений к итоговому документу (протоколу) они также должны быть опубликованы. Рекомендуется публикация итогового документа (протокола) в графическом формате. 
</v>
      </c>
      <c r="B2" s="556"/>
      <c r="C2" s="556"/>
      <c r="D2" s="556"/>
      <c r="E2" s="556"/>
      <c r="F2" s="556"/>
      <c r="G2" s="556"/>
      <c r="H2" s="556"/>
      <c r="I2" s="556"/>
      <c r="J2" s="556"/>
      <c r="K2" s="556"/>
      <c r="L2" s="556"/>
      <c r="M2" s="556"/>
    </row>
    <row r="3" spans="1:13" ht="43.5" customHeight="1" x14ac:dyDescent="0.2">
      <c r="A3" s="494" t="s">
        <v>134</v>
      </c>
      <c r="B3" s="172" t="str">
        <f>Методика!B200</f>
        <v>Проводились ли во II полугодии отчетного года заседания Общественного совета МО и опубликованы ли итоговые протоколы этих заседаний?</v>
      </c>
      <c r="C3" s="517" t="s">
        <v>411</v>
      </c>
      <c r="D3" s="517"/>
      <c r="E3" s="518"/>
      <c r="F3" s="518"/>
      <c r="G3" s="501" t="s">
        <v>28</v>
      </c>
      <c r="H3" s="509" t="s">
        <v>181</v>
      </c>
      <c r="I3" s="514"/>
      <c r="J3" s="514"/>
      <c r="K3" s="514"/>
      <c r="L3" s="514"/>
      <c r="M3" s="494" t="s">
        <v>3</v>
      </c>
    </row>
    <row r="4" spans="1:13" s="239" customFormat="1" ht="25.5" customHeight="1" x14ac:dyDescent="0.25">
      <c r="A4" s="502"/>
      <c r="B4" s="106" t="str">
        <f>Методика!B202</f>
        <v xml:space="preserve">Да, заседания проводились и опубликованы принятые итоговые документы (протоколы) </v>
      </c>
      <c r="C4" s="515" t="s">
        <v>9</v>
      </c>
      <c r="D4" s="507" t="s">
        <v>27</v>
      </c>
      <c r="E4" s="507" t="s">
        <v>137</v>
      </c>
      <c r="F4" s="516" t="s">
        <v>8</v>
      </c>
      <c r="G4" s="519"/>
      <c r="H4" s="235" t="s">
        <v>176</v>
      </c>
      <c r="I4" s="235" t="s">
        <v>177</v>
      </c>
      <c r="J4" s="235" t="s">
        <v>178</v>
      </c>
      <c r="K4" s="238" t="s">
        <v>179</v>
      </c>
      <c r="L4" s="235" t="s">
        <v>180</v>
      </c>
      <c r="M4" s="495"/>
    </row>
    <row r="5" spans="1:13" s="70" customFormat="1" ht="45.75" customHeight="1" x14ac:dyDescent="0.2">
      <c r="A5" s="503"/>
      <c r="B5" s="106" t="str">
        <f>Методика!B203</f>
        <v xml:space="preserve">Нет, заседания не проводились или принятые итоговые документы (протоколы) не опубликованы, либо не соблюдены требования к открытости данных о работе общественного совета </v>
      </c>
      <c r="C5" s="515"/>
      <c r="D5" s="507"/>
      <c r="E5" s="507"/>
      <c r="F5" s="516"/>
      <c r="G5" s="520"/>
      <c r="H5" s="169" t="s">
        <v>123</v>
      </c>
      <c r="I5" s="169" t="s">
        <v>123</v>
      </c>
      <c r="J5" s="169" t="s">
        <v>123</v>
      </c>
      <c r="K5" s="169" t="s">
        <v>123</v>
      </c>
      <c r="L5" s="169" t="s">
        <v>123</v>
      </c>
      <c r="M5" s="496"/>
    </row>
    <row r="6" spans="1:13" s="70" customFormat="1" ht="15" customHeight="1" x14ac:dyDescent="0.2">
      <c r="A6" s="11" t="s">
        <v>31</v>
      </c>
      <c r="B6" s="85"/>
      <c r="C6" s="88"/>
      <c r="D6" s="88"/>
      <c r="E6" s="82"/>
      <c r="F6" s="87"/>
      <c r="G6" s="86"/>
      <c r="H6" s="83"/>
      <c r="I6" s="21"/>
      <c r="J6" s="82"/>
      <c r="K6" s="82"/>
      <c r="L6" s="82"/>
      <c r="M6" s="85"/>
    </row>
    <row r="7" spans="1:13" s="70" customFormat="1" ht="15" customHeight="1" x14ac:dyDescent="0.2">
      <c r="A7" s="32" t="s">
        <v>33</v>
      </c>
      <c r="B7" s="199" t="s">
        <v>115</v>
      </c>
      <c r="C7" s="80">
        <f t="shared" ref="C7:C12" si="0">IF(B7=$B$4,2,0)</f>
        <v>2</v>
      </c>
      <c r="D7" s="15"/>
      <c r="E7" s="15"/>
      <c r="F7" s="75">
        <f>C7*(1-D7)*(1-E7)</f>
        <v>2</v>
      </c>
      <c r="G7" s="199"/>
      <c r="H7" s="43" t="s">
        <v>204</v>
      </c>
      <c r="I7" s="43" t="s">
        <v>204</v>
      </c>
      <c r="J7" s="43" t="s">
        <v>204</v>
      </c>
      <c r="K7" s="43" t="s">
        <v>204</v>
      </c>
      <c r="L7" s="43" t="s">
        <v>204</v>
      </c>
      <c r="M7" s="197" t="s">
        <v>627</v>
      </c>
    </row>
    <row r="8" spans="1:13" s="70" customFormat="1" ht="15" customHeight="1" x14ac:dyDescent="0.2">
      <c r="A8" s="32" t="s">
        <v>34</v>
      </c>
      <c r="B8" s="199" t="s">
        <v>115</v>
      </c>
      <c r="C8" s="80">
        <f t="shared" si="0"/>
        <v>2</v>
      </c>
      <c r="D8" s="15"/>
      <c r="E8" s="15"/>
      <c r="F8" s="75">
        <f t="shared" ref="F8:F27" si="1">C8*(1-D8)*(1-E8)</f>
        <v>2</v>
      </c>
      <c r="G8" s="199"/>
      <c r="H8" s="43" t="s">
        <v>204</v>
      </c>
      <c r="I8" s="43" t="s">
        <v>204</v>
      </c>
      <c r="J8" s="43" t="s">
        <v>204</v>
      </c>
      <c r="K8" s="43" t="s">
        <v>204</v>
      </c>
      <c r="L8" s="43" t="s">
        <v>204</v>
      </c>
      <c r="M8" s="221" t="s">
        <v>624</v>
      </c>
    </row>
    <row r="9" spans="1:13" s="70" customFormat="1" ht="15" customHeight="1" x14ac:dyDescent="0.2">
      <c r="A9" s="32" t="s">
        <v>35</v>
      </c>
      <c r="B9" s="195" t="s">
        <v>115</v>
      </c>
      <c r="C9" s="165">
        <f t="shared" si="0"/>
        <v>2</v>
      </c>
      <c r="D9" s="15"/>
      <c r="E9" s="15"/>
      <c r="F9" s="167">
        <f t="shared" si="1"/>
        <v>2</v>
      </c>
      <c r="G9" s="195"/>
      <c r="H9" s="373" t="s">
        <v>204</v>
      </c>
      <c r="I9" s="373" t="s">
        <v>204</v>
      </c>
      <c r="J9" s="373" t="s">
        <v>204</v>
      </c>
      <c r="K9" s="373" t="s">
        <v>204</v>
      </c>
      <c r="L9" s="373" t="s">
        <v>204</v>
      </c>
      <c r="M9" s="225" t="s">
        <v>345</v>
      </c>
    </row>
    <row r="10" spans="1:13" s="70" customFormat="1" ht="15" customHeight="1" x14ac:dyDescent="0.25">
      <c r="A10" s="32" t="s">
        <v>36</v>
      </c>
      <c r="B10" s="199" t="s">
        <v>342</v>
      </c>
      <c r="C10" s="80">
        <f t="shared" si="0"/>
        <v>0</v>
      </c>
      <c r="D10" s="15"/>
      <c r="E10" s="15"/>
      <c r="F10" s="75">
        <f t="shared" si="1"/>
        <v>0</v>
      </c>
      <c r="G10" s="199" t="s">
        <v>238</v>
      </c>
      <c r="H10" s="43" t="s">
        <v>204</v>
      </c>
      <c r="I10" s="43" t="s">
        <v>204</v>
      </c>
      <c r="J10" s="43" t="s">
        <v>204</v>
      </c>
      <c r="K10" s="43" t="s">
        <v>204</v>
      </c>
      <c r="L10" s="43" t="s">
        <v>205</v>
      </c>
      <c r="M10" s="216" t="s">
        <v>619</v>
      </c>
    </row>
    <row r="11" spans="1:13" s="70" customFormat="1" ht="15" customHeight="1" x14ac:dyDescent="0.2">
      <c r="A11" s="34" t="s">
        <v>37</v>
      </c>
      <c r="B11" s="199" t="s">
        <v>342</v>
      </c>
      <c r="C11" s="80">
        <f t="shared" si="0"/>
        <v>0</v>
      </c>
      <c r="D11" s="15"/>
      <c r="E11" s="15"/>
      <c r="F11" s="75">
        <f t="shared" si="1"/>
        <v>0</v>
      </c>
      <c r="G11" s="199" t="s">
        <v>617</v>
      </c>
      <c r="H11" s="43" t="s">
        <v>204</v>
      </c>
      <c r="I11" s="43" t="s">
        <v>204</v>
      </c>
      <c r="J11" s="43" t="s">
        <v>204</v>
      </c>
      <c r="K11" s="43" t="s">
        <v>205</v>
      </c>
      <c r="L11" s="43" t="s">
        <v>204</v>
      </c>
      <c r="M11" s="221" t="s">
        <v>235</v>
      </c>
    </row>
    <row r="12" spans="1:13" s="70" customFormat="1" ht="15" customHeight="1" x14ac:dyDescent="0.2">
      <c r="A12" s="32" t="s">
        <v>38</v>
      </c>
      <c r="B12" s="199" t="s">
        <v>115</v>
      </c>
      <c r="C12" s="80">
        <f t="shared" si="0"/>
        <v>2</v>
      </c>
      <c r="D12" s="15"/>
      <c r="E12" s="15"/>
      <c r="F12" s="75">
        <f t="shared" si="1"/>
        <v>2</v>
      </c>
      <c r="G12" s="199"/>
      <c r="H12" s="43" t="s">
        <v>204</v>
      </c>
      <c r="I12" s="43" t="s">
        <v>204</v>
      </c>
      <c r="J12" s="43" t="s">
        <v>204</v>
      </c>
      <c r="K12" s="43" t="s">
        <v>204</v>
      </c>
      <c r="L12" s="43" t="s">
        <v>204</v>
      </c>
      <c r="M12" s="221" t="s">
        <v>585</v>
      </c>
    </row>
    <row r="13" spans="1:13" s="70" customFormat="1" ht="15" customHeight="1" x14ac:dyDescent="0.2">
      <c r="A13" s="35" t="s">
        <v>32</v>
      </c>
      <c r="B13" s="222"/>
      <c r="C13" s="19"/>
      <c r="D13" s="77"/>
      <c r="E13" s="77"/>
      <c r="F13" s="19"/>
      <c r="G13" s="222"/>
      <c r="H13" s="19"/>
      <c r="I13" s="35"/>
      <c r="J13" s="19"/>
      <c r="K13" s="19"/>
      <c r="L13" s="19"/>
      <c r="M13" s="223"/>
    </row>
    <row r="14" spans="1:13" s="70" customFormat="1" ht="15" customHeight="1" x14ac:dyDescent="0.2">
      <c r="A14" s="32" t="s">
        <v>39</v>
      </c>
      <c r="B14" s="199" t="s">
        <v>342</v>
      </c>
      <c r="C14" s="80">
        <f t="shared" ref="C14:C27" si="2">IF(B14=$B$4,2,0)</f>
        <v>0</v>
      </c>
      <c r="D14" s="15"/>
      <c r="E14" s="15"/>
      <c r="F14" s="75">
        <f t="shared" si="1"/>
        <v>0</v>
      </c>
      <c r="G14" s="199" t="s">
        <v>614</v>
      </c>
      <c r="H14" s="43" t="s">
        <v>204</v>
      </c>
      <c r="I14" s="43" t="s">
        <v>204</v>
      </c>
      <c r="J14" s="43" t="s">
        <v>204</v>
      </c>
      <c r="K14" s="43" t="s">
        <v>205</v>
      </c>
      <c r="L14" s="43" t="s">
        <v>204</v>
      </c>
      <c r="M14" s="221" t="s">
        <v>231</v>
      </c>
    </row>
    <row r="15" spans="1:13" s="70" customFormat="1" ht="15" customHeight="1" x14ac:dyDescent="0.2">
      <c r="A15" s="34" t="s">
        <v>40</v>
      </c>
      <c r="B15" s="199" t="s">
        <v>342</v>
      </c>
      <c r="C15" s="80">
        <f t="shared" si="2"/>
        <v>0</v>
      </c>
      <c r="D15" s="15"/>
      <c r="E15" s="15"/>
      <c r="F15" s="75">
        <f t="shared" si="1"/>
        <v>0</v>
      </c>
      <c r="G15" s="199" t="s">
        <v>757</v>
      </c>
      <c r="H15" s="18" t="s">
        <v>205</v>
      </c>
      <c r="I15" s="18" t="s">
        <v>205</v>
      </c>
      <c r="J15" s="18" t="s">
        <v>205</v>
      </c>
      <c r="K15" s="18" t="s">
        <v>205</v>
      </c>
      <c r="L15" s="18" t="s">
        <v>205</v>
      </c>
      <c r="M15" s="225" t="s">
        <v>586</v>
      </c>
    </row>
    <row r="16" spans="1:13" s="70" customFormat="1" ht="15" customHeight="1" x14ac:dyDescent="0.2">
      <c r="A16" s="34" t="s">
        <v>41</v>
      </c>
      <c r="B16" s="199" t="s">
        <v>342</v>
      </c>
      <c r="C16" s="80">
        <f t="shared" si="2"/>
        <v>0</v>
      </c>
      <c r="D16" s="15"/>
      <c r="E16" s="15"/>
      <c r="F16" s="75">
        <f t="shared" si="1"/>
        <v>0</v>
      </c>
      <c r="G16" s="199" t="s">
        <v>595</v>
      </c>
      <c r="H16" s="18" t="s">
        <v>205</v>
      </c>
      <c r="I16" s="18" t="s">
        <v>205</v>
      </c>
      <c r="J16" s="18" t="s">
        <v>205</v>
      </c>
      <c r="K16" s="18" t="s">
        <v>205</v>
      </c>
      <c r="L16" s="18" t="s">
        <v>205</v>
      </c>
      <c r="M16" s="310"/>
    </row>
    <row r="17" spans="1:13" s="70" customFormat="1" ht="15" customHeight="1" x14ac:dyDescent="0.2">
      <c r="A17" s="34" t="s">
        <v>42</v>
      </c>
      <c r="B17" s="195" t="s">
        <v>115</v>
      </c>
      <c r="C17" s="165">
        <f t="shared" si="2"/>
        <v>2</v>
      </c>
      <c r="D17" s="15"/>
      <c r="E17" s="15"/>
      <c r="F17" s="167">
        <f t="shared" si="1"/>
        <v>2</v>
      </c>
      <c r="G17" s="195"/>
      <c r="H17" s="43" t="s">
        <v>204</v>
      </c>
      <c r="I17" s="43" t="s">
        <v>204</v>
      </c>
      <c r="J17" s="43" t="s">
        <v>204</v>
      </c>
      <c r="K17" s="43" t="s">
        <v>204</v>
      </c>
      <c r="L17" s="43" t="s">
        <v>204</v>
      </c>
      <c r="M17" s="225" t="s">
        <v>613</v>
      </c>
    </row>
    <row r="18" spans="1:13" s="70" customFormat="1" ht="15" customHeight="1" x14ac:dyDescent="0.2">
      <c r="A18" s="34" t="s">
        <v>43</v>
      </c>
      <c r="B18" s="199" t="s">
        <v>115</v>
      </c>
      <c r="C18" s="80">
        <f t="shared" si="2"/>
        <v>2</v>
      </c>
      <c r="D18" s="15"/>
      <c r="E18" s="15"/>
      <c r="F18" s="75">
        <f t="shared" si="1"/>
        <v>2</v>
      </c>
      <c r="G18" s="199"/>
      <c r="H18" s="43" t="s">
        <v>204</v>
      </c>
      <c r="I18" s="43" t="s">
        <v>204</v>
      </c>
      <c r="J18" s="43" t="s">
        <v>204</v>
      </c>
      <c r="K18" s="43" t="s">
        <v>204</v>
      </c>
      <c r="L18" s="43" t="s">
        <v>204</v>
      </c>
      <c r="M18" s="309" t="s">
        <v>588</v>
      </c>
    </row>
    <row r="19" spans="1:13" s="70" customFormat="1" ht="15" customHeight="1" x14ac:dyDescent="0.2">
      <c r="A19" s="34" t="s">
        <v>44</v>
      </c>
      <c r="B19" s="195" t="s">
        <v>115</v>
      </c>
      <c r="C19" s="165">
        <f t="shared" si="2"/>
        <v>2</v>
      </c>
      <c r="D19" s="15"/>
      <c r="E19" s="15"/>
      <c r="F19" s="167">
        <f t="shared" si="1"/>
        <v>2</v>
      </c>
      <c r="G19" s="199"/>
      <c r="H19" s="43" t="s">
        <v>204</v>
      </c>
      <c r="I19" s="43" t="s">
        <v>204</v>
      </c>
      <c r="J19" s="43" t="s">
        <v>204</v>
      </c>
      <c r="K19" s="43" t="s">
        <v>204</v>
      </c>
      <c r="L19" s="43" t="s">
        <v>204</v>
      </c>
      <c r="M19" s="225" t="s">
        <v>590</v>
      </c>
    </row>
    <row r="20" spans="1:13" s="70" customFormat="1" ht="15" customHeight="1" x14ac:dyDescent="0.2">
      <c r="A20" s="34" t="s">
        <v>45</v>
      </c>
      <c r="B20" s="419" t="s">
        <v>342</v>
      </c>
      <c r="C20" s="416">
        <f t="shared" si="2"/>
        <v>0</v>
      </c>
      <c r="D20" s="15"/>
      <c r="E20" s="15"/>
      <c r="F20" s="75">
        <f t="shared" si="1"/>
        <v>0</v>
      </c>
      <c r="G20" s="199" t="s">
        <v>600</v>
      </c>
      <c r="H20" s="43" t="s">
        <v>204</v>
      </c>
      <c r="I20" s="43" t="s">
        <v>204</v>
      </c>
      <c r="J20" s="43" t="s">
        <v>204</v>
      </c>
      <c r="K20" s="43" t="s">
        <v>204</v>
      </c>
      <c r="L20" s="43" t="s">
        <v>205</v>
      </c>
      <c r="M20" s="225" t="s">
        <v>592</v>
      </c>
    </row>
    <row r="21" spans="1:13" s="70" customFormat="1" ht="15" customHeight="1" x14ac:dyDescent="0.2">
      <c r="A21" s="34" t="s">
        <v>46</v>
      </c>
      <c r="B21" s="199" t="s">
        <v>115</v>
      </c>
      <c r="C21" s="80">
        <f t="shared" si="2"/>
        <v>2</v>
      </c>
      <c r="D21" s="15"/>
      <c r="E21" s="15"/>
      <c r="F21" s="75">
        <f t="shared" si="1"/>
        <v>2</v>
      </c>
      <c r="G21" s="199"/>
      <c r="H21" s="43" t="s">
        <v>204</v>
      </c>
      <c r="I21" s="43" t="s">
        <v>204</v>
      </c>
      <c r="J21" s="43" t="s">
        <v>204</v>
      </c>
      <c r="K21" s="43" t="s">
        <v>204</v>
      </c>
      <c r="L21" s="43" t="s">
        <v>204</v>
      </c>
      <c r="M21" s="225" t="s">
        <v>233</v>
      </c>
    </row>
    <row r="22" spans="1:13" s="70" customFormat="1" ht="15" customHeight="1" x14ac:dyDescent="0.2">
      <c r="A22" s="34" t="s">
        <v>47</v>
      </c>
      <c r="B22" s="195" t="s">
        <v>342</v>
      </c>
      <c r="C22" s="165">
        <f t="shared" si="2"/>
        <v>0</v>
      </c>
      <c r="D22" s="15"/>
      <c r="E22" s="15"/>
      <c r="F22" s="167">
        <f t="shared" si="1"/>
        <v>0</v>
      </c>
      <c r="G22" s="195" t="s">
        <v>600</v>
      </c>
      <c r="H22" s="18" t="s">
        <v>204</v>
      </c>
      <c r="I22" s="73" t="s">
        <v>204</v>
      </c>
      <c r="J22" s="72" t="s">
        <v>204</v>
      </c>
      <c r="K22" s="72" t="s">
        <v>204</v>
      </c>
      <c r="L22" s="72" t="s">
        <v>205</v>
      </c>
      <c r="M22" s="225" t="s">
        <v>599</v>
      </c>
    </row>
    <row r="23" spans="1:13" s="70" customFormat="1" ht="15" customHeight="1" x14ac:dyDescent="0.2">
      <c r="A23" s="382" t="s">
        <v>48</v>
      </c>
      <c r="B23" s="419" t="s">
        <v>115</v>
      </c>
      <c r="C23" s="416">
        <f t="shared" si="2"/>
        <v>2</v>
      </c>
      <c r="D23" s="370"/>
      <c r="E23" s="370"/>
      <c r="F23" s="418">
        <f t="shared" si="1"/>
        <v>2</v>
      </c>
      <c r="G23" s="419"/>
      <c r="H23" s="373" t="s">
        <v>204</v>
      </c>
      <c r="I23" s="390" t="s">
        <v>204</v>
      </c>
      <c r="J23" s="389" t="s">
        <v>204</v>
      </c>
      <c r="K23" s="389" t="s">
        <v>204</v>
      </c>
      <c r="L23" s="389" t="s">
        <v>204</v>
      </c>
      <c r="M23" s="225" t="s">
        <v>661</v>
      </c>
    </row>
    <row r="24" spans="1:13" s="70" customFormat="1" ht="15" customHeight="1" x14ac:dyDescent="0.2">
      <c r="A24" s="34" t="s">
        <v>49</v>
      </c>
      <c r="B24" s="195" t="s">
        <v>115</v>
      </c>
      <c r="C24" s="165">
        <f t="shared" si="2"/>
        <v>2</v>
      </c>
      <c r="D24" s="15"/>
      <c r="E24" s="15"/>
      <c r="F24" s="167">
        <f t="shared" si="1"/>
        <v>2</v>
      </c>
      <c r="G24" s="195"/>
      <c r="H24" s="18" t="s">
        <v>204</v>
      </c>
      <c r="I24" s="18" t="s">
        <v>204</v>
      </c>
      <c r="J24" s="18" t="s">
        <v>204</v>
      </c>
      <c r="K24" s="18" t="s">
        <v>204</v>
      </c>
      <c r="L24" s="18" t="s">
        <v>204</v>
      </c>
      <c r="M24" s="225" t="s">
        <v>630</v>
      </c>
    </row>
    <row r="25" spans="1:13" s="70" customFormat="1" ht="15" customHeight="1" x14ac:dyDescent="0.25">
      <c r="A25" s="34" t="s">
        <v>50</v>
      </c>
      <c r="B25" s="199" t="s">
        <v>342</v>
      </c>
      <c r="C25" s="80">
        <f t="shared" si="2"/>
        <v>0</v>
      </c>
      <c r="D25" s="15"/>
      <c r="E25" s="15"/>
      <c r="F25" s="75">
        <f t="shared" si="1"/>
        <v>0</v>
      </c>
      <c r="G25" s="195" t="s">
        <v>412</v>
      </c>
      <c r="H25" s="43" t="s">
        <v>204</v>
      </c>
      <c r="I25" s="18" t="s">
        <v>413</v>
      </c>
      <c r="J25" s="18" t="s">
        <v>204</v>
      </c>
      <c r="K25" s="18" t="s">
        <v>204</v>
      </c>
      <c r="L25" s="43" t="s">
        <v>204</v>
      </c>
      <c r="M25" s="216" t="s">
        <v>611</v>
      </c>
    </row>
    <row r="26" spans="1:13" s="70" customFormat="1" ht="15" customHeight="1" x14ac:dyDescent="0.2">
      <c r="A26" s="34" t="s">
        <v>51</v>
      </c>
      <c r="B26" s="195" t="s">
        <v>115</v>
      </c>
      <c r="C26" s="165">
        <f t="shared" si="2"/>
        <v>2</v>
      </c>
      <c r="D26" s="15"/>
      <c r="E26" s="15"/>
      <c r="F26" s="167">
        <f t="shared" si="1"/>
        <v>2</v>
      </c>
      <c r="G26" s="195"/>
      <c r="H26" s="18" t="s">
        <v>204</v>
      </c>
      <c r="I26" s="18" t="s">
        <v>204</v>
      </c>
      <c r="J26" s="18" t="s">
        <v>204</v>
      </c>
      <c r="K26" s="18" t="s">
        <v>204</v>
      </c>
      <c r="L26" s="18" t="s">
        <v>204</v>
      </c>
      <c r="M26" s="225" t="s">
        <v>605</v>
      </c>
    </row>
    <row r="27" spans="1:13" s="70" customFormat="1" ht="15" customHeight="1" x14ac:dyDescent="0.2">
      <c r="A27" s="34" t="s">
        <v>52</v>
      </c>
      <c r="B27" s="195" t="s">
        <v>115</v>
      </c>
      <c r="C27" s="165">
        <f t="shared" si="2"/>
        <v>2</v>
      </c>
      <c r="D27" s="15"/>
      <c r="E27" s="15"/>
      <c r="F27" s="167">
        <f t="shared" si="1"/>
        <v>2</v>
      </c>
      <c r="G27" s="195"/>
      <c r="H27" s="18" t="s">
        <v>204</v>
      </c>
      <c r="I27" s="18" t="s">
        <v>204</v>
      </c>
      <c r="J27" s="18" t="s">
        <v>204</v>
      </c>
      <c r="K27" s="18" t="s">
        <v>204</v>
      </c>
      <c r="L27" s="18" t="s">
        <v>204</v>
      </c>
      <c r="M27" s="225" t="s">
        <v>608</v>
      </c>
    </row>
    <row r="28" spans="1:13" x14ac:dyDescent="0.2">
      <c r="H28" s="65"/>
    </row>
    <row r="29" spans="1:13" x14ac:dyDescent="0.2">
      <c r="H29" s="65"/>
    </row>
    <row r="30" spans="1:13" x14ac:dyDescent="0.2">
      <c r="B30" s="67"/>
      <c r="C30" s="69"/>
      <c r="D30" s="69"/>
      <c r="E30" s="67"/>
      <c r="F30" s="68"/>
      <c r="G30" s="67"/>
      <c r="H30" s="65"/>
      <c r="M30" s="67"/>
    </row>
    <row r="31" spans="1:13" x14ac:dyDescent="0.2">
      <c r="H31" s="65"/>
    </row>
    <row r="32" spans="1:13" x14ac:dyDescent="0.2">
      <c r="H32" s="65"/>
    </row>
    <row r="33" spans="8:8" x14ac:dyDescent="0.2">
      <c r="H33" s="65"/>
    </row>
    <row r="34" spans="8:8" x14ac:dyDescent="0.2">
      <c r="H34" s="65"/>
    </row>
    <row r="35" spans="8:8" x14ac:dyDescent="0.2">
      <c r="H35" s="65"/>
    </row>
    <row r="36" spans="8:8" x14ac:dyDescent="0.2">
      <c r="H36" s="65"/>
    </row>
    <row r="37" spans="8:8" ht="11.25" customHeight="1" x14ac:dyDescent="0.2">
      <c r="H37" s="65"/>
    </row>
    <row r="38" spans="8:8" x14ac:dyDescent="0.2">
      <c r="H38" s="65"/>
    </row>
    <row r="39" spans="8:8" x14ac:dyDescent="0.2">
      <c r="H39" s="65"/>
    </row>
    <row r="40" spans="8:8" x14ac:dyDescent="0.2">
      <c r="H40" s="65"/>
    </row>
    <row r="41" spans="8:8" x14ac:dyDescent="0.2">
      <c r="H41" s="65"/>
    </row>
    <row r="42" spans="8:8" x14ac:dyDescent="0.2">
      <c r="H42" s="65"/>
    </row>
    <row r="43" spans="8:8" x14ac:dyDescent="0.2">
      <c r="H43" s="65"/>
    </row>
    <row r="44" spans="8:8" x14ac:dyDescent="0.2">
      <c r="H44" s="65"/>
    </row>
    <row r="45" spans="8:8" x14ac:dyDescent="0.2">
      <c r="H45" s="65"/>
    </row>
    <row r="46" spans="8:8" x14ac:dyDescent="0.2">
      <c r="H46" s="65"/>
    </row>
    <row r="47" spans="8:8" x14ac:dyDescent="0.2">
      <c r="H47" s="65"/>
    </row>
    <row r="48" spans="8:8" x14ac:dyDescent="0.2">
      <c r="H48" s="65"/>
    </row>
    <row r="49" spans="8:8" x14ac:dyDescent="0.2">
      <c r="H49" s="65"/>
    </row>
  </sheetData>
  <autoFilter ref="A6:L27"/>
  <dataConsolidate/>
  <mergeCells count="11">
    <mergeCell ref="F4:F5"/>
    <mergeCell ref="A1:M1"/>
    <mergeCell ref="A2:M2"/>
    <mergeCell ref="A3:A5"/>
    <mergeCell ref="C3:F3"/>
    <mergeCell ref="G3:G5"/>
    <mergeCell ref="H3:L3"/>
    <mergeCell ref="M3:M5"/>
    <mergeCell ref="C4:C5"/>
    <mergeCell ref="D4:D5"/>
    <mergeCell ref="E4:E5"/>
  </mergeCells>
  <dataValidations count="3">
    <dataValidation type="list" allowBlank="1" showInputMessage="1" showErrorMessage="1" sqref="D7:E12 D14:E27">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7:B12 B14:B27">
      <formula1>$B$4:$B$5</formula1>
    </dataValidation>
    <dataValidation type="list" allowBlank="1" showInputMessage="1" showErrorMessage="1" sqref="F13 M26:M27 B13:C13 M19:M24 M7:M9 M11:M17">
      <formula1>Выбор_3.1</formula1>
    </dataValidation>
  </dataValidations>
  <hyperlinks>
    <hyperlink ref="M12" r:id="rId1"/>
    <hyperlink ref="M14" r:id="rId2"/>
    <hyperlink ref="M15" r:id="rId3"/>
    <hyperlink ref="M20" r:id="rId4"/>
    <hyperlink ref="M21" r:id="rId5"/>
    <hyperlink ref="M22" r:id="rId6"/>
    <hyperlink ref="M26" r:id="rId7"/>
    <hyperlink ref="M25" r:id="rId8"/>
    <hyperlink ref="M17" r:id="rId9"/>
    <hyperlink ref="M11" r:id="rId10"/>
    <hyperlink ref="M10" r:id="rId11" display="http://администрация-усинск.рф/?p=54264"/>
    <hyperlink ref="M9" r:id="rId12"/>
    <hyperlink ref="M8" r:id="rId13"/>
    <hyperlink ref="M7" r:id="rId14"/>
    <hyperlink ref="M23" r:id="rId15"/>
  </hyperlinks>
  <pageMargins left="0.70866141732283472" right="0.70866141732283472" top="0.74803149606299213" bottom="0.74803149606299213" header="0.31496062992125984" footer="0.31496062992125984"/>
  <pageSetup paperSize="9" scale="58" fitToWidth="0" fitToHeight="3" orientation="landscape" r:id="rId16"/>
  <headerFooter>
    <oddFooter>&amp;A&amp;RСтраница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8"/>
  <sheetViews>
    <sheetView topLeftCell="A4" zoomScaleNormal="100" zoomScaleSheetLayoutView="80" workbookViewId="0">
      <selection activeCell="F14" sqref="F14"/>
    </sheetView>
  </sheetViews>
  <sheetFormatPr defaultColWidth="8.85546875" defaultRowHeight="15" x14ac:dyDescent="0.25"/>
  <cols>
    <col min="1" max="1" width="19.42578125" style="3" customWidth="1"/>
    <col min="2" max="2" width="35.7109375" style="26" customWidth="1"/>
    <col min="3" max="3" width="51.7109375" style="3" customWidth="1"/>
    <col min="4" max="4" width="6.7109375" style="3" customWidth="1"/>
    <col min="5" max="5" width="8.140625" style="3" customWidth="1"/>
    <col min="6" max="6" width="7.28515625" style="4" customWidth="1"/>
    <col min="7" max="7" width="93.28515625" style="2" customWidth="1"/>
    <col min="8" max="16384" width="8.85546875" style="9"/>
  </cols>
  <sheetData>
    <row r="1" spans="1:7" s="1" customFormat="1" ht="26.25" customHeight="1" x14ac:dyDescent="0.2">
      <c r="A1" s="493" t="str">
        <f>"Исходные данные и оценка показателя "&amp;Методика!B14</f>
        <v>Исходные данные и оценка показателя Содержится ли в составе Бюджета или в составе материалов к Бюджету приложение о распределении бюджетных ассигнований по разделам и подразделам классификации расходов бюджетов?</v>
      </c>
      <c r="B1" s="493"/>
      <c r="C1" s="493"/>
      <c r="D1" s="493"/>
      <c r="E1" s="493"/>
      <c r="F1" s="493"/>
      <c r="G1" s="493"/>
    </row>
    <row r="2" spans="1:7" s="1" customFormat="1" ht="39.75" customHeight="1" x14ac:dyDescent="0.2">
      <c r="A2" s="506" t="str">
        <f>Методика!B15</f>
        <v>Классификация расходов бюджетов по разделам и подразделам характеризует расходы по функциональным признакам и является единой для бюджетов бюджетной системы РФ (в отличие от программной или ведомственной классификации). Представление расходов бюджета с использованием классификации расходов по разделам и подразделам позволяет проводить их анализ в сопоставлении с другими отчетными периодами и бюджетами других публично-правовых образований</v>
      </c>
      <c r="B2" s="506"/>
      <c r="C2" s="506"/>
      <c r="D2" s="506"/>
      <c r="E2" s="506"/>
      <c r="F2" s="506"/>
      <c r="G2" s="506"/>
    </row>
    <row r="3" spans="1:7" ht="56.25" customHeight="1" x14ac:dyDescent="0.25">
      <c r="A3" s="507" t="s">
        <v>119</v>
      </c>
      <c r="B3" s="107" t="str">
        <f>Методика!B14</f>
        <v>Содержится ли в составе Бюджета или в составе материалов к Бюджету приложение о распределении бюджетных ассигнований по разделам и подразделам классификации расходов бюджетов?</v>
      </c>
      <c r="C3" s="507" t="s">
        <v>28</v>
      </c>
      <c r="D3" s="497" t="s">
        <v>23</v>
      </c>
      <c r="E3" s="498"/>
      <c r="F3" s="499"/>
      <c r="G3" s="507" t="s">
        <v>453</v>
      </c>
    </row>
    <row r="4" spans="1:7" ht="29.25" customHeight="1" x14ac:dyDescent="0.25">
      <c r="A4" s="508"/>
      <c r="B4" s="24" t="str">
        <f>Методика!$B$16</f>
        <v>Да, содержится</v>
      </c>
      <c r="C4" s="507"/>
      <c r="D4" s="494" t="s">
        <v>9</v>
      </c>
      <c r="E4" s="494" t="s">
        <v>27</v>
      </c>
      <c r="F4" s="504" t="s">
        <v>8</v>
      </c>
      <c r="G4" s="509"/>
    </row>
    <row r="5" spans="1:7" ht="29.25" customHeight="1" x14ac:dyDescent="0.25">
      <c r="A5" s="508"/>
      <c r="B5" s="24" t="str">
        <f>Методика!$B$17</f>
        <v>Нет, не содержится</v>
      </c>
      <c r="C5" s="507"/>
      <c r="D5" s="496"/>
      <c r="E5" s="496"/>
      <c r="F5" s="505"/>
      <c r="G5" s="509"/>
    </row>
    <row r="6" spans="1:7" s="14" customFormat="1" ht="15" customHeight="1" x14ac:dyDescent="0.25">
      <c r="A6" s="11" t="s">
        <v>31</v>
      </c>
      <c r="B6" s="7"/>
      <c r="C6" s="11"/>
      <c r="D6" s="11"/>
      <c r="E6" s="11"/>
      <c r="F6" s="6"/>
      <c r="G6" s="5"/>
    </row>
    <row r="7" spans="1:7" s="22" customFormat="1" ht="15" customHeight="1" x14ac:dyDescent="0.25">
      <c r="A7" s="32" t="s">
        <v>33</v>
      </c>
      <c r="B7" s="33" t="s">
        <v>16</v>
      </c>
      <c r="C7" s="33"/>
      <c r="D7" s="15">
        <f t="shared" ref="D7:D27" si="0">IF(B7=$B$4,2,0)</f>
        <v>2</v>
      </c>
      <c r="E7" s="15"/>
      <c r="F7" s="12">
        <f>D7*(1-E7)</f>
        <v>2</v>
      </c>
      <c r="G7" s="242" t="s">
        <v>456</v>
      </c>
    </row>
    <row r="8" spans="1:7" s="143" customFormat="1" ht="15" customHeight="1" x14ac:dyDescent="0.25">
      <c r="A8" s="34" t="s">
        <v>34</v>
      </c>
      <c r="B8" s="33" t="s">
        <v>16</v>
      </c>
      <c r="C8" s="135"/>
      <c r="D8" s="15">
        <f t="shared" si="0"/>
        <v>2</v>
      </c>
      <c r="E8" s="15"/>
      <c r="F8" s="137">
        <f t="shared" ref="F8:F27" si="1">D8*(1-E8)</f>
        <v>2</v>
      </c>
      <c r="G8" s="243" t="s">
        <v>451</v>
      </c>
    </row>
    <row r="9" spans="1:7" s="23" customFormat="1" ht="15" customHeight="1" x14ac:dyDescent="0.25">
      <c r="A9" s="32" t="s">
        <v>35</v>
      </c>
      <c r="B9" s="33" t="s">
        <v>16</v>
      </c>
      <c r="C9" s="33"/>
      <c r="D9" s="15">
        <f t="shared" si="0"/>
        <v>2</v>
      </c>
      <c r="E9" s="15"/>
      <c r="F9" s="12">
        <f t="shared" si="1"/>
        <v>2</v>
      </c>
      <c r="G9" s="242" t="s">
        <v>217</v>
      </c>
    </row>
    <row r="10" spans="1:7" s="141" customFormat="1" ht="15" customHeight="1" x14ac:dyDescent="0.25">
      <c r="A10" s="34" t="s">
        <v>36</v>
      </c>
      <c r="B10" s="135" t="s">
        <v>16</v>
      </c>
      <c r="C10" s="18"/>
      <c r="D10" s="15">
        <f t="shared" si="0"/>
        <v>2</v>
      </c>
      <c r="E10" s="15"/>
      <c r="F10" s="137">
        <f t="shared" si="1"/>
        <v>2</v>
      </c>
      <c r="G10" s="126" t="s">
        <v>382</v>
      </c>
    </row>
    <row r="11" spans="1:7" s="10" customFormat="1" ht="15" customHeight="1" x14ac:dyDescent="0.25">
      <c r="A11" s="34" t="s">
        <v>37</v>
      </c>
      <c r="B11" s="18" t="s">
        <v>16</v>
      </c>
      <c r="C11" s="43"/>
      <c r="D11" s="15">
        <f t="shared" si="0"/>
        <v>2</v>
      </c>
      <c r="E11" s="15"/>
      <c r="F11" s="12">
        <f t="shared" si="1"/>
        <v>2</v>
      </c>
      <c r="G11" s="112" t="s">
        <v>457</v>
      </c>
    </row>
    <row r="12" spans="1:7" s="14" customFormat="1" ht="15" customHeight="1" x14ac:dyDescent="0.25">
      <c r="A12" s="32" t="s">
        <v>38</v>
      </c>
      <c r="B12" s="33" t="s">
        <v>16</v>
      </c>
      <c r="C12" s="33"/>
      <c r="D12" s="15">
        <f t="shared" si="0"/>
        <v>2</v>
      </c>
      <c r="E12" s="15"/>
      <c r="F12" s="12">
        <f t="shared" si="1"/>
        <v>2</v>
      </c>
      <c r="G12" s="242" t="s">
        <v>441</v>
      </c>
    </row>
    <row r="13" spans="1:7" s="14" customFormat="1" ht="15" customHeight="1" x14ac:dyDescent="0.25">
      <c r="A13" s="35" t="s">
        <v>32</v>
      </c>
      <c r="B13" s="46"/>
      <c r="C13" s="17"/>
      <c r="D13" s="13"/>
      <c r="E13" s="13"/>
      <c r="F13" s="13"/>
      <c r="G13" s="244"/>
    </row>
    <row r="14" spans="1:7" s="142" customFormat="1" ht="15" customHeight="1" x14ac:dyDescent="0.25">
      <c r="A14" s="34" t="s">
        <v>39</v>
      </c>
      <c r="B14" s="18" t="s">
        <v>16</v>
      </c>
      <c r="C14" s="135"/>
      <c r="D14" s="15">
        <f t="shared" si="0"/>
        <v>2</v>
      </c>
      <c r="E14" s="15"/>
      <c r="F14" s="137">
        <f t="shared" si="1"/>
        <v>2</v>
      </c>
      <c r="G14" s="243" t="s">
        <v>452</v>
      </c>
    </row>
    <row r="15" spans="1:7" s="139" customFormat="1" ht="15" customHeight="1" x14ac:dyDescent="0.25">
      <c r="A15" s="34" t="s">
        <v>40</v>
      </c>
      <c r="B15" s="135" t="s">
        <v>16</v>
      </c>
      <c r="C15" s="135"/>
      <c r="D15" s="15">
        <f t="shared" si="0"/>
        <v>2</v>
      </c>
      <c r="E15" s="15"/>
      <c r="F15" s="137">
        <f t="shared" si="1"/>
        <v>2</v>
      </c>
      <c r="G15" s="243" t="s">
        <v>218</v>
      </c>
    </row>
    <row r="16" spans="1:7" s="139" customFormat="1" ht="15" customHeight="1" x14ac:dyDescent="0.25">
      <c r="A16" s="34" t="s">
        <v>41</v>
      </c>
      <c r="B16" s="135" t="s">
        <v>16</v>
      </c>
      <c r="C16" s="135"/>
      <c r="D16" s="15">
        <f t="shared" si="0"/>
        <v>2</v>
      </c>
      <c r="E16" s="15"/>
      <c r="F16" s="137">
        <f t="shared" si="1"/>
        <v>2</v>
      </c>
      <c r="G16" s="243" t="s">
        <v>442</v>
      </c>
    </row>
    <row r="17" spans="1:7" s="139" customFormat="1" ht="15" customHeight="1" x14ac:dyDescent="0.25">
      <c r="A17" s="34" t="s">
        <v>42</v>
      </c>
      <c r="B17" s="135" t="s">
        <v>16</v>
      </c>
      <c r="C17" s="135"/>
      <c r="D17" s="15">
        <f t="shared" si="0"/>
        <v>2</v>
      </c>
      <c r="E17" s="15"/>
      <c r="F17" s="137">
        <f t="shared" si="1"/>
        <v>2</v>
      </c>
      <c r="G17" s="243" t="s">
        <v>443</v>
      </c>
    </row>
    <row r="18" spans="1:7" s="139" customFormat="1" ht="15" customHeight="1" x14ac:dyDescent="0.25">
      <c r="A18" s="34" t="s">
        <v>43</v>
      </c>
      <c r="B18" s="135" t="s">
        <v>16</v>
      </c>
      <c r="C18" s="135"/>
      <c r="D18" s="15">
        <f t="shared" si="0"/>
        <v>2</v>
      </c>
      <c r="E18" s="15"/>
      <c r="F18" s="137">
        <f t="shared" si="1"/>
        <v>2</v>
      </c>
      <c r="G18" s="243" t="s">
        <v>444</v>
      </c>
    </row>
    <row r="19" spans="1:7" s="139" customFormat="1" ht="15" customHeight="1" x14ac:dyDescent="0.25">
      <c r="A19" s="34" t="s">
        <v>44</v>
      </c>
      <c r="B19" s="135" t="s">
        <v>16</v>
      </c>
      <c r="C19" s="135"/>
      <c r="D19" s="15">
        <f t="shared" si="0"/>
        <v>2</v>
      </c>
      <c r="E19" s="15"/>
      <c r="F19" s="137">
        <f t="shared" si="1"/>
        <v>2</v>
      </c>
      <c r="G19" s="243" t="s">
        <v>436</v>
      </c>
    </row>
    <row r="20" spans="1:7" s="139" customFormat="1" ht="15" customHeight="1" x14ac:dyDescent="0.25">
      <c r="A20" s="34" t="s">
        <v>45</v>
      </c>
      <c r="B20" s="135" t="s">
        <v>16</v>
      </c>
      <c r="C20" s="135"/>
      <c r="D20" s="15">
        <f t="shared" si="0"/>
        <v>2</v>
      </c>
      <c r="E20" s="15"/>
      <c r="F20" s="137">
        <f t="shared" si="1"/>
        <v>2</v>
      </c>
      <c r="G20" s="243" t="s">
        <v>458</v>
      </c>
    </row>
    <row r="21" spans="1:7" s="139" customFormat="1" ht="15" customHeight="1" x14ac:dyDescent="0.25">
      <c r="A21" s="34" t="s">
        <v>46</v>
      </c>
      <c r="B21" s="135" t="s">
        <v>16</v>
      </c>
      <c r="C21" s="135"/>
      <c r="D21" s="15">
        <f t="shared" si="0"/>
        <v>2</v>
      </c>
      <c r="E21" s="15"/>
      <c r="F21" s="137">
        <f t="shared" si="1"/>
        <v>2</v>
      </c>
      <c r="G21" s="243" t="s">
        <v>446</v>
      </c>
    </row>
    <row r="22" spans="1:7" s="139" customFormat="1" ht="15" customHeight="1" x14ac:dyDescent="0.25">
      <c r="A22" s="34" t="s">
        <v>47</v>
      </c>
      <c r="B22" s="135" t="s">
        <v>16</v>
      </c>
      <c r="C22" s="135"/>
      <c r="D22" s="15">
        <f t="shared" si="0"/>
        <v>2</v>
      </c>
      <c r="E22" s="15"/>
      <c r="F22" s="137">
        <f t="shared" si="1"/>
        <v>2</v>
      </c>
      <c r="G22" s="243" t="s">
        <v>459</v>
      </c>
    </row>
    <row r="23" spans="1:7" s="139" customFormat="1" ht="15" customHeight="1" x14ac:dyDescent="0.25">
      <c r="A23" s="34" t="s">
        <v>48</v>
      </c>
      <c r="B23" s="135" t="s">
        <v>16</v>
      </c>
      <c r="C23" s="15"/>
      <c r="D23" s="15">
        <f t="shared" si="0"/>
        <v>2</v>
      </c>
      <c r="E23" s="15"/>
      <c r="F23" s="137">
        <f t="shared" si="1"/>
        <v>2</v>
      </c>
      <c r="G23" s="126" t="s">
        <v>448</v>
      </c>
    </row>
    <row r="24" spans="1:7" s="142" customFormat="1" ht="15" customHeight="1" x14ac:dyDescent="0.25">
      <c r="A24" s="34" t="s">
        <v>49</v>
      </c>
      <c r="B24" s="135" t="s">
        <v>16</v>
      </c>
      <c r="C24" s="135"/>
      <c r="D24" s="15">
        <f t="shared" si="0"/>
        <v>2</v>
      </c>
      <c r="E24" s="15"/>
      <c r="F24" s="137">
        <f t="shared" si="1"/>
        <v>2</v>
      </c>
      <c r="G24" s="243" t="s">
        <v>454</v>
      </c>
    </row>
    <row r="25" spans="1:7" s="139" customFormat="1" ht="15" customHeight="1" x14ac:dyDescent="0.25">
      <c r="A25" s="34" t="s">
        <v>50</v>
      </c>
      <c r="B25" s="135" t="s">
        <v>16</v>
      </c>
      <c r="C25" s="135"/>
      <c r="D25" s="15">
        <f t="shared" si="0"/>
        <v>2</v>
      </c>
      <c r="E25" s="15"/>
      <c r="F25" s="137">
        <f t="shared" si="1"/>
        <v>2</v>
      </c>
      <c r="G25" s="243" t="s">
        <v>450</v>
      </c>
    </row>
    <row r="26" spans="1:7" s="139" customFormat="1" ht="15" customHeight="1" x14ac:dyDescent="0.25">
      <c r="A26" s="34" t="s">
        <v>51</v>
      </c>
      <c r="B26" s="135" t="s">
        <v>16</v>
      </c>
      <c r="C26" s="135"/>
      <c r="D26" s="15">
        <f t="shared" si="0"/>
        <v>2</v>
      </c>
      <c r="E26" s="15"/>
      <c r="F26" s="137">
        <f t="shared" si="1"/>
        <v>2</v>
      </c>
      <c r="G26" s="243" t="s">
        <v>386</v>
      </c>
    </row>
    <row r="27" spans="1:7" s="139" customFormat="1" ht="15" customHeight="1" x14ac:dyDescent="0.25">
      <c r="A27" s="34" t="s">
        <v>52</v>
      </c>
      <c r="B27" s="135" t="s">
        <v>16</v>
      </c>
      <c r="C27" s="18"/>
      <c r="D27" s="15">
        <f t="shared" si="0"/>
        <v>2</v>
      </c>
      <c r="E27" s="15"/>
      <c r="F27" s="137">
        <f t="shared" si="1"/>
        <v>2</v>
      </c>
      <c r="G27" s="126" t="s">
        <v>387</v>
      </c>
    </row>
    <row r="28" spans="1:7" x14ac:dyDescent="0.25">
      <c r="G28" s="146"/>
    </row>
  </sheetData>
  <autoFilter ref="A6:G27"/>
  <mergeCells count="9">
    <mergeCell ref="A1:G1"/>
    <mergeCell ref="A2:G2"/>
    <mergeCell ref="A3:A5"/>
    <mergeCell ref="C3:C5"/>
    <mergeCell ref="D3:F3"/>
    <mergeCell ref="G3:G5"/>
    <mergeCell ref="D4:D5"/>
    <mergeCell ref="E4:E5"/>
    <mergeCell ref="F4:F5"/>
  </mergeCells>
  <dataValidations count="4">
    <dataValidation type="list" allowBlank="1" showInputMessage="1" showErrorMessage="1" sqref="B12 B15:B27 B6:B10">
      <formula1>$B$4:$B$5</formula1>
    </dataValidation>
    <dataValidation type="list" allowBlank="1" showInputMessage="1" showErrorMessage="1" sqref="B13">
      <formula1>#REF!</formula1>
    </dataValidation>
    <dataValidation type="list" allowBlank="1" showInputMessage="1" showErrorMessage="1" sqref="E7:E12 E14:E27">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11 B14">
      <formula1>$B$3:$B$4</formula1>
    </dataValidation>
  </dataValidations>
  <hyperlinks>
    <hyperlink ref="F6" r:id="rId1" display="http://beldepfin.ru/?page_id=4202"/>
    <hyperlink ref="G7" display="http://сыктывкар.рф/administration/departament-finansov/byudzhet/proekty-byudzhetov _x000a_Проект решения Совета МО ГО &quot;Сыктывкар&quot; &quot;О бюджете муниципального образования городского округа &quot;Сыктывкар&quot; на 2019 год и плановый период 2020 и 2021 годов&quot;(Документы и м"/>
    <hyperlink ref="G9" r:id="rId2"/>
    <hyperlink ref="G10" r:id="rId3"/>
    <hyperlink ref="G11" r:id="rId4"/>
    <hyperlink ref="G12" r:id="rId5"/>
    <hyperlink ref="G14" r:id="rId6"/>
    <hyperlink ref="G15" r:id="rId7"/>
    <hyperlink ref="G16" r:id="rId8"/>
    <hyperlink ref="G17" r:id="rId9"/>
    <hyperlink ref="G18" r:id="rId10"/>
    <hyperlink ref="G19" r:id="rId11"/>
    <hyperlink ref="G20" r:id="rId12"/>
    <hyperlink ref="G21" r:id="rId13"/>
    <hyperlink ref="G22" r:id="rId14"/>
    <hyperlink ref="G23" r:id="rId15"/>
    <hyperlink ref="G25" r:id="rId16"/>
    <hyperlink ref="G26" r:id="rId17"/>
    <hyperlink ref="G27" r:id="rId18"/>
  </hyperlinks>
  <pageMargins left="0.70866141732283472" right="0.70866141732283472" top="0.74803149606299213" bottom="0.74803149606299213" header="0.31496062992125984" footer="0.31496062992125984"/>
  <pageSetup paperSize="9" scale="68" fitToHeight="3" orientation="landscape"/>
  <headerFooter>
    <oddFooter>&amp;C&amp;"Times New Roman,обычный"&amp;8Исходные данные и оценка показателя 1.1&amp;R&amp;8&amp;P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50"/>
  <sheetViews>
    <sheetView zoomScaleNormal="100" zoomScaleSheetLayoutView="80" workbookViewId="0">
      <selection activeCell="C13" sqref="C13"/>
    </sheetView>
  </sheetViews>
  <sheetFormatPr defaultColWidth="8.85546875" defaultRowHeight="15" x14ac:dyDescent="0.25"/>
  <cols>
    <col min="1" max="1" width="19.42578125" style="3" customWidth="1"/>
    <col min="2" max="2" width="54.7109375" style="26" customWidth="1"/>
    <col min="3" max="3" width="100" style="3" customWidth="1"/>
    <col min="4" max="4" width="9.140625" style="3" customWidth="1"/>
    <col min="5" max="5" width="6.85546875" style="9" customWidth="1"/>
    <col min="6" max="6" width="15.140625" style="9" customWidth="1"/>
    <col min="7" max="16384" width="8.85546875" style="9"/>
  </cols>
  <sheetData>
    <row r="1" spans="1:6" s="1" customFormat="1" ht="31.5" customHeight="1" x14ac:dyDescent="0.2">
      <c r="A1" s="493" t="str">
        <f>"Исходные данные и оценка показателя "&amp;Методика!B20</f>
        <v>Исходные данные и оценка показателя Доля муниципальных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муниципальные задания на отчетный год (на отчетный год и плановый период), в процентах от общего количества муниципальных бюджетных и автономных учреждений МО</v>
      </c>
      <c r="B1" s="493"/>
      <c r="C1" s="493"/>
      <c r="D1" s="493"/>
    </row>
    <row r="2" spans="1:6" ht="70.5" customHeight="1" x14ac:dyDescent="0.25">
      <c r="A2" s="507" t="s">
        <v>119</v>
      </c>
      <c r="B2" s="56" t="str">
        <f>Методика!$B$20</f>
        <v>Доля муниципальных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муниципальные задания на отчетный год (на отчетный год и плановый период), в процентах от общего количества муниципальных бюджетных и автономных учреждений МО</v>
      </c>
      <c r="C2" s="507" t="s">
        <v>120</v>
      </c>
      <c r="D2" s="44" t="s">
        <v>117</v>
      </c>
    </row>
    <row r="3" spans="1:6" ht="15.75" customHeight="1" x14ac:dyDescent="0.25">
      <c r="A3" s="508"/>
      <c r="B3" s="49">
        <f>Методика!$B$21</f>
        <v>1</v>
      </c>
      <c r="C3" s="507"/>
      <c r="D3" s="494" t="s">
        <v>9</v>
      </c>
    </row>
    <row r="4" spans="1:6" ht="15.75" customHeight="1" x14ac:dyDescent="0.25">
      <c r="A4" s="508"/>
      <c r="B4" s="24" t="str">
        <f>Методика!$B$22</f>
        <v>95% и более</v>
      </c>
      <c r="C4" s="507"/>
      <c r="D4" s="495"/>
    </row>
    <row r="5" spans="1:6" ht="15.75" customHeight="1" x14ac:dyDescent="0.25">
      <c r="A5" s="508"/>
      <c r="B5" s="24" t="str">
        <f>Методика!$B$23</f>
        <v>85% и более</v>
      </c>
      <c r="C5" s="507"/>
      <c r="D5" s="495"/>
    </row>
    <row r="6" spans="1:6" ht="15.75" customHeight="1" x14ac:dyDescent="0.25">
      <c r="A6" s="508"/>
      <c r="B6" s="24" t="str">
        <f>Методика!$B$24</f>
        <v>Менее 85%</v>
      </c>
      <c r="C6" s="507"/>
      <c r="D6" s="496"/>
    </row>
    <row r="7" spans="1:6" s="14" customFormat="1" ht="15" customHeight="1" x14ac:dyDescent="0.25">
      <c r="A7" s="11" t="s">
        <v>31</v>
      </c>
      <c r="B7" s="7"/>
      <c r="C7" s="11"/>
      <c r="D7" s="11"/>
    </row>
    <row r="8" spans="1:6" s="22" customFormat="1" ht="15" customHeight="1" x14ac:dyDescent="0.25">
      <c r="A8" s="32" t="s">
        <v>33</v>
      </c>
      <c r="B8" s="163" t="s">
        <v>58</v>
      </c>
      <c r="C8" s="294" t="s">
        <v>492</v>
      </c>
      <c r="D8" s="20">
        <f>IF(B8=$B$3,4,IF(B8=$B$4,2,IF(B8=$B$5,1,0)))</f>
        <v>2</v>
      </c>
    </row>
    <row r="9" spans="1:6" s="14" customFormat="1" ht="15" customHeight="1" x14ac:dyDescent="0.25">
      <c r="A9" s="32" t="s">
        <v>34</v>
      </c>
      <c r="B9" s="163">
        <v>1</v>
      </c>
      <c r="C9" s="294"/>
      <c r="D9" s="20">
        <f t="shared" ref="D9:D28" si="0">IF(B9=$B$3,4,IF(B9=$B$4,2,IF(B9=$B$5,1,0)))</f>
        <v>4</v>
      </c>
      <c r="F9" s="290"/>
    </row>
    <row r="10" spans="1:6" s="23" customFormat="1" ht="15" customHeight="1" x14ac:dyDescent="0.25">
      <c r="A10" s="32" t="s">
        <v>35</v>
      </c>
      <c r="B10" s="163" t="s">
        <v>59</v>
      </c>
      <c r="C10" s="294" t="s">
        <v>773</v>
      </c>
      <c r="D10" s="20">
        <f t="shared" si="0"/>
        <v>1</v>
      </c>
      <c r="F10" s="290"/>
    </row>
    <row r="11" spans="1:6" s="22" customFormat="1" ht="15" customHeight="1" x14ac:dyDescent="0.25">
      <c r="A11" s="32" t="s">
        <v>36</v>
      </c>
      <c r="B11" s="163" t="s">
        <v>59</v>
      </c>
      <c r="C11" s="294" t="s">
        <v>493</v>
      </c>
      <c r="D11" s="20">
        <f t="shared" si="0"/>
        <v>1</v>
      </c>
      <c r="F11" s="290"/>
    </row>
    <row r="12" spans="1:6" s="10" customFormat="1" ht="15" customHeight="1" x14ac:dyDescent="0.25">
      <c r="A12" s="34" t="s">
        <v>37</v>
      </c>
      <c r="B12" s="163">
        <v>1</v>
      </c>
      <c r="C12" s="295"/>
      <c r="D12" s="20">
        <f t="shared" si="0"/>
        <v>4</v>
      </c>
      <c r="F12" s="290"/>
    </row>
    <row r="13" spans="1:6" s="14" customFormat="1" ht="15" customHeight="1" x14ac:dyDescent="0.25">
      <c r="A13" s="32" t="s">
        <v>38</v>
      </c>
      <c r="B13" s="163" t="s">
        <v>59</v>
      </c>
      <c r="C13" s="295">
        <v>1106033470</v>
      </c>
      <c r="D13" s="20">
        <f t="shared" si="0"/>
        <v>1</v>
      </c>
      <c r="F13" s="290"/>
    </row>
    <row r="14" spans="1:6" s="14" customFormat="1" ht="15" customHeight="1" x14ac:dyDescent="0.25">
      <c r="A14" s="35" t="s">
        <v>32</v>
      </c>
      <c r="B14" s="164"/>
      <c r="C14" s="383"/>
      <c r="D14" s="35"/>
      <c r="F14" s="290"/>
    </row>
    <row r="15" spans="1:6" s="22" customFormat="1" ht="15" customHeight="1" x14ac:dyDescent="0.25">
      <c r="A15" s="32" t="s">
        <v>39</v>
      </c>
      <c r="B15" s="163">
        <v>1</v>
      </c>
      <c r="C15" s="33"/>
      <c r="D15" s="20">
        <f t="shared" si="0"/>
        <v>4</v>
      </c>
      <c r="F15" s="290"/>
    </row>
    <row r="16" spans="1:6" ht="15" customHeight="1" x14ac:dyDescent="0.25">
      <c r="A16" s="34" t="s">
        <v>40</v>
      </c>
      <c r="B16" s="163" t="s">
        <v>60</v>
      </c>
      <c r="C16" s="33" t="s">
        <v>494</v>
      </c>
      <c r="D16" s="20">
        <f t="shared" si="0"/>
        <v>0</v>
      </c>
      <c r="F16" s="290"/>
    </row>
    <row r="17" spans="1:6" ht="15" customHeight="1" x14ac:dyDescent="0.25">
      <c r="A17" s="34" t="s">
        <v>41</v>
      </c>
      <c r="B17" s="163" t="s">
        <v>60</v>
      </c>
      <c r="C17" s="33" t="s">
        <v>495</v>
      </c>
      <c r="D17" s="20">
        <f t="shared" si="0"/>
        <v>0</v>
      </c>
      <c r="F17" s="290"/>
    </row>
    <row r="18" spans="1:6" ht="15" customHeight="1" x14ac:dyDescent="0.25">
      <c r="A18" s="34" t="s">
        <v>42</v>
      </c>
      <c r="B18" s="163" t="s">
        <v>60</v>
      </c>
      <c r="C18" s="33" t="s">
        <v>496</v>
      </c>
      <c r="D18" s="20">
        <f t="shared" si="0"/>
        <v>0</v>
      </c>
      <c r="F18" s="290"/>
    </row>
    <row r="19" spans="1:6" ht="15" customHeight="1" x14ac:dyDescent="0.25">
      <c r="A19" s="34" t="s">
        <v>43</v>
      </c>
      <c r="B19" s="163" t="s">
        <v>59</v>
      </c>
      <c r="C19" s="33" t="s">
        <v>497</v>
      </c>
      <c r="D19" s="20">
        <f t="shared" si="0"/>
        <v>1</v>
      </c>
      <c r="F19" s="290"/>
    </row>
    <row r="20" spans="1:6" ht="32.25" customHeight="1" x14ac:dyDescent="0.25">
      <c r="A20" s="34" t="s">
        <v>44</v>
      </c>
      <c r="B20" s="163" t="s">
        <v>60</v>
      </c>
      <c r="C20" s="293" t="s">
        <v>498</v>
      </c>
      <c r="D20" s="20">
        <f t="shared" si="0"/>
        <v>0</v>
      </c>
      <c r="F20" s="290"/>
    </row>
    <row r="21" spans="1:6" ht="15" customHeight="1" x14ac:dyDescent="0.25">
      <c r="A21" s="34" t="s">
        <v>45</v>
      </c>
      <c r="B21" s="163">
        <v>1</v>
      </c>
      <c r="C21" s="33"/>
      <c r="D21" s="20">
        <f t="shared" si="0"/>
        <v>4</v>
      </c>
      <c r="F21" s="290"/>
    </row>
    <row r="22" spans="1:6" ht="15" customHeight="1" x14ac:dyDescent="0.25">
      <c r="A22" s="34" t="s">
        <v>46</v>
      </c>
      <c r="B22" s="163">
        <v>1</v>
      </c>
      <c r="C22" s="33"/>
      <c r="D22" s="20">
        <f t="shared" si="0"/>
        <v>4</v>
      </c>
      <c r="F22" s="290"/>
    </row>
    <row r="23" spans="1:6" ht="15" customHeight="1" x14ac:dyDescent="0.25">
      <c r="A23" s="34" t="s">
        <v>47</v>
      </c>
      <c r="B23" s="163" t="s">
        <v>58</v>
      </c>
      <c r="C23" s="33" t="s">
        <v>499</v>
      </c>
      <c r="D23" s="20">
        <f t="shared" si="0"/>
        <v>2</v>
      </c>
      <c r="F23" s="290"/>
    </row>
    <row r="24" spans="1:6" ht="15" customHeight="1" x14ac:dyDescent="0.25">
      <c r="A24" s="34" t="s">
        <v>48</v>
      </c>
      <c r="B24" s="163">
        <v>1</v>
      </c>
      <c r="C24" s="20"/>
      <c r="D24" s="20">
        <f t="shared" si="0"/>
        <v>4</v>
      </c>
      <c r="F24" s="290"/>
    </row>
    <row r="25" spans="1:6" s="8" customFormat="1" ht="15" customHeight="1" x14ac:dyDescent="0.25">
      <c r="A25" s="34" t="s">
        <v>49</v>
      </c>
      <c r="B25" s="163">
        <v>1</v>
      </c>
      <c r="C25" s="33"/>
      <c r="D25" s="20">
        <f t="shared" si="0"/>
        <v>4</v>
      </c>
      <c r="F25" s="290"/>
    </row>
    <row r="26" spans="1:6" ht="15" customHeight="1" x14ac:dyDescent="0.25">
      <c r="A26" s="34" t="s">
        <v>50</v>
      </c>
      <c r="B26" s="163">
        <v>1</v>
      </c>
      <c r="C26" s="33"/>
      <c r="D26" s="20">
        <f t="shared" si="0"/>
        <v>4</v>
      </c>
      <c r="F26" s="290"/>
    </row>
    <row r="27" spans="1:6" ht="15" customHeight="1" x14ac:dyDescent="0.25">
      <c r="A27" s="34" t="s">
        <v>51</v>
      </c>
      <c r="B27" s="163" t="s">
        <v>58</v>
      </c>
      <c r="C27" s="33" t="s">
        <v>500</v>
      </c>
      <c r="D27" s="20">
        <f t="shared" si="0"/>
        <v>2</v>
      </c>
      <c r="F27" s="290"/>
    </row>
    <row r="28" spans="1:6" ht="15" customHeight="1" x14ac:dyDescent="0.25">
      <c r="A28" s="34" t="s">
        <v>52</v>
      </c>
      <c r="B28" s="163" t="s">
        <v>58</v>
      </c>
      <c r="C28" s="43">
        <v>1120004320</v>
      </c>
      <c r="D28" s="20">
        <f t="shared" si="0"/>
        <v>2</v>
      </c>
      <c r="F28" s="290"/>
    </row>
    <row r="29" spans="1:6" x14ac:dyDescent="0.25">
      <c r="F29" s="290"/>
    </row>
    <row r="30" spans="1:6" x14ac:dyDescent="0.25">
      <c r="F30" s="290"/>
    </row>
    <row r="31" spans="1:6" x14ac:dyDescent="0.25">
      <c r="C31" s="132"/>
      <c r="F31" s="290"/>
    </row>
    <row r="32" spans="1:6" x14ac:dyDescent="0.25">
      <c r="C32" s="132"/>
      <c r="F32" s="290"/>
    </row>
    <row r="33" spans="3:6" x14ac:dyDescent="0.25">
      <c r="C33" s="132"/>
      <c r="F33" s="290"/>
    </row>
    <row r="34" spans="3:6" x14ac:dyDescent="0.25">
      <c r="C34" s="132"/>
      <c r="F34" s="290"/>
    </row>
    <row r="35" spans="3:6" x14ac:dyDescent="0.25">
      <c r="C35" s="132"/>
      <c r="F35" s="290"/>
    </row>
    <row r="36" spans="3:6" x14ac:dyDescent="0.25">
      <c r="C36" s="132"/>
      <c r="F36" s="290"/>
    </row>
    <row r="37" spans="3:6" x14ac:dyDescent="0.25">
      <c r="C37" s="132"/>
      <c r="F37" s="290"/>
    </row>
    <row r="38" spans="3:6" x14ac:dyDescent="0.25">
      <c r="C38" s="132"/>
      <c r="F38" s="290"/>
    </row>
    <row r="39" spans="3:6" x14ac:dyDescent="0.25">
      <c r="C39" s="132"/>
    </row>
    <row r="40" spans="3:6" x14ac:dyDescent="0.25">
      <c r="C40" s="132"/>
    </row>
    <row r="41" spans="3:6" x14ac:dyDescent="0.25">
      <c r="C41" s="132"/>
    </row>
    <row r="42" spans="3:6" x14ac:dyDescent="0.25">
      <c r="C42" s="132"/>
    </row>
    <row r="43" spans="3:6" x14ac:dyDescent="0.25">
      <c r="C43" s="132"/>
    </row>
    <row r="44" spans="3:6" x14ac:dyDescent="0.25">
      <c r="C44" s="132"/>
    </row>
    <row r="45" spans="3:6" x14ac:dyDescent="0.25">
      <c r="C45" s="132"/>
    </row>
    <row r="46" spans="3:6" x14ac:dyDescent="0.25">
      <c r="C46" s="132"/>
    </row>
    <row r="47" spans="3:6" x14ac:dyDescent="0.25">
      <c r="C47" s="132"/>
    </row>
    <row r="48" spans="3:6" x14ac:dyDescent="0.25">
      <c r="C48" s="132"/>
    </row>
    <row r="49" spans="3:3" x14ac:dyDescent="0.25">
      <c r="C49" s="132"/>
    </row>
    <row r="50" spans="3:3" x14ac:dyDescent="0.25">
      <c r="C50" s="132"/>
    </row>
  </sheetData>
  <autoFilter ref="A7:D28"/>
  <mergeCells count="4">
    <mergeCell ref="A2:A6"/>
    <mergeCell ref="C2:C6"/>
    <mergeCell ref="D3:D6"/>
    <mergeCell ref="A1:D1"/>
  </mergeCells>
  <dataValidations count="2">
    <dataValidation type="list" allowBlank="1" showInputMessage="1" showErrorMessage="1" sqref="B14">
      <formula1>#REF!</formula1>
    </dataValidation>
    <dataValidation type="list" allowBlank="1" showInputMessage="1" showErrorMessage="1" sqref="B7:B13 B15:B28">
      <formula1>$B$3:$B$6</formula1>
    </dataValidation>
  </dataValidations>
  <pageMargins left="0.70866141732283472" right="0.70866141732283472" top="0.74803149606299213" bottom="0.74803149606299213" header="0.31496062992125984" footer="0.31496062992125984"/>
  <pageSetup paperSize="9" scale="68" fitToHeight="3" orientation="landscape" r:id="rId1"/>
  <headerFooter>
    <oddFooter>&amp;C&amp;"Times New Roman,обычный"&amp;8Исходные данные и оценка показателя 1.1&amp;R&amp;8&amp;P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52"/>
  <sheetViews>
    <sheetView topLeftCell="A4" zoomScaleNormal="100" zoomScaleSheetLayoutView="80" workbookViewId="0">
      <selection activeCell="B32" sqref="B32"/>
    </sheetView>
  </sheetViews>
  <sheetFormatPr defaultColWidth="8.85546875" defaultRowHeight="15" x14ac:dyDescent="0.25"/>
  <cols>
    <col min="1" max="1" width="19.42578125" style="3" customWidth="1"/>
    <col min="2" max="2" width="56.140625" style="26" customWidth="1"/>
    <col min="3" max="3" width="99" style="3" customWidth="1"/>
    <col min="4" max="4" width="9.140625" style="3" customWidth="1"/>
    <col min="5" max="5" width="6.85546875" style="9" customWidth="1"/>
    <col min="6" max="6" width="18.42578125" style="9" customWidth="1"/>
    <col min="7" max="16384" width="8.85546875" style="9"/>
  </cols>
  <sheetData>
    <row r="1" spans="1:6" s="1" customFormat="1" ht="31.5" customHeight="1" x14ac:dyDescent="0.2">
      <c r="A1" s="510" t="str">
        <f>"Исходные данные и оценка показателя "&amp;Методика!B25</f>
        <v>Исходные данные и оценка показателя Доля муниципальных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планы финансово-хозяйственной деятельности на отчетный год (на отчетный год и плановый период), в процентах от общего количества муниципальных бюджетных и автономных учреждений МО</v>
      </c>
      <c r="B1" s="510"/>
      <c r="C1" s="510"/>
      <c r="D1" s="510"/>
    </row>
    <row r="2" spans="1:6" ht="70.5" customHeight="1" x14ac:dyDescent="0.25">
      <c r="A2" s="507" t="s">
        <v>119</v>
      </c>
      <c r="B2" s="56" t="str">
        <f>Методика!$B$25</f>
        <v>Доля муниципальных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планы финансово-хозяйственной деятельности на отчетный год (на отчетный год и плановый период), в процентах от общего количества муниципальных бюджетных и автономных учреждений МО</v>
      </c>
      <c r="C2" s="507" t="s">
        <v>120</v>
      </c>
      <c r="D2" s="44" t="s">
        <v>118</v>
      </c>
    </row>
    <row r="3" spans="1:6" ht="15.75" customHeight="1" x14ac:dyDescent="0.25">
      <c r="A3" s="508"/>
      <c r="B3" s="49">
        <f>Методика!$B$26</f>
        <v>1</v>
      </c>
      <c r="C3" s="507"/>
      <c r="D3" s="494" t="s">
        <v>9</v>
      </c>
    </row>
    <row r="4" spans="1:6" ht="15.75" customHeight="1" x14ac:dyDescent="0.25">
      <c r="A4" s="508"/>
      <c r="B4" s="24" t="str">
        <f>Методика!$B$27</f>
        <v>95% и более</v>
      </c>
      <c r="C4" s="507"/>
      <c r="D4" s="495"/>
    </row>
    <row r="5" spans="1:6" ht="15.75" customHeight="1" x14ac:dyDescent="0.25">
      <c r="A5" s="508"/>
      <c r="B5" s="24" t="str">
        <f>Методика!$B$28</f>
        <v>85% и более</v>
      </c>
      <c r="C5" s="507"/>
      <c r="D5" s="495"/>
    </row>
    <row r="6" spans="1:6" ht="15.75" customHeight="1" x14ac:dyDescent="0.25">
      <c r="A6" s="508"/>
      <c r="B6" s="24" t="str">
        <f>Методика!$B$29</f>
        <v>Менее 85%</v>
      </c>
      <c r="C6" s="507"/>
      <c r="D6" s="496"/>
    </row>
    <row r="7" spans="1:6" s="14" customFormat="1" ht="15" customHeight="1" x14ac:dyDescent="0.25">
      <c r="A7" s="11" t="s">
        <v>31</v>
      </c>
      <c r="B7" s="7"/>
      <c r="C7" s="11"/>
      <c r="D7" s="11"/>
    </row>
    <row r="8" spans="1:6" s="22" customFormat="1" ht="15" customHeight="1" x14ac:dyDescent="0.25">
      <c r="A8" s="32" t="s">
        <v>33</v>
      </c>
      <c r="B8" s="163" t="s">
        <v>58</v>
      </c>
      <c r="C8" s="33" t="s">
        <v>501</v>
      </c>
      <c r="D8" s="20">
        <f>IF(B8=$B$3,4,IF(B8=$B$4,2,IF(B8=$B$5,1,0)))</f>
        <v>2</v>
      </c>
    </row>
    <row r="9" spans="1:6" s="14" customFormat="1" ht="15" customHeight="1" x14ac:dyDescent="0.25">
      <c r="A9" s="32" t="s">
        <v>34</v>
      </c>
      <c r="B9" s="163">
        <v>1</v>
      </c>
      <c r="C9" s="33"/>
      <c r="D9" s="20">
        <f t="shared" ref="D9:D28" si="0">IF(B9=$B$3,4,IF(B9=$B$4,2,IF(B9=$B$5,1,0)))</f>
        <v>4</v>
      </c>
      <c r="F9" s="204"/>
    </row>
    <row r="10" spans="1:6" s="23" customFormat="1" ht="15" customHeight="1" x14ac:dyDescent="0.25">
      <c r="A10" s="34" t="s">
        <v>35</v>
      </c>
      <c r="B10" s="163" t="s">
        <v>59</v>
      </c>
      <c r="C10" s="294" t="s">
        <v>774</v>
      </c>
      <c r="D10" s="20">
        <f t="shared" si="0"/>
        <v>1</v>
      </c>
      <c r="F10" s="206"/>
    </row>
    <row r="11" spans="1:6" s="22" customFormat="1" ht="15" customHeight="1" x14ac:dyDescent="0.25">
      <c r="A11" s="32" t="s">
        <v>36</v>
      </c>
      <c r="B11" s="163" t="s">
        <v>59</v>
      </c>
      <c r="C11" s="294" t="s">
        <v>503</v>
      </c>
      <c r="D11" s="20">
        <f t="shared" si="0"/>
        <v>1</v>
      </c>
      <c r="F11" s="292"/>
    </row>
    <row r="12" spans="1:6" s="10" customFormat="1" ht="15" customHeight="1" x14ac:dyDescent="0.25">
      <c r="A12" s="34" t="s">
        <v>37</v>
      </c>
      <c r="B12" s="163">
        <v>1</v>
      </c>
      <c r="C12" s="294"/>
      <c r="D12" s="20">
        <f t="shared" si="0"/>
        <v>4</v>
      </c>
      <c r="F12" s="290"/>
    </row>
    <row r="13" spans="1:6" s="14" customFormat="1" ht="15" customHeight="1" x14ac:dyDescent="0.25">
      <c r="A13" s="32" t="s">
        <v>38</v>
      </c>
      <c r="B13" s="163" t="s">
        <v>58</v>
      </c>
      <c r="C13" s="33" t="s">
        <v>502</v>
      </c>
      <c r="D13" s="20">
        <f t="shared" si="0"/>
        <v>2</v>
      </c>
      <c r="F13" s="290"/>
    </row>
    <row r="14" spans="1:6" s="14" customFormat="1" ht="15" customHeight="1" x14ac:dyDescent="0.25">
      <c r="A14" s="35" t="s">
        <v>32</v>
      </c>
      <c r="B14" s="164"/>
      <c r="C14" s="35"/>
      <c r="D14" s="35"/>
      <c r="F14" s="290"/>
    </row>
    <row r="15" spans="1:6" s="22" customFormat="1" ht="15" customHeight="1" x14ac:dyDescent="0.25">
      <c r="A15" s="32" t="s">
        <v>39</v>
      </c>
      <c r="B15" s="163">
        <v>1</v>
      </c>
      <c r="C15" s="33"/>
      <c r="D15" s="20">
        <f t="shared" si="0"/>
        <v>4</v>
      </c>
      <c r="F15" s="290"/>
    </row>
    <row r="16" spans="1:6" ht="15" customHeight="1" x14ac:dyDescent="0.25">
      <c r="A16" s="34" t="s">
        <v>40</v>
      </c>
      <c r="B16" s="163">
        <v>1</v>
      </c>
      <c r="C16" s="33"/>
      <c r="D16" s="20">
        <f t="shared" si="0"/>
        <v>4</v>
      </c>
      <c r="F16" s="296"/>
    </row>
    <row r="17" spans="1:6" ht="15" customHeight="1" x14ac:dyDescent="0.25">
      <c r="A17" s="34" t="s">
        <v>41</v>
      </c>
      <c r="B17" s="163">
        <v>1</v>
      </c>
      <c r="C17" s="33"/>
      <c r="D17" s="20">
        <f t="shared" si="0"/>
        <v>4</v>
      </c>
      <c r="F17" s="296"/>
    </row>
    <row r="18" spans="1:6" ht="15" customHeight="1" x14ac:dyDescent="0.25">
      <c r="A18" s="34" t="s">
        <v>42</v>
      </c>
      <c r="B18" s="163" t="s">
        <v>59</v>
      </c>
      <c r="C18" s="299" t="s">
        <v>504</v>
      </c>
      <c r="D18" s="20">
        <f t="shared" si="0"/>
        <v>1</v>
      </c>
      <c r="F18" s="297"/>
    </row>
    <row r="19" spans="1:6" ht="15" customHeight="1" x14ac:dyDescent="0.25">
      <c r="A19" s="34" t="s">
        <v>43</v>
      </c>
      <c r="B19" s="163" t="s">
        <v>58</v>
      </c>
      <c r="C19" s="295" t="s">
        <v>505</v>
      </c>
      <c r="D19" s="20">
        <f t="shared" si="0"/>
        <v>2</v>
      </c>
      <c r="F19" s="290"/>
    </row>
    <row r="20" spans="1:6" ht="15" customHeight="1" x14ac:dyDescent="0.25">
      <c r="A20" s="34" t="s">
        <v>44</v>
      </c>
      <c r="B20" s="163" t="s">
        <v>59</v>
      </c>
      <c r="C20" s="33" t="s">
        <v>506</v>
      </c>
      <c r="D20" s="20">
        <f t="shared" si="0"/>
        <v>1</v>
      </c>
      <c r="F20" s="290"/>
    </row>
    <row r="21" spans="1:6" ht="15" customHeight="1" x14ac:dyDescent="0.25">
      <c r="A21" s="34" t="s">
        <v>45</v>
      </c>
      <c r="B21" s="163">
        <v>1</v>
      </c>
      <c r="C21" s="33"/>
      <c r="D21" s="20">
        <f t="shared" si="0"/>
        <v>4</v>
      </c>
      <c r="F21" s="290"/>
    </row>
    <row r="22" spans="1:6" ht="15" customHeight="1" x14ac:dyDescent="0.25">
      <c r="A22" s="34" t="s">
        <v>46</v>
      </c>
      <c r="B22" s="163">
        <v>1</v>
      </c>
      <c r="C22" s="33"/>
      <c r="D22" s="20">
        <f t="shared" si="0"/>
        <v>4</v>
      </c>
      <c r="F22" s="290"/>
    </row>
    <row r="23" spans="1:6" ht="15" customHeight="1" x14ac:dyDescent="0.25">
      <c r="A23" s="34" t="s">
        <v>47</v>
      </c>
      <c r="B23" s="163">
        <v>1</v>
      </c>
      <c r="C23" s="33"/>
      <c r="D23" s="20">
        <f t="shared" si="0"/>
        <v>4</v>
      </c>
      <c r="F23" s="290"/>
    </row>
    <row r="24" spans="1:6" ht="15" customHeight="1" x14ac:dyDescent="0.25">
      <c r="A24" s="34" t="s">
        <v>48</v>
      </c>
      <c r="B24" s="163">
        <v>1</v>
      </c>
      <c r="C24" s="20"/>
      <c r="D24" s="20">
        <f t="shared" si="0"/>
        <v>4</v>
      </c>
      <c r="F24" s="290"/>
    </row>
    <row r="25" spans="1:6" s="8" customFormat="1" ht="15" customHeight="1" x14ac:dyDescent="0.25">
      <c r="A25" s="34" t="s">
        <v>49</v>
      </c>
      <c r="B25" s="163">
        <v>1</v>
      </c>
      <c r="C25" s="33"/>
      <c r="D25" s="20">
        <f t="shared" si="0"/>
        <v>4</v>
      </c>
      <c r="F25" s="298"/>
    </row>
    <row r="26" spans="1:6" ht="15" customHeight="1" x14ac:dyDescent="0.25">
      <c r="A26" s="34" t="s">
        <v>50</v>
      </c>
      <c r="B26" s="163">
        <v>1</v>
      </c>
      <c r="C26" s="33"/>
      <c r="D26" s="20">
        <f t="shared" si="0"/>
        <v>4</v>
      </c>
      <c r="F26" s="296"/>
    </row>
    <row r="27" spans="1:6" ht="15" customHeight="1" x14ac:dyDescent="0.25">
      <c r="A27" s="34" t="s">
        <v>51</v>
      </c>
      <c r="B27" s="163" t="s">
        <v>58</v>
      </c>
      <c r="C27" s="33" t="s">
        <v>500</v>
      </c>
      <c r="D27" s="20">
        <f t="shared" si="0"/>
        <v>2</v>
      </c>
      <c r="F27" s="296"/>
    </row>
    <row r="28" spans="1:6" ht="15" customHeight="1" x14ac:dyDescent="0.25">
      <c r="A28" s="382" t="s">
        <v>52</v>
      </c>
      <c r="B28" s="466" t="s">
        <v>58</v>
      </c>
      <c r="C28" s="373">
        <v>1120004320</v>
      </c>
      <c r="D28" s="20">
        <f t="shared" si="0"/>
        <v>2</v>
      </c>
    </row>
    <row r="33" spans="3:3" x14ac:dyDescent="0.25">
      <c r="C33" s="132"/>
    </row>
    <row r="34" spans="3:3" x14ac:dyDescent="0.25">
      <c r="C34" s="132"/>
    </row>
    <row r="35" spans="3:3" x14ac:dyDescent="0.25">
      <c r="C35" s="132"/>
    </row>
    <row r="36" spans="3:3" x14ac:dyDescent="0.25">
      <c r="C36" s="132"/>
    </row>
    <row r="37" spans="3:3" x14ac:dyDescent="0.25">
      <c r="C37" s="132"/>
    </row>
    <row r="38" spans="3:3" x14ac:dyDescent="0.25">
      <c r="C38" s="132"/>
    </row>
    <row r="39" spans="3:3" x14ac:dyDescent="0.25">
      <c r="C39" s="132"/>
    </row>
    <row r="40" spans="3:3" x14ac:dyDescent="0.25">
      <c r="C40" s="132"/>
    </row>
    <row r="41" spans="3:3" x14ac:dyDescent="0.25">
      <c r="C41" s="132"/>
    </row>
    <row r="42" spans="3:3" x14ac:dyDescent="0.25">
      <c r="C42" s="132"/>
    </row>
    <row r="43" spans="3:3" x14ac:dyDescent="0.25">
      <c r="C43" s="132"/>
    </row>
    <row r="44" spans="3:3" x14ac:dyDescent="0.25">
      <c r="C44" s="132"/>
    </row>
    <row r="45" spans="3:3" x14ac:dyDescent="0.25">
      <c r="C45" s="132"/>
    </row>
    <row r="46" spans="3:3" x14ac:dyDescent="0.25">
      <c r="C46" s="132"/>
    </row>
    <row r="47" spans="3:3" x14ac:dyDescent="0.25">
      <c r="C47" s="132"/>
    </row>
    <row r="48" spans="3:3" x14ac:dyDescent="0.25">
      <c r="C48" s="132"/>
    </row>
    <row r="49" spans="3:3" x14ac:dyDescent="0.25">
      <c r="C49" s="132"/>
    </row>
    <row r="50" spans="3:3" x14ac:dyDescent="0.25">
      <c r="C50" s="132"/>
    </row>
    <row r="51" spans="3:3" x14ac:dyDescent="0.25">
      <c r="C51" s="132"/>
    </row>
    <row r="52" spans="3:3" x14ac:dyDescent="0.25">
      <c r="C52" s="132"/>
    </row>
  </sheetData>
  <autoFilter ref="A7:D28"/>
  <mergeCells count="4">
    <mergeCell ref="A1:D1"/>
    <mergeCell ref="A2:A6"/>
    <mergeCell ref="C2:C6"/>
    <mergeCell ref="D3:D6"/>
  </mergeCells>
  <dataValidations count="2">
    <dataValidation type="list" allowBlank="1" showInputMessage="1" showErrorMessage="1" sqref="B15:B28 B7:B13">
      <formula1>$B$3:$B$6</formula1>
    </dataValidation>
    <dataValidation type="list" allowBlank="1" showInputMessage="1" showErrorMessage="1" sqref="B14:C14">
      <formula1>#REF!</formula1>
    </dataValidation>
  </dataValidations>
  <pageMargins left="0.70866141732283472" right="0.70866141732283472" top="0.74803149606299213" bottom="0.74803149606299213" header="0.31496062992125984" footer="0.31496062992125984"/>
  <pageSetup paperSize="9" scale="68" fitToHeight="3" orientation="landscape" r:id="rId1"/>
  <headerFooter>
    <oddFooter>&amp;C&amp;"Times New Roman,обычный"&amp;8Исходные данные и оценка показателя 1.1&amp;R&amp;8&amp;P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49"/>
  <sheetViews>
    <sheetView zoomScaleNormal="100" zoomScaleSheetLayoutView="80" workbookViewId="0">
      <selection activeCell="B11" sqref="B11"/>
    </sheetView>
  </sheetViews>
  <sheetFormatPr defaultColWidth="8.85546875" defaultRowHeight="15" x14ac:dyDescent="0.25"/>
  <cols>
    <col min="1" max="1" width="19.42578125" style="3" customWidth="1"/>
    <col min="2" max="2" width="56.140625" style="26" customWidth="1"/>
    <col min="3" max="3" width="104.7109375" style="3" customWidth="1"/>
    <col min="4" max="4" width="9.140625" style="3" customWidth="1"/>
    <col min="5" max="5" width="6.85546875" style="9" customWidth="1"/>
    <col min="6" max="6" width="16.28515625" style="9" customWidth="1"/>
    <col min="7" max="16384" width="8.85546875" style="9"/>
  </cols>
  <sheetData>
    <row r="1" spans="1:4" s="1" customFormat="1" ht="31.5" customHeight="1" x14ac:dyDescent="0.2">
      <c r="A1" s="510" t="str">
        <f>"Исходные данные и оценка показателя "&amp;Методика!B30</f>
        <v>Исходные данные и оценка показателя Доля казенных учреждений МО, опубликовавших на официальном сайте РФ для размещения информации о государственных (муниципальных) учреждениях (bus.gov.ru) бюджетную смету на отчетный год (на отчетный год и плановый период), в процентах от общего количества казенных учреждений МО</v>
      </c>
      <c r="B1" s="510"/>
      <c r="C1" s="510"/>
      <c r="D1" s="510"/>
    </row>
    <row r="2" spans="1:4" ht="70.5" customHeight="1" x14ac:dyDescent="0.25">
      <c r="A2" s="507" t="s">
        <v>119</v>
      </c>
      <c r="B2" s="56" t="str">
        <f>Методика!$B$30</f>
        <v>Доля казенных учреждений МО, опубликовавших на официальном сайте РФ для размещения информации о государственных (муниципальных) учреждениях (bus.gov.ru) бюджетную смету на отчетный год (на отчетный год и плановый период), в процентах от общего количества казенных учреждений МО</v>
      </c>
      <c r="C2" s="507" t="s">
        <v>120</v>
      </c>
      <c r="D2" s="44" t="s">
        <v>121</v>
      </c>
    </row>
    <row r="3" spans="1:4" ht="15.75" customHeight="1" x14ac:dyDescent="0.25">
      <c r="A3" s="508"/>
      <c r="B3" s="49">
        <f>Методика!$B$31</f>
        <v>1</v>
      </c>
      <c r="C3" s="507"/>
      <c r="D3" s="494" t="s">
        <v>9</v>
      </c>
    </row>
    <row r="4" spans="1:4" ht="15.75" customHeight="1" x14ac:dyDescent="0.25">
      <c r="A4" s="508"/>
      <c r="B4" s="24" t="str">
        <f>Методика!$B$32</f>
        <v>95% и более</v>
      </c>
      <c r="C4" s="507"/>
      <c r="D4" s="495"/>
    </row>
    <row r="5" spans="1:4" ht="15.75" customHeight="1" x14ac:dyDescent="0.25">
      <c r="A5" s="508"/>
      <c r="B5" s="24" t="str">
        <f>Методика!$B$33</f>
        <v>85% и более</v>
      </c>
      <c r="C5" s="507"/>
      <c r="D5" s="495"/>
    </row>
    <row r="6" spans="1:4" ht="15.75" customHeight="1" x14ac:dyDescent="0.25">
      <c r="A6" s="508"/>
      <c r="B6" s="24" t="str">
        <f>Методика!$B$34</f>
        <v>Менее 85%</v>
      </c>
      <c r="C6" s="507"/>
      <c r="D6" s="496"/>
    </row>
    <row r="7" spans="1:4" s="14" customFormat="1" ht="15" customHeight="1" x14ac:dyDescent="0.25">
      <c r="A7" s="11" t="s">
        <v>31</v>
      </c>
      <c r="B7" s="7"/>
      <c r="C7" s="11"/>
      <c r="D7" s="11"/>
    </row>
    <row r="8" spans="1:4" s="22" customFormat="1" ht="15" customHeight="1" x14ac:dyDescent="0.25">
      <c r="A8" s="32" t="s">
        <v>33</v>
      </c>
      <c r="B8" s="163">
        <v>1</v>
      </c>
      <c r="C8" s="33"/>
      <c r="D8" s="20">
        <f>IF(B8=$B$3,4,IF(B8=$B$4,2,IF(B8=$B$5,1,0)))</f>
        <v>4</v>
      </c>
    </row>
    <row r="9" spans="1:4" s="14" customFormat="1" ht="15" customHeight="1" x14ac:dyDescent="0.25">
      <c r="A9" s="32" t="s">
        <v>34</v>
      </c>
      <c r="B9" s="163">
        <v>1</v>
      </c>
      <c r="C9" s="33"/>
      <c r="D9" s="20">
        <f t="shared" ref="D9:D28" si="0">IF(B9=$B$3,4,IF(B9=$B$4,2,IF(B9=$B$5,1,0)))</f>
        <v>4</v>
      </c>
    </row>
    <row r="10" spans="1:4" s="23" customFormat="1" ht="15" customHeight="1" x14ac:dyDescent="0.25">
      <c r="A10" s="32" t="s">
        <v>35</v>
      </c>
      <c r="B10" s="163">
        <v>1</v>
      </c>
      <c r="C10" s="33"/>
      <c r="D10" s="20">
        <f t="shared" si="0"/>
        <v>4</v>
      </c>
    </row>
    <row r="11" spans="1:4" s="22" customFormat="1" ht="15" customHeight="1" x14ac:dyDescent="0.25">
      <c r="A11" s="32" t="s">
        <v>36</v>
      </c>
      <c r="B11" s="163" t="s">
        <v>60</v>
      </c>
      <c r="C11" s="43">
        <v>1116008794</v>
      </c>
      <c r="D11" s="20">
        <f t="shared" si="0"/>
        <v>0</v>
      </c>
    </row>
    <row r="12" spans="1:4" s="10" customFormat="1" ht="15" customHeight="1" x14ac:dyDescent="0.25">
      <c r="A12" s="34" t="s">
        <v>37</v>
      </c>
      <c r="B12" s="163">
        <v>1</v>
      </c>
      <c r="C12" s="43"/>
      <c r="D12" s="20">
        <f t="shared" si="0"/>
        <v>4</v>
      </c>
    </row>
    <row r="13" spans="1:4" s="14" customFormat="1" ht="15" customHeight="1" x14ac:dyDescent="0.25">
      <c r="A13" s="32" t="s">
        <v>38</v>
      </c>
      <c r="B13" s="163">
        <v>1</v>
      </c>
      <c r="C13" s="33"/>
      <c r="D13" s="20">
        <f t="shared" si="0"/>
        <v>4</v>
      </c>
    </row>
    <row r="14" spans="1:4" s="14" customFormat="1" ht="15" customHeight="1" x14ac:dyDescent="0.25">
      <c r="A14" s="35" t="s">
        <v>32</v>
      </c>
      <c r="B14" s="164"/>
      <c r="C14" s="35"/>
      <c r="D14" s="35"/>
    </row>
    <row r="15" spans="1:4" s="22" customFormat="1" ht="15" customHeight="1" x14ac:dyDescent="0.25">
      <c r="A15" s="32" t="s">
        <v>39</v>
      </c>
      <c r="B15" s="163">
        <v>1</v>
      </c>
      <c r="C15" s="33"/>
      <c r="D15" s="20">
        <f t="shared" si="0"/>
        <v>4</v>
      </c>
    </row>
    <row r="16" spans="1:4" ht="15" customHeight="1" x14ac:dyDescent="0.25">
      <c r="A16" s="34" t="s">
        <v>40</v>
      </c>
      <c r="B16" s="163">
        <v>1</v>
      </c>
      <c r="C16" s="33"/>
      <c r="D16" s="20">
        <f t="shared" si="0"/>
        <v>4</v>
      </c>
    </row>
    <row r="17" spans="1:6" ht="15" customHeight="1" x14ac:dyDescent="0.25">
      <c r="A17" s="34" t="s">
        <v>41</v>
      </c>
      <c r="B17" s="163">
        <v>1</v>
      </c>
      <c r="C17" s="33"/>
      <c r="D17" s="20">
        <f t="shared" si="0"/>
        <v>4</v>
      </c>
    </row>
    <row r="18" spans="1:6" ht="15" customHeight="1" x14ac:dyDescent="0.25">
      <c r="A18" s="34" t="s">
        <v>42</v>
      </c>
      <c r="B18" s="163">
        <v>1</v>
      </c>
      <c r="C18" s="33"/>
      <c r="D18" s="20">
        <f t="shared" si="0"/>
        <v>4</v>
      </c>
    </row>
    <row r="19" spans="1:6" ht="15" customHeight="1" x14ac:dyDescent="0.25">
      <c r="A19" s="34" t="s">
        <v>43</v>
      </c>
      <c r="B19" s="163" t="s">
        <v>60</v>
      </c>
      <c r="C19" s="33" t="s">
        <v>507</v>
      </c>
      <c r="D19" s="20">
        <f t="shared" si="0"/>
        <v>0</v>
      </c>
      <c r="F19" s="290"/>
    </row>
    <row r="20" spans="1:6" ht="15" customHeight="1" x14ac:dyDescent="0.25">
      <c r="A20" s="34" t="s">
        <v>44</v>
      </c>
      <c r="B20" s="163" t="s">
        <v>60</v>
      </c>
      <c r="C20" s="33" t="s">
        <v>508</v>
      </c>
      <c r="D20" s="20">
        <f t="shared" si="0"/>
        <v>0</v>
      </c>
      <c r="F20" s="290"/>
    </row>
    <row r="21" spans="1:6" ht="15" customHeight="1" x14ac:dyDescent="0.25">
      <c r="A21" s="34" t="s">
        <v>45</v>
      </c>
      <c r="B21" s="163">
        <v>1</v>
      </c>
      <c r="C21" s="33"/>
      <c r="D21" s="20">
        <f t="shared" si="0"/>
        <v>4</v>
      </c>
      <c r="F21" s="290"/>
    </row>
    <row r="22" spans="1:6" ht="15" customHeight="1" x14ac:dyDescent="0.25">
      <c r="A22" s="34" t="s">
        <v>46</v>
      </c>
      <c r="B22" s="163">
        <v>1</v>
      </c>
      <c r="C22" s="33"/>
      <c r="D22" s="20">
        <f t="shared" si="0"/>
        <v>4</v>
      </c>
    </row>
    <row r="23" spans="1:6" ht="15" customHeight="1" x14ac:dyDescent="0.25">
      <c r="A23" s="34" t="s">
        <v>47</v>
      </c>
      <c r="B23" s="163" t="s">
        <v>60</v>
      </c>
      <c r="C23" s="33" t="s">
        <v>239</v>
      </c>
      <c r="D23" s="20">
        <f t="shared" si="0"/>
        <v>0</v>
      </c>
    </row>
    <row r="24" spans="1:6" ht="15" customHeight="1" x14ac:dyDescent="0.25">
      <c r="A24" s="34" t="s">
        <v>48</v>
      </c>
      <c r="B24" s="163">
        <v>1</v>
      </c>
      <c r="C24" s="33"/>
      <c r="D24" s="20">
        <f t="shared" si="0"/>
        <v>4</v>
      </c>
      <c r="F24" s="296"/>
    </row>
    <row r="25" spans="1:6" s="8" customFormat="1" ht="15" customHeight="1" x14ac:dyDescent="0.25">
      <c r="A25" s="34" t="s">
        <v>49</v>
      </c>
      <c r="B25" s="163" t="s">
        <v>60</v>
      </c>
      <c r="C25" s="33" t="s">
        <v>509</v>
      </c>
      <c r="D25" s="20">
        <f t="shared" si="0"/>
        <v>0</v>
      </c>
      <c r="F25" s="290"/>
    </row>
    <row r="26" spans="1:6" ht="15" customHeight="1" x14ac:dyDescent="0.25">
      <c r="A26" s="34" t="s">
        <v>50</v>
      </c>
      <c r="B26" s="163">
        <v>1</v>
      </c>
      <c r="C26" s="43"/>
      <c r="D26" s="20">
        <f t="shared" si="0"/>
        <v>4</v>
      </c>
      <c r="F26" s="290"/>
    </row>
    <row r="27" spans="1:6" ht="15" customHeight="1" x14ac:dyDescent="0.25">
      <c r="A27" s="34" t="s">
        <v>51</v>
      </c>
      <c r="B27" s="163">
        <v>1</v>
      </c>
      <c r="C27" s="33"/>
      <c r="D27" s="20">
        <f t="shared" si="0"/>
        <v>4</v>
      </c>
      <c r="F27" s="290"/>
    </row>
    <row r="28" spans="1:6" ht="15" customHeight="1" x14ac:dyDescent="0.25">
      <c r="A28" s="34" t="s">
        <v>52</v>
      </c>
      <c r="B28" s="163">
        <v>1</v>
      </c>
      <c r="C28" s="33"/>
      <c r="D28" s="20">
        <f t="shared" si="0"/>
        <v>4</v>
      </c>
      <c r="F28" s="290"/>
    </row>
    <row r="29" spans="1:6" x14ac:dyDescent="0.25">
      <c r="F29" s="290"/>
    </row>
    <row r="30" spans="1:6" x14ac:dyDescent="0.25">
      <c r="C30" s="133"/>
      <c r="F30" s="290"/>
    </row>
    <row r="31" spans="1:6" x14ac:dyDescent="0.25">
      <c r="C31" s="133"/>
      <c r="F31" s="296"/>
    </row>
    <row r="32" spans="1:6" x14ac:dyDescent="0.25">
      <c r="C32" s="133"/>
      <c r="F32" s="296"/>
    </row>
    <row r="33" spans="3:3" x14ac:dyDescent="0.25">
      <c r="C33" s="133"/>
    </row>
    <row r="34" spans="3:3" x14ac:dyDescent="0.25">
      <c r="C34" s="133"/>
    </row>
    <row r="35" spans="3:3" x14ac:dyDescent="0.25">
      <c r="C35" s="133"/>
    </row>
    <row r="36" spans="3:3" x14ac:dyDescent="0.25">
      <c r="C36" s="133"/>
    </row>
    <row r="37" spans="3:3" x14ac:dyDescent="0.25">
      <c r="C37" s="133"/>
    </row>
    <row r="38" spans="3:3" x14ac:dyDescent="0.25">
      <c r="C38" s="133"/>
    </row>
    <row r="39" spans="3:3" x14ac:dyDescent="0.25">
      <c r="C39" s="133"/>
    </row>
    <row r="40" spans="3:3" x14ac:dyDescent="0.25">
      <c r="C40" s="133"/>
    </row>
    <row r="41" spans="3:3" x14ac:dyDescent="0.25">
      <c r="C41" s="133"/>
    </row>
    <row r="42" spans="3:3" x14ac:dyDescent="0.25">
      <c r="C42" s="133"/>
    </row>
    <row r="43" spans="3:3" x14ac:dyDescent="0.25">
      <c r="C43" s="133"/>
    </row>
    <row r="44" spans="3:3" x14ac:dyDescent="0.25">
      <c r="C44" s="133"/>
    </row>
    <row r="45" spans="3:3" x14ac:dyDescent="0.25">
      <c r="C45" s="133"/>
    </row>
    <row r="46" spans="3:3" x14ac:dyDescent="0.25">
      <c r="C46" s="133"/>
    </row>
    <row r="47" spans="3:3" x14ac:dyDescent="0.25">
      <c r="C47" s="133"/>
    </row>
    <row r="48" spans="3:3" x14ac:dyDescent="0.25">
      <c r="C48" s="133"/>
    </row>
    <row r="49" spans="3:3" x14ac:dyDescent="0.25">
      <c r="C49" s="133"/>
    </row>
  </sheetData>
  <autoFilter ref="A7:D28"/>
  <mergeCells count="4">
    <mergeCell ref="A1:D1"/>
    <mergeCell ref="A2:A6"/>
    <mergeCell ref="C2:C6"/>
    <mergeCell ref="D3:D6"/>
  </mergeCells>
  <dataValidations count="2">
    <dataValidation type="list" allowBlank="1" showInputMessage="1" showErrorMessage="1" sqref="B14:C14">
      <formula1>#REF!</formula1>
    </dataValidation>
    <dataValidation type="list" allowBlank="1" showInputMessage="1" showErrorMessage="1" sqref="B7:B13 B15:B28">
      <formula1>$B$3:$B$6</formula1>
    </dataValidation>
  </dataValidations>
  <pageMargins left="0.70866141732283472" right="0.70866141732283472" top="0.74803149606299213" bottom="0.74803149606299213" header="0.31496062992125984" footer="0.31496062992125984"/>
  <pageSetup paperSize="9" scale="67" fitToHeight="3" orientation="landscape"/>
  <headerFooter>
    <oddFooter>&amp;C&amp;"Times New Roman,обычный"&amp;8Исходные данные и оценка показателя 1.1&amp;R&amp;8&amp;P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48"/>
  <sheetViews>
    <sheetView topLeftCell="A4" zoomScaleNormal="100" zoomScaleSheetLayoutView="100" workbookViewId="0">
      <selection activeCell="N30" sqref="N30"/>
    </sheetView>
  </sheetViews>
  <sheetFormatPr defaultColWidth="8.85546875" defaultRowHeight="15" x14ac:dyDescent="0.25"/>
  <cols>
    <col min="1" max="1" width="19.42578125" style="58" customWidth="1"/>
    <col min="2" max="2" width="35.42578125" style="61" customWidth="1"/>
    <col min="3" max="3" width="6.28515625" style="64" customWidth="1"/>
    <col min="4" max="5" width="6.7109375" style="61" customWidth="1"/>
    <col min="6" max="6" width="6.7109375" style="63" customWidth="1"/>
    <col min="7" max="7" width="14.140625" style="61" customWidth="1"/>
    <col min="8" max="8" width="11.7109375" style="61" customWidth="1"/>
    <col min="9" max="10" width="10.7109375" style="62" customWidth="1"/>
    <col min="11" max="11" width="11.28515625" style="61" customWidth="1"/>
    <col min="12" max="12" width="7.7109375" style="60" customWidth="1"/>
    <col min="13" max="13" width="14.7109375" style="150" customWidth="1"/>
    <col min="14" max="14" width="6.7109375" style="59" customWidth="1"/>
    <col min="15" max="15" width="14.42578125" style="155" customWidth="1"/>
    <col min="16" max="16" width="6.7109375" style="58" customWidth="1"/>
    <col min="17" max="17" width="12.7109375" style="155" customWidth="1"/>
    <col min="18" max="18" width="8.140625" style="158" customWidth="1"/>
    <col min="19" max="16384" width="8.85546875" style="58"/>
  </cols>
  <sheetData>
    <row r="1" spans="1:18" ht="39" customHeight="1" x14ac:dyDescent="0.2">
      <c r="A1" s="513" t="str">
        <f>"Исходные данные и оценка показателя "&amp;Методика!B37</f>
        <v>Исходные данные и оценка показателя Опубликован ли в сети Интернет бюджет для граждан, разработанный на основе Бюджета?</v>
      </c>
      <c r="B1" s="513"/>
      <c r="C1" s="513"/>
      <c r="D1" s="513"/>
      <c r="E1" s="513"/>
      <c r="F1" s="513"/>
      <c r="G1" s="513"/>
      <c r="H1" s="513"/>
      <c r="I1" s="513"/>
      <c r="J1" s="513"/>
      <c r="K1" s="513"/>
      <c r="L1" s="513"/>
      <c r="M1" s="513"/>
      <c r="N1" s="513"/>
      <c r="O1" s="513"/>
      <c r="P1" s="513"/>
      <c r="Q1" s="513"/>
      <c r="R1" s="513"/>
    </row>
    <row r="2" spans="1:18" s="45" customFormat="1" ht="46.5" customHeight="1" x14ac:dyDescent="0.25">
      <c r="A2" s="512" t="s">
        <v>130</v>
      </c>
      <c r="B2" s="512"/>
      <c r="C2" s="512"/>
      <c r="D2" s="512"/>
      <c r="E2" s="512"/>
      <c r="F2" s="512"/>
      <c r="G2" s="512"/>
      <c r="H2" s="512"/>
      <c r="I2" s="512"/>
      <c r="J2" s="512"/>
      <c r="K2" s="512"/>
      <c r="L2" s="512"/>
      <c r="M2" s="512"/>
      <c r="N2" s="512"/>
      <c r="O2" s="512"/>
      <c r="P2" s="512"/>
      <c r="Q2" s="512"/>
      <c r="R2" s="512"/>
    </row>
    <row r="3" spans="1:18" ht="23.25" customHeight="1" x14ac:dyDescent="0.2">
      <c r="A3" s="494" t="s">
        <v>134</v>
      </c>
      <c r="B3" s="91" t="str">
        <f>Методика!$B$37</f>
        <v>Опубликован ли в сети Интернет бюджет для граждан, разработанный на основе Бюджета?</v>
      </c>
      <c r="C3" s="517" t="s">
        <v>129</v>
      </c>
      <c r="D3" s="518"/>
      <c r="E3" s="518"/>
      <c r="F3" s="518"/>
      <c r="G3" s="501" t="s">
        <v>28</v>
      </c>
      <c r="H3" s="521" t="s">
        <v>128</v>
      </c>
      <c r="I3" s="522"/>
      <c r="J3" s="523"/>
      <c r="K3" s="507" t="s">
        <v>127</v>
      </c>
      <c r="L3" s="509" t="s">
        <v>126</v>
      </c>
      <c r="M3" s="514"/>
      <c r="N3" s="514"/>
      <c r="O3" s="514"/>
      <c r="P3" s="514"/>
      <c r="Q3" s="514"/>
      <c r="R3" s="494" t="s">
        <v>3</v>
      </c>
    </row>
    <row r="4" spans="1:18" s="70" customFormat="1" ht="114" customHeight="1" x14ac:dyDescent="0.2">
      <c r="A4" s="502"/>
      <c r="B4" s="89" t="str">
        <f>Методика!$B$39</f>
        <v>Да, опубликован</v>
      </c>
      <c r="C4" s="515" t="s">
        <v>9</v>
      </c>
      <c r="D4" s="507" t="s">
        <v>137</v>
      </c>
      <c r="E4" s="507" t="s">
        <v>138</v>
      </c>
      <c r="F4" s="516" t="s">
        <v>8</v>
      </c>
      <c r="G4" s="519"/>
      <c r="H4" s="524" t="s">
        <v>460</v>
      </c>
      <c r="I4" s="511" t="s">
        <v>125</v>
      </c>
      <c r="J4" s="511" t="s">
        <v>124</v>
      </c>
      <c r="K4" s="508"/>
      <c r="L4" s="507" t="s">
        <v>131</v>
      </c>
      <c r="M4" s="508"/>
      <c r="N4" s="507" t="s">
        <v>132</v>
      </c>
      <c r="O4" s="508"/>
      <c r="P4" s="507" t="s">
        <v>133</v>
      </c>
      <c r="Q4" s="508"/>
      <c r="R4" s="495"/>
    </row>
    <row r="5" spans="1:18" s="70" customFormat="1" ht="26.25" customHeight="1" x14ac:dyDescent="0.2">
      <c r="A5" s="503"/>
      <c r="B5" s="106" t="str">
        <f>Методика!$B$40</f>
        <v>Нет, не опубликован или не отвечает требованиям</v>
      </c>
      <c r="C5" s="515"/>
      <c r="D5" s="507"/>
      <c r="E5" s="507"/>
      <c r="F5" s="516"/>
      <c r="G5" s="520"/>
      <c r="H5" s="525"/>
      <c r="I5" s="508"/>
      <c r="J5" s="508"/>
      <c r="K5" s="508"/>
      <c r="L5" s="90" t="s">
        <v>123</v>
      </c>
      <c r="M5" s="147" t="s">
        <v>122</v>
      </c>
      <c r="N5" s="90" t="s">
        <v>123</v>
      </c>
      <c r="O5" s="153" t="s">
        <v>122</v>
      </c>
      <c r="P5" s="90" t="s">
        <v>123</v>
      </c>
      <c r="Q5" s="153" t="s">
        <v>122</v>
      </c>
      <c r="R5" s="496"/>
    </row>
    <row r="6" spans="1:18" s="70" customFormat="1" ht="15" customHeight="1" x14ac:dyDescent="0.25">
      <c r="A6" s="11" t="s">
        <v>31</v>
      </c>
      <c r="B6" s="85"/>
      <c r="C6" s="88"/>
      <c r="D6" s="82"/>
      <c r="E6" s="82"/>
      <c r="F6" s="87"/>
      <c r="G6" s="86"/>
      <c r="H6" s="85"/>
      <c r="I6" s="84"/>
      <c r="J6" s="84"/>
      <c r="K6" s="35"/>
      <c r="L6" s="83"/>
      <c r="M6" s="148"/>
      <c r="N6" s="21"/>
      <c r="O6" s="154"/>
      <c r="P6" s="82"/>
      <c r="Q6" s="154"/>
      <c r="R6" s="156"/>
    </row>
    <row r="7" spans="1:18" s="70" customFormat="1" ht="15" customHeight="1" x14ac:dyDescent="0.2">
      <c r="A7" s="32" t="s">
        <v>33</v>
      </c>
      <c r="B7" s="43" t="s">
        <v>54</v>
      </c>
      <c r="C7" s="80">
        <f t="shared" ref="C7:C12" si="0">IF(B7=$B$4,2,0)</f>
        <v>2</v>
      </c>
      <c r="D7" s="76"/>
      <c r="E7" s="76"/>
      <c r="F7" s="75">
        <f t="shared" ref="F7:F12" si="1">C7*(1-D7)*(1-E7)</f>
        <v>2</v>
      </c>
      <c r="G7" s="50"/>
      <c r="H7" s="31">
        <v>43448</v>
      </c>
      <c r="I7" s="31">
        <v>43452</v>
      </c>
      <c r="J7" s="20"/>
      <c r="K7" s="43"/>
      <c r="L7" s="43" t="s">
        <v>204</v>
      </c>
      <c r="M7" s="151" t="s">
        <v>461</v>
      </c>
      <c r="N7" s="119" t="s">
        <v>204</v>
      </c>
      <c r="O7" s="151" t="s">
        <v>461</v>
      </c>
      <c r="P7" s="118" t="s">
        <v>204</v>
      </c>
      <c r="Q7" s="151" t="s">
        <v>461</v>
      </c>
      <c r="R7" s="145" t="s">
        <v>461</v>
      </c>
    </row>
    <row r="8" spans="1:18" s="70" customFormat="1" ht="15" customHeight="1" x14ac:dyDescent="0.2">
      <c r="A8" s="32" t="s">
        <v>34</v>
      </c>
      <c r="B8" s="43" t="s">
        <v>54</v>
      </c>
      <c r="C8" s="80">
        <f t="shared" si="0"/>
        <v>2</v>
      </c>
      <c r="D8" s="76"/>
      <c r="E8" s="76">
        <v>0.5</v>
      </c>
      <c r="F8" s="75">
        <f t="shared" si="1"/>
        <v>1</v>
      </c>
      <c r="G8" s="160"/>
      <c r="H8" s="31">
        <v>43455</v>
      </c>
      <c r="I8" s="284">
        <v>43500</v>
      </c>
      <c r="J8" s="31"/>
      <c r="K8" s="43"/>
      <c r="L8" s="43" t="s">
        <v>204</v>
      </c>
      <c r="M8" s="120" t="s">
        <v>462</v>
      </c>
      <c r="N8" s="119" t="s">
        <v>204</v>
      </c>
      <c r="O8" s="120" t="s">
        <v>462</v>
      </c>
      <c r="P8" s="118" t="s">
        <v>204</v>
      </c>
      <c r="Q8" s="120" t="s">
        <v>462</v>
      </c>
      <c r="R8" s="112" t="s">
        <v>462</v>
      </c>
    </row>
    <row r="9" spans="1:18" s="70" customFormat="1" ht="15" customHeight="1" x14ac:dyDescent="0.2">
      <c r="A9" s="32" t="s">
        <v>35</v>
      </c>
      <c r="B9" s="43" t="s">
        <v>54</v>
      </c>
      <c r="C9" s="80">
        <f t="shared" si="0"/>
        <v>2</v>
      </c>
      <c r="D9" s="76"/>
      <c r="E9" s="76">
        <v>0.5</v>
      </c>
      <c r="F9" s="75">
        <f t="shared" si="1"/>
        <v>1</v>
      </c>
      <c r="G9" s="50"/>
      <c r="H9" s="31">
        <v>43447</v>
      </c>
      <c r="I9" s="284">
        <v>43605</v>
      </c>
      <c r="J9" s="20"/>
      <c r="K9" s="43"/>
      <c r="L9" s="43" t="s">
        <v>204</v>
      </c>
      <c r="M9" s="120" t="s">
        <v>463</v>
      </c>
      <c r="N9" s="119" t="s">
        <v>204</v>
      </c>
      <c r="O9" s="120" t="s">
        <v>463</v>
      </c>
      <c r="P9" s="118" t="s">
        <v>204</v>
      </c>
      <c r="Q9" s="120" t="s">
        <v>463</v>
      </c>
      <c r="R9" s="112" t="s">
        <v>463</v>
      </c>
    </row>
    <row r="10" spans="1:18" s="140" customFormat="1" ht="15" customHeight="1" x14ac:dyDescent="0.2">
      <c r="A10" s="32" t="s">
        <v>36</v>
      </c>
      <c r="B10" s="18" t="s">
        <v>54</v>
      </c>
      <c r="C10" s="165">
        <f t="shared" si="0"/>
        <v>2</v>
      </c>
      <c r="D10" s="166"/>
      <c r="E10" s="166">
        <v>0.5</v>
      </c>
      <c r="F10" s="167">
        <f t="shared" si="1"/>
        <v>1</v>
      </c>
      <c r="G10" s="18"/>
      <c r="H10" s="47">
        <v>43454</v>
      </c>
      <c r="I10" s="284">
        <v>43509</v>
      </c>
      <c r="J10" s="15"/>
      <c r="K10" s="18"/>
      <c r="L10" s="18" t="s">
        <v>204</v>
      </c>
      <c r="M10" s="125" t="s">
        <v>398</v>
      </c>
      <c r="N10" s="124" t="s">
        <v>204</v>
      </c>
      <c r="O10" s="125" t="s">
        <v>398</v>
      </c>
      <c r="P10" s="123" t="s">
        <v>204</v>
      </c>
      <c r="Q10" s="125" t="s">
        <v>398</v>
      </c>
      <c r="R10" s="125" t="s">
        <v>398</v>
      </c>
    </row>
    <row r="11" spans="1:18" s="70" customFormat="1" ht="15" customHeight="1" x14ac:dyDescent="0.2">
      <c r="A11" s="34" t="s">
        <v>37</v>
      </c>
      <c r="B11" s="43" t="s">
        <v>54</v>
      </c>
      <c r="C11" s="80">
        <f t="shared" si="0"/>
        <v>2</v>
      </c>
      <c r="D11" s="76"/>
      <c r="E11" s="76">
        <v>0.5</v>
      </c>
      <c r="F11" s="75">
        <f t="shared" si="1"/>
        <v>1</v>
      </c>
      <c r="G11" s="43"/>
      <c r="H11" s="31">
        <v>43448</v>
      </c>
      <c r="I11" s="284">
        <v>43580</v>
      </c>
      <c r="J11" s="31"/>
      <c r="K11" s="43"/>
      <c r="L11" s="43" t="s">
        <v>204</v>
      </c>
      <c r="M11" s="120" t="s">
        <v>399</v>
      </c>
      <c r="N11" s="121" t="s">
        <v>204</v>
      </c>
      <c r="O11" s="151" t="s">
        <v>399</v>
      </c>
      <c r="P11" s="118" t="s">
        <v>204</v>
      </c>
      <c r="Q11" s="151" t="s">
        <v>399</v>
      </c>
      <c r="R11" s="145" t="s">
        <v>399</v>
      </c>
    </row>
    <row r="12" spans="1:18" s="70" customFormat="1" ht="15" customHeight="1" x14ac:dyDescent="0.2">
      <c r="A12" s="32" t="s">
        <v>38</v>
      </c>
      <c r="B12" s="43" t="s">
        <v>54</v>
      </c>
      <c r="C12" s="80">
        <f t="shared" si="0"/>
        <v>2</v>
      </c>
      <c r="D12" s="76"/>
      <c r="E12" s="76"/>
      <c r="F12" s="75">
        <f t="shared" si="1"/>
        <v>2</v>
      </c>
      <c r="G12" s="43"/>
      <c r="H12" s="31">
        <v>43447</v>
      </c>
      <c r="I12" s="31">
        <v>43463</v>
      </c>
      <c r="J12" s="20"/>
      <c r="K12" s="43"/>
      <c r="L12" s="43" t="s">
        <v>204</v>
      </c>
      <c r="M12" s="125" t="s">
        <v>464</v>
      </c>
      <c r="N12" s="124" t="s">
        <v>204</v>
      </c>
      <c r="O12" s="152" t="s">
        <v>464</v>
      </c>
      <c r="P12" s="123" t="s">
        <v>204</v>
      </c>
      <c r="Q12" s="152" t="s">
        <v>464</v>
      </c>
      <c r="R12" s="157" t="s">
        <v>464</v>
      </c>
    </row>
    <row r="13" spans="1:18" s="70" customFormat="1" ht="15" customHeight="1" x14ac:dyDescent="0.2">
      <c r="A13" s="35" t="s">
        <v>32</v>
      </c>
      <c r="B13" s="19"/>
      <c r="C13" s="19"/>
      <c r="D13" s="77"/>
      <c r="E13" s="17"/>
      <c r="F13" s="6"/>
      <c r="G13" s="7"/>
      <c r="H13" s="48"/>
      <c r="I13" s="16"/>
      <c r="J13" s="16"/>
      <c r="K13" s="16"/>
      <c r="L13" s="19"/>
      <c r="M13" s="149"/>
      <c r="N13" s="11"/>
      <c r="O13" s="149"/>
      <c r="P13" s="122"/>
      <c r="Q13" s="149"/>
      <c r="R13" s="149"/>
    </row>
    <row r="14" spans="1:18" s="70" customFormat="1" ht="15" customHeight="1" x14ac:dyDescent="0.2">
      <c r="A14" s="32" t="s">
        <v>39</v>
      </c>
      <c r="B14" s="43" t="s">
        <v>54</v>
      </c>
      <c r="C14" s="80">
        <f t="shared" ref="C14:C26" si="2">IF(B14=$B$4,2,0)</f>
        <v>2</v>
      </c>
      <c r="D14" s="76"/>
      <c r="E14" s="76">
        <v>0.5</v>
      </c>
      <c r="F14" s="75">
        <f t="shared" ref="F14:F27" si="3">C14*(1-D14)*(1-E14)</f>
        <v>1</v>
      </c>
      <c r="G14" s="50"/>
      <c r="H14" s="31">
        <v>43446</v>
      </c>
      <c r="I14" s="284">
        <v>43515</v>
      </c>
      <c r="J14" s="31"/>
      <c r="K14" s="43"/>
      <c r="L14" s="74" t="s">
        <v>204</v>
      </c>
      <c r="M14" s="120" t="s">
        <v>229</v>
      </c>
      <c r="N14" s="121" t="s">
        <v>204</v>
      </c>
      <c r="O14" s="151" t="s">
        <v>229</v>
      </c>
      <c r="P14" s="118" t="s">
        <v>204</v>
      </c>
      <c r="Q14" s="151" t="s">
        <v>229</v>
      </c>
      <c r="R14" s="151" t="s">
        <v>229</v>
      </c>
    </row>
    <row r="15" spans="1:18" s="70" customFormat="1" ht="15" customHeight="1" x14ac:dyDescent="0.2">
      <c r="A15" s="34" t="s">
        <v>40</v>
      </c>
      <c r="B15" s="43" t="s">
        <v>54</v>
      </c>
      <c r="C15" s="80">
        <f t="shared" si="2"/>
        <v>2</v>
      </c>
      <c r="D15" s="76"/>
      <c r="E15" s="76"/>
      <c r="F15" s="75">
        <f t="shared" si="3"/>
        <v>2</v>
      </c>
      <c r="G15" s="127"/>
      <c r="H15" s="31">
        <v>43458</v>
      </c>
      <c r="I15" s="31">
        <v>43468</v>
      </c>
      <c r="J15" s="47"/>
      <c r="K15" s="15"/>
      <c r="L15" s="43" t="s">
        <v>204</v>
      </c>
      <c r="M15" s="120" t="s">
        <v>221</v>
      </c>
      <c r="N15" s="121" t="s">
        <v>204</v>
      </c>
      <c r="O15" s="151" t="s">
        <v>221</v>
      </c>
      <c r="P15" s="118" t="s">
        <v>204</v>
      </c>
      <c r="Q15" s="151" t="s">
        <v>221</v>
      </c>
      <c r="R15" s="157" t="s">
        <v>221</v>
      </c>
    </row>
    <row r="16" spans="1:18" s="70" customFormat="1" ht="15" customHeight="1" x14ac:dyDescent="0.2">
      <c r="A16" s="34" t="s">
        <v>41</v>
      </c>
      <c r="B16" s="43" t="s">
        <v>54</v>
      </c>
      <c r="C16" s="80">
        <f t="shared" si="2"/>
        <v>2</v>
      </c>
      <c r="D16" s="76"/>
      <c r="E16" s="76"/>
      <c r="F16" s="75">
        <f t="shared" si="3"/>
        <v>2</v>
      </c>
      <c r="G16" s="20"/>
      <c r="H16" s="47">
        <v>43439</v>
      </c>
      <c r="I16" s="47" t="s">
        <v>480</v>
      </c>
      <c r="J16" s="15"/>
      <c r="K16" s="15"/>
      <c r="L16" s="18" t="s">
        <v>204</v>
      </c>
      <c r="M16" s="125" t="s">
        <v>211</v>
      </c>
      <c r="N16" s="124" t="s">
        <v>204</v>
      </c>
      <c r="O16" s="152" t="s">
        <v>211</v>
      </c>
      <c r="P16" s="123" t="s">
        <v>204</v>
      </c>
      <c r="Q16" s="152" t="s">
        <v>211</v>
      </c>
      <c r="R16" s="157" t="s">
        <v>211</v>
      </c>
    </row>
    <row r="17" spans="1:18" s="70" customFormat="1" ht="15" customHeight="1" x14ac:dyDescent="0.2">
      <c r="A17" s="34" t="s">
        <v>42</v>
      </c>
      <c r="B17" s="43" t="s">
        <v>54</v>
      </c>
      <c r="C17" s="80">
        <f t="shared" si="2"/>
        <v>2</v>
      </c>
      <c r="D17" s="76"/>
      <c r="E17" s="76">
        <v>0.5</v>
      </c>
      <c r="F17" s="75">
        <f t="shared" si="3"/>
        <v>1</v>
      </c>
      <c r="G17" s="111"/>
      <c r="H17" s="47">
        <v>43452</v>
      </c>
      <c r="I17" s="284">
        <v>43544</v>
      </c>
      <c r="J17" s="47"/>
      <c r="K17" s="15"/>
      <c r="L17" s="18" t="s">
        <v>204</v>
      </c>
      <c r="M17" s="125" t="s">
        <v>465</v>
      </c>
      <c r="N17" s="124" t="s">
        <v>204</v>
      </c>
      <c r="O17" s="152" t="s">
        <v>465</v>
      </c>
      <c r="P17" s="123" t="s">
        <v>204</v>
      </c>
      <c r="Q17" s="152" t="s">
        <v>465</v>
      </c>
      <c r="R17" s="157" t="s">
        <v>465</v>
      </c>
    </row>
    <row r="18" spans="1:18" s="70" customFormat="1" ht="15" customHeight="1" x14ac:dyDescent="0.2">
      <c r="A18" s="34" t="s">
        <v>43</v>
      </c>
      <c r="B18" s="43" t="s">
        <v>54</v>
      </c>
      <c r="C18" s="80">
        <f t="shared" si="2"/>
        <v>2</v>
      </c>
      <c r="D18" s="76"/>
      <c r="E18" s="76">
        <v>0.5</v>
      </c>
      <c r="F18" s="75">
        <f t="shared" si="3"/>
        <v>1</v>
      </c>
      <c r="G18" s="20"/>
      <c r="H18" s="47">
        <v>43452</v>
      </c>
      <c r="I18" s="284">
        <v>43470</v>
      </c>
      <c r="J18" s="47"/>
      <c r="K18" s="15"/>
      <c r="L18" s="18" t="s">
        <v>204</v>
      </c>
      <c r="M18" s="152" t="s">
        <v>466</v>
      </c>
      <c r="N18" s="18" t="s">
        <v>204</v>
      </c>
      <c r="O18" s="125" t="s">
        <v>466</v>
      </c>
      <c r="P18" s="123" t="s">
        <v>204</v>
      </c>
      <c r="Q18" s="152" t="s">
        <v>466</v>
      </c>
      <c r="R18" s="157" t="s">
        <v>466</v>
      </c>
    </row>
    <row r="19" spans="1:18" s="70" customFormat="1" ht="15" customHeight="1" x14ac:dyDescent="0.2">
      <c r="A19" s="34" t="s">
        <v>44</v>
      </c>
      <c r="B19" s="43" t="s">
        <v>54</v>
      </c>
      <c r="C19" s="80">
        <f t="shared" si="2"/>
        <v>2</v>
      </c>
      <c r="D19" s="76"/>
      <c r="E19" s="76"/>
      <c r="F19" s="75">
        <f t="shared" si="3"/>
        <v>2</v>
      </c>
      <c r="G19" s="20"/>
      <c r="H19" s="47">
        <v>43441</v>
      </c>
      <c r="I19" s="47" t="s">
        <v>480</v>
      </c>
      <c r="J19" s="47"/>
      <c r="K19" s="15"/>
      <c r="L19" s="72" t="s">
        <v>204</v>
      </c>
      <c r="M19" s="125" t="s">
        <v>467</v>
      </c>
      <c r="N19" s="124" t="s">
        <v>204</v>
      </c>
      <c r="O19" s="152" t="s">
        <v>467</v>
      </c>
      <c r="P19" s="123" t="s">
        <v>204</v>
      </c>
      <c r="Q19" s="151" t="s">
        <v>467</v>
      </c>
      <c r="R19" s="157" t="s">
        <v>467</v>
      </c>
    </row>
    <row r="20" spans="1:18" s="70" customFormat="1" ht="15" customHeight="1" x14ac:dyDescent="0.2">
      <c r="A20" s="34" t="s">
        <v>45</v>
      </c>
      <c r="B20" s="43" t="s">
        <v>54</v>
      </c>
      <c r="C20" s="80">
        <f t="shared" si="2"/>
        <v>2</v>
      </c>
      <c r="D20" s="76"/>
      <c r="E20" s="76">
        <v>0.5</v>
      </c>
      <c r="F20" s="75">
        <f t="shared" si="3"/>
        <v>1</v>
      </c>
      <c r="G20" s="20"/>
      <c r="H20" s="47">
        <v>43458</v>
      </c>
      <c r="I20" s="284">
        <v>43809</v>
      </c>
      <c r="J20" s="47"/>
      <c r="K20" s="15"/>
      <c r="L20" s="72" t="s">
        <v>204</v>
      </c>
      <c r="M20" s="125" t="s">
        <v>468</v>
      </c>
      <c r="N20" s="124" t="s">
        <v>204</v>
      </c>
      <c r="O20" s="125" t="s">
        <v>468</v>
      </c>
      <c r="P20" s="123" t="s">
        <v>204</v>
      </c>
      <c r="Q20" s="152" t="s">
        <v>468</v>
      </c>
      <c r="R20" s="157" t="s">
        <v>468</v>
      </c>
    </row>
    <row r="21" spans="1:18" s="70" customFormat="1" ht="23.25" customHeight="1" x14ac:dyDescent="0.2">
      <c r="A21" s="34" t="s">
        <v>46</v>
      </c>
      <c r="B21" s="43" t="s">
        <v>106</v>
      </c>
      <c r="C21" s="396">
        <f t="shared" si="2"/>
        <v>0</v>
      </c>
      <c r="D21" s="76"/>
      <c r="E21" s="76"/>
      <c r="F21" s="75">
        <f t="shared" si="3"/>
        <v>0</v>
      </c>
      <c r="G21" s="240" t="s">
        <v>478</v>
      </c>
      <c r="H21" s="31">
        <v>43447</v>
      </c>
      <c r="I21" s="289">
        <v>43795</v>
      </c>
      <c r="J21" s="15"/>
      <c r="K21" s="36"/>
      <c r="L21" s="18" t="s">
        <v>204</v>
      </c>
      <c r="M21" s="125" t="s">
        <v>223</v>
      </c>
      <c r="N21" s="124" t="s">
        <v>204</v>
      </c>
      <c r="O21" s="152" t="s">
        <v>223</v>
      </c>
      <c r="P21" s="123" t="s">
        <v>205</v>
      </c>
      <c r="Q21" s="152"/>
      <c r="R21" s="157" t="s">
        <v>223</v>
      </c>
    </row>
    <row r="22" spans="1:18" s="70" customFormat="1" ht="15" customHeight="1" x14ac:dyDescent="0.2">
      <c r="A22" s="34" t="s">
        <v>47</v>
      </c>
      <c r="B22" s="43" t="s">
        <v>54</v>
      </c>
      <c r="C22" s="80">
        <f t="shared" si="2"/>
        <v>2</v>
      </c>
      <c r="D22" s="76"/>
      <c r="E22" s="76"/>
      <c r="F22" s="75">
        <f t="shared" si="3"/>
        <v>2</v>
      </c>
      <c r="G22" s="20"/>
      <c r="H22" s="31">
        <v>43455</v>
      </c>
      <c r="I22" s="47">
        <v>43463</v>
      </c>
      <c r="J22" s="72"/>
      <c r="K22" s="15"/>
      <c r="L22" s="18" t="s">
        <v>204</v>
      </c>
      <c r="M22" s="125" t="s">
        <v>469</v>
      </c>
      <c r="N22" s="124" t="s">
        <v>204</v>
      </c>
      <c r="O22" s="152" t="s">
        <v>469</v>
      </c>
      <c r="P22" s="123" t="s">
        <v>204</v>
      </c>
      <c r="Q22" s="152" t="s">
        <v>469</v>
      </c>
      <c r="R22" s="152" t="s">
        <v>469</v>
      </c>
    </row>
    <row r="23" spans="1:18" s="70" customFormat="1" ht="15" customHeight="1" x14ac:dyDescent="0.2">
      <c r="A23" s="34" t="s">
        <v>48</v>
      </c>
      <c r="B23" s="43" t="s">
        <v>54</v>
      </c>
      <c r="C23" s="80">
        <f t="shared" si="2"/>
        <v>2</v>
      </c>
      <c r="D23" s="76"/>
      <c r="E23" s="76"/>
      <c r="F23" s="75">
        <f t="shared" si="3"/>
        <v>2</v>
      </c>
      <c r="G23" s="43"/>
      <c r="H23" s="31">
        <v>43454</v>
      </c>
      <c r="I23" s="31">
        <v>43463</v>
      </c>
      <c r="J23" s="20"/>
      <c r="K23" s="20"/>
      <c r="L23" s="43" t="s">
        <v>204</v>
      </c>
      <c r="M23" s="120" t="s">
        <v>222</v>
      </c>
      <c r="N23" s="121" t="s">
        <v>204</v>
      </c>
      <c r="O23" s="151" t="s">
        <v>222</v>
      </c>
      <c r="P23" s="118" t="s">
        <v>204</v>
      </c>
      <c r="Q23" s="151" t="s">
        <v>222</v>
      </c>
      <c r="R23" s="151" t="s">
        <v>222</v>
      </c>
    </row>
    <row r="24" spans="1:18" s="70" customFormat="1" ht="15" customHeight="1" x14ac:dyDescent="0.2">
      <c r="A24" s="34" t="s">
        <v>49</v>
      </c>
      <c r="B24" s="43" t="s">
        <v>54</v>
      </c>
      <c r="C24" s="80">
        <v>2</v>
      </c>
      <c r="D24" s="76"/>
      <c r="E24" s="76"/>
      <c r="F24" s="75">
        <f t="shared" si="3"/>
        <v>2</v>
      </c>
      <c r="H24" s="47">
        <v>43452</v>
      </c>
      <c r="I24" s="47">
        <v>43461</v>
      </c>
      <c r="J24" s="15"/>
      <c r="K24" s="20"/>
      <c r="L24" s="18" t="s">
        <v>204</v>
      </c>
      <c r="M24" s="129" t="s">
        <v>393</v>
      </c>
      <c r="N24" s="124" t="s">
        <v>204</v>
      </c>
      <c r="O24" s="129" t="s">
        <v>393</v>
      </c>
      <c r="P24" s="123" t="s">
        <v>204</v>
      </c>
      <c r="Q24" s="129" t="s">
        <v>393</v>
      </c>
      <c r="R24" s="286"/>
    </row>
    <row r="25" spans="1:18" s="70" customFormat="1" ht="15" customHeight="1" x14ac:dyDescent="0.2">
      <c r="A25" s="34" t="s">
        <v>50</v>
      </c>
      <c r="B25" s="43" t="s">
        <v>54</v>
      </c>
      <c r="C25" s="80">
        <f t="shared" si="2"/>
        <v>2</v>
      </c>
      <c r="D25" s="76"/>
      <c r="E25" s="76"/>
      <c r="F25" s="75">
        <f t="shared" si="3"/>
        <v>2</v>
      </c>
      <c r="G25" s="43"/>
      <c r="H25" s="31">
        <v>43460</v>
      </c>
      <c r="I25" s="20" t="s">
        <v>480</v>
      </c>
      <c r="J25" s="20"/>
      <c r="K25" s="20"/>
      <c r="L25" s="43" t="s">
        <v>204</v>
      </c>
      <c r="M25" s="112" t="s">
        <v>470</v>
      </c>
      <c r="N25" s="121" t="s">
        <v>204</v>
      </c>
      <c r="O25" s="112" t="s">
        <v>470</v>
      </c>
      <c r="P25" s="121" t="s">
        <v>204</v>
      </c>
      <c r="Q25" s="145" t="s">
        <v>470</v>
      </c>
      <c r="R25" s="145" t="s">
        <v>470</v>
      </c>
    </row>
    <row r="26" spans="1:18" s="70" customFormat="1" ht="15" customHeight="1" x14ac:dyDescent="0.2">
      <c r="A26" s="34" t="s">
        <v>51</v>
      </c>
      <c r="B26" s="43" t="s">
        <v>54</v>
      </c>
      <c r="C26" s="80">
        <f t="shared" si="2"/>
        <v>2</v>
      </c>
      <c r="D26" s="76"/>
      <c r="E26" s="76"/>
      <c r="F26" s="75">
        <f t="shared" si="3"/>
        <v>2</v>
      </c>
      <c r="G26" s="55"/>
      <c r="H26" s="31">
        <v>43447</v>
      </c>
      <c r="I26" s="47">
        <v>43455</v>
      </c>
      <c r="J26" s="47"/>
      <c r="K26" s="20"/>
      <c r="L26" s="18" t="s">
        <v>204</v>
      </c>
      <c r="M26" s="125" t="s">
        <v>414</v>
      </c>
      <c r="N26" s="121" t="s">
        <v>204</v>
      </c>
      <c r="O26" s="152" t="s">
        <v>414</v>
      </c>
      <c r="P26" s="118" t="s">
        <v>204</v>
      </c>
      <c r="Q26" s="152" t="s">
        <v>414</v>
      </c>
      <c r="R26" s="157" t="s">
        <v>414</v>
      </c>
    </row>
    <row r="27" spans="1:18" s="70" customFormat="1" ht="15" customHeight="1" x14ac:dyDescent="0.2">
      <c r="A27" s="34" t="s">
        <v>52</v>
      </c>
      <c r="B27" s="43" t="s">
        <v>54</v>
      </c>
      <c r="C27" s="80">
        <v>2</v>
      </c>
      <c r="D27" s="76"/>
      <c r="E27" s="76"/>
      <c r="F27" s="75">
        <f t="shared" si="3"/>
        <v>2</v>
      </c>
      <c r="G27" s="55"/>
      <c r="H27" s="47">
        <v>43451</v>
      </c>
      <c r="I27" s="15" t="s">
        <v>481</v>
      </c>
      <c r="J27" s="47"/>
      <c r="K27" s="15"/>
      <c r="L27" s="72" t="s">
        <v>204</v>
      </c>
      <c r="M27" s="125" t="s">
        <v>472</v>
      </c>
      <c r="N27" s="124" t="s">
        <v>204</v>
      </c>
      <c r="O27" s="125" t="s">
        <v>472</v>
      </c>
      <c r="P27" s="123" t="s">
        <v>204</v>
      </c>
      <c r="Q27" s="152" t="s">
        <v>472</v>
      </c>
      <c r="R27" s="157" t="s">
        <v>472</v>
      </c>
    </row>
    <row r="28" spans="1:18" x14ac:dyDescent="0.25">
      <c r="J28" s="66"/>
      <c r="K28" s="58"/>
      <c r="L28" s="65"/>
    </row>
    <row r="29" spans="1:18" x14ac:dyDescent="0.25">
      <c r="J29" s="66"/>
      <c r="K29" s="58"/>
      <c r="L29" s="65"/>
    </row>
    <row r="30" spans="1:18" x14ac:dyDescent="0.25">
      <c r="B30" s="67"/>
      <c r="C30" s="69"/>
      <c r="D30" s="67"/>
      <c r="E30" s="67"/>
      <c r="F30" s="68"/>
      <c r="G30" s="67"/>
      <c r="J30" s="66"/>
      <c r="K30" s="58"/>
      <c r="L30" s="65"/>
      <c r="R30" s="159"/>
    </row>
    <row r="31" spans="1:18" x14ac:dyDescent="0.25">
      <c r="J31" s="66"/>
      <c r="K31" s="58"/>
      <c r="L31" s="65"/>
    </row>
    <row r="32" spans="1:18" x14ac:dyDescent="0.25">
      <c r="J32" s="66"/>
      <c r="K32" s="58"/>
      <c r="L32" s="65"/>
    </row>
    <row r="33" spans="10:12" x14ac:dyDescent="0.25">
      <c r="J33" s="66"/>
      <c r="K33" s="58"/>
      <c r="L33" s="65"/>
    </row>
    <row r="34" spans="10:12" x14ac:dyDescent="0.25">
      <c r="J34" s="66"/>
      <c r="K34" s="58"/>
      <c r="L34" s="65"/>
    </row>
    <row r="35" spans="10:12" x14ac:dyDescent="0.25">
      <c r="J35" s="66"/>
      <c r="K35" s="58"/>
      <c r="L35" s="65"/>
    </row>
    <row r="36" spans="10:12" ht="11.25" customHeight="1" x14ac:dyDescent="0.25">
      <c r="J36" s="66"/>
      <c r="K36" s="58"/>
      <c r="L36" s="65"/>
    </row>
    <row r="37" spans="10:12" x14ac:dyDescent="0.25">
      <c r="J37" s="66"/>
      <c r="K37" s="58"/>
      <c r="L37" s="65"/>
    </row>
    <row r="38" spans="10:12" x14ac:dyDescent="0.25">
      <c r="J38" s="66"/>
      <c r="K38" s="58"/>
      <c r="L38" s="65"/>
    </row>
    <row r="39" spans="10:12" x14ac:dyDescent="0.25">
      <c r="J39" s="66"/>
      <c r="K39" s="58"/>
      <c r="L39" s="65"/>
    </row>
    <row r="40" spans="10:12" x14ac:dyDescent="0.25">
      <c r="J40" s="66"/>
      <c r="K40" s="58"/>
      <c r="L40" s="65"/>
    </row>
    <row r="41" spans="10:12" x14ac:dyDescent="0.25">
      <c r="J41" s="66"/>
      <c r="K41" s="58"/>
      <c r="L41" s="65"/>
    </row>
    <row r="42" spans="10:12" x14ac:dyDescent="0.25">
      <c r="J42" s="66"/>
      <c r="K42" s="58"/>
      <c r="L42" s="65"/>
    </row>
    <row r="43" spans="10:12" x14ac:dyDescent="0.25">
      <c r="J43" s="66"/>
      <c r="K43" s="58"/>
      <c r="L43" s="65"/>
    </row>
    <row r="44" spans="10:12" x14ac:dyDescent="0.25">
      <c r="J44" s="66"/>
      <c r="K44" s="58"/>
      <c r="L44" s="65"/>
    </row>
    <row r="45" spans="10:12" x14ac:dyDescent="0.25">
      <c r="J45" s="66"/>
      <c r="K45" s="58"/>
      <c r="L45" s="65"/>
    </row>
    <row r="46" spans="10:12" x14ac:dyDescent="0.25">
      <c r="J46" s="66"/>
      <c r="K46" s="58"/>
      <c r="L46" s="65"/>
    </row>
    <row r="47" spans="10:12" x14ac:dyDescent="0.25">
      <c r="J47" s="66"/>
      <c r="K47" s="58"/>
      <c r="L47" s="65"/>
    </row>
    <row r="48" spans="10:12" x14ac:dyDescent="0.25">
      <c r="J48" s="66"/>
      <c r="K48" s="58"/>
      <c r="L48" s="65"/>
    </row>
  </sheetData>
  <autoFilter ref="A6:Q27"/>
  <dataConsolidate/>
  <mergeCells count="19">
    <mergeCell ref="R3:R5"/>
    <mergeCell ref="N4:O4"/>
    <mergeCell ref="H4:H5"/>
    <mergeCell ref="I4:I5"/>
    <mergeCell ref="J4:J5"/>
    <mergeCell ref="L4:M4"/>
    <mergeCell ref="A2:R2"/>
    <mergeCell ref="A1:R1"/>
    <mergeCell ref="P4:Q4"/>
    <mergeCell ref="K3:K5"/>
    <mergeCell ref="L3:Q3"/>
    <mergeCell ref="C4:C5"/>
    <mergeCell ref="D4:D5"/>
    <mergeCell ref="E4:E5"/>
    <mergeCell ref="F4:F5"/>
    <mergeCell ref="A3:A5"/>
    <mergeCell ref="C3:F3"/>
    <mergeCell ref="G3:G5"/>
    <mergeCell ref="H3:J3"/>
  </mergeCells>
  <dataValidations count="4">
    <dataValidation type="list" allowBlank="1" showInputMessage="1" showErrorMessage="1" sqref="B13:C13 M25 Q25 O25 R7:R9 R11:R13 R25:R27 R15:R21">
      <formula1>Выбор_3.1</formula1>
    </dataValidation>
    <dataValidation type="list" allowBlank="1" showInputMessage="1" showErrorMessage="1" sqref="K7:K12 K14">
      <formula1>#REF!</formula1>
    </dataValidation>
    <dataValidation type="list" allowBlank="1" showInputMessage="1" showErrorMessage="1" sqref="D7:E12 D14:E27">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7:B12 B14:B27">
      <formula1>$B$4:$B$5</formula1>
    </dataValidation>
  </dataValidations>
  <hyperlinks>
    <hyperlink ref="M9" r:id="rId1"/>
    <hyperlink ref="M10" r:id="rId2"/>
    <hyperlink ref="O10" r:id="rId3"/>
    <hyperlink ref="Q10" r:id="rId4"/>
    <hyperlink ref="R10" r:id="rId5"/>
    <hyperlink ref="M12" display="http://vuktyl.com/itembyudzhet/itemfin-2/9020-informatsionnaya-broshyura-byudzhet-dlya-grazhdan-k-resheniyu-soveta-go-vuktyl-ot-13-12-2018-355-o-byudzhete-munitsipalnogo-obrazovaniya-gorodskogo-okruga-vuktyl-na-2019-god-i-planovyj-period-2020-i-2021-godov"/>
    <hyperlink ref="M8" r:id="rId6"/>
    <hyperlink ref="M19" r:id="rId7"/>
    <hyperlink ref="M20" r:id="rId8"/>
    <hyperlink ref="O20" r:id="rId9"/>
    <hyperlink ref="M21" r:id="rId10"/>
    <hyperlink ref="M22" r:id="rId11"/>
    <hyperlink ref="M23" r:id="rId12"/>
    <hyperlink ref="M25" r:id="rId13"/>
    <hyperlink ref="O25" r:id="rId14"/>
    <hyperlink ref="M27" r:id="rId15"/>
    <hyperlink ref="O27" r:id="rId16"/>
    <hyperlink ref="M11" r:id="rId17"/>
    <hyperlink ref="M14" r:id="rId18"/>
    <hyperlink ref="M15" r:id="rId19"/>
    <hyperlink ref="M16" r:id="rId20"/>
    <hyperlink ref="M17" r:id="rId21"/>
    <hyperlink ref="O18" r:id="rId22"/>
    <hyperlink ref="M26" r:id="rId23"/>
  </hyperlinks>
  <pageMargins left="0.70866141732283472" right="0.70866141732283472" top="0.74803149606299213" bottom="0.74803149606299213" header="0.31496062992125984" footer="0.31496062992125984"/>
  <pageSetup paperSize="9" scale="58" fitToWidth="0" fitToHeight="3" orientation="landscape" r:id="rId24"/>
  <headerFooter>
    <oddFooter>&amp;A&amp;RСтраница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230467C8CEFAC44593D3D344C2F48655" ma:contentTypeVersion="0" ma:contentTypeDescription="Создание документа." ma:contentTypeScope="" ma:versionID="cf81f99e34c18b20df9ff48604bc9af2">
  <xsd:schema xmlns:xsd="http://www.w3.org/2001/XMLSchema" xmlns:xs="http://www.w3.org/2001/XMLSchema" xmlns:p="http://schemas.microsoft.com/office/2006/metadata/properties" xmlns:ns2="b1e5bdc4-b57e-4af5-8c56-e26e352185e0" targetNamespace="http://schemas.microsoft.com/office/2006/metadata/properties" ma:root="true" ma:fieldsID="c31cf644ccdebe7c2c6fcf435b368b5c" ns2:_="">
    <xsd:import namespace="b1e5bdc4-b57e-4af5-8c56-e26e352185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e5bdc4-b57e-4af5-8c56-e26e352185e0"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16B28D-4BE0-4BFA-875D-2569D3F54B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e5bdc4-b57e-4af5-8c56-e26e352185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A34CAD-C15D-4F51-9E0E-0D37E24D4774}">
  <ds:schemaRefs>
    <ds:schemaRef ds:uri="b1e5bdc4-b57e-4af5-8c56-e26e352185e0"/>
    <ds:schemaRef ds:uri="http://schemas.microsoft.com/office/infopath/2007/PartnerControls"/>
    <ds:schemaRef ds:uri="http://purl.org/dc/term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27C23373-14F2-4B7C-AFBE-B3A8ACE353AB}">
  <ds:schemaRefs>
    <ds:schemaRef ds:uri="http://schemas.microsoft.com/sharepoint/events"/>
  </ds:schemaRefs>
</ds:datastoreItem>
</file>

<file path=customXml/itemProps4.xml><?xml version="1.0" encoding="utf-8"?>
<ds:datastoreItem xmlns:ds="http://schemas.openxmlformats.org/officeDocument/2006/customXml" ds:itemID="{27E83352-2EC7-47E8-8159-170B246C82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40</vt:i4>
      </vt:variant>
      <vt:variant>
        <vt:lpstr>Именованные диапазоны</vt:lpstr>
      </vt:variant>
      <vt:variant>
        <vt:i4>66</vt:i4>
      </vt:variant>
    </vt:vector>
  </HeadingPairs>
  <TitlesOfParts>
    <vt:vector size="106" baseType="lpstr">
      <vt:lpstr>Рейтинг</vt:lpstr>
      <vt:lpstr>Методика</vt:lpstr>
      <vt:lpstr>1.1</vt:lpstr>
      <vt:lpstr>1.2</vt:lpstr>
      <vt:lpstr>1.3</vt:lpstr>
      <vt:lpstr>2.1</vt:lpstr>
      <vt:lpstr>2.2</vt:lpstr>
      <vt:lpstr>2.3</vt:lpstr>
      <vt:lpstr>3.1</vt:lpstr>
      <vt:lpstr>4.1</vt:lpstr>
      <vt:lpstr>4.2</vt:lpstr>
      <vt:lpstr>4.3</vt:lpstr>
      <vt:lpstr>4.4</vt:lpstr>
      <vt:lpstr>4.5</vt:lpstr>
      <vt:lpstr>4.6</vt:lpstr>
      <vt:lpstr>5.1</vt:lpstr>
      <vt:lpstr>5.2</vt:lpstr>
      <vt:lpstr>6.1</vt:lpstr>
      <vt:lpstr>7.1</vt:lpstr>
      <vt:lpstr>7.2</vt:lpstr>
      <vt:lpstr>8.1</vt:lpstr>
      <vt:lpstr>8.2</vt:lpstr>
      <vt:lpstr>8.3</vt:lpstr>
      <vt:lpstr>8.4</vt:lpstr>
      <vt:lpstr>9.1</vt:lpstr>
      <vt:lpstr>9.2</vt:lpstr>
      <vt:lpstr>9.3</vt:lpstr>
      <vt:lpstr>9.4</vt:lpstr>
      <vt:lpstr>9.5</vt:lpstr>
      <vt:lpstr>9.6</vt:lpstr>
      <vt:lpstr>10.1</vt:lpstr>
      <vt:lpstr>10.2</vt:lpstr>
      <vt:lpstr>11.1</vt:lpstr>
      <vt:lpstr>11.2</vt:lpstr>
      <vt:lpstr>11.3</vt:lpstr>
      <vt:lpstr>11.4</vt:lpstr>
      <vt:lpstr>12.1</vt:lpstr>
      <vt:lpstr>13.1</vt:lpstr>
      <vt:lpstr>13.2</vt:lpstr>
      <vt:lpstr>13.3</vt:lpstr>
      <vt:lpstr>'1.1'!Заголовки_для_печати</vt:lpstr>
      <vt:lpstr>'1.2'!Заголовки_для_печати</vt:lpstr>
      <vt:lpstr>'1.3'!Заголовки_для_печати</vt:lpstr>
      <vt:lpstr>'10.1'!Заголовки_для_печати</vt:lpstr>
      <vt:lpstr>'10.2'!Заголовки_для_печати</vt:lpstr>
      <vt:lpstr>'11.1'!Заголовки_для_печати</vt:lpstr>
      <vt:lpstr>'11.2'!Заголовки_для_печати</vt:lpstr>
      <vt:lpstr>'11.3'!Заголовки_для_печати</vt:lpstr>
      <vt:lpstr>'11.4'!Заголовки_для_печати</vt:lpstr>
      <vt:lpstr>'2.1'!Заголовки_для_печати</vt:lpstr>
      <vt:lpstr>'2.2'!Заголовки_для_печати</vt:lpstr>
      <vt:lpstr>'2.3'!Заголовки_для_печати</vt:lpstr>
      <vt:lpstr>'5.1'!Заголовки_для_печати</vt:lpstr>
      <vt:lpstr>'5.2'!Заголовки_для_печати</vt:lpstr>
      <vt:lpstr>'8.1'!Заголовки_для_печати</vt:lpstr>
      <vt:lpstr>'8.2'!Заголовки_для_печати</vt:lpstr>
      <vt:lpstr>'8.3'!Заголовки_для_печати</vt:lpstr>
      <vt:lpstr>'8.4'!Заголовки_для_печати</vt:lpstr>
      <vt:lpstr>'9.1'!Заголовки_для_печати</vt:lpstr>
      <vt:lpstr>'9.2'!Заголовки_для_печати</vt:lpstr>
      <vt:lpstr>'9.3'!Заголовки_для_печати</vt:lpstr>
      <vt:lpstr>'9.4'!Заголовки_для_печати</vt:lpstr>
      <vt:lpstr>'9.5'!Заголовки_для_печати</vt:lpstr>
      <vt:lpstr>'9.6'!Заголовки_для_печати</vt:lpstr>
      <vt:lpstr>Методика!Заголовки_для_печати</vt:lpstr>
      <vt:lpstr>Рейтинг!Заголовки_для_печати</vt:lpstr>
      <vt:lpstr>'1.1'!Область_печати</vt:lpstr>
      <vt:lpstr>'1.2'!Область_печати</vt:lpstr>
      <vt:lpstr>'1.3'!Область_печати</vt:lpstr>
      <vt:lpstr>'10.1'!Область_печати</vt:lpstr>
      <vt:lpstr>'10.2'!Область_печати</vt:lpstr>
      <vt:lpstr>'11.1'!Область_печати</vt:lpstr>
      <vt:lpstr>'11.2'!Область_печати</vt:lpstr>
      <vt:lpstr>'11.3'!Область_печати</vt:lpstr>
      <vt:lpstr>'11.4'!Область_печати</vt:lpstr>
      <vt:lpstr>'12.1'!Область_печати</vt:lpstr>
      <vt:lpstr>'13.1'!Область_печати</vt:lpstr>
      <vt:lpstr>'13.2'!Область_печати</vt:lpstr>
      <vt:lpstr>'13.3'!Область_печати</vt:lpstr>
      <vt:lpstr>'2.1'!Область_печати</vt:lpstr>
      <vt:lpstr>'2.2'!Область_печати</vt:lpstr>
      <vt:lpstr>'2.3'!Область_печати</vt:lpstr>
      <vt:lpstr>'3.1'!Область_печати</vt:lpstr>
      <vt:lpstr>'4.1'!Область_печати</vt:lpstr>
      <vt:lpstr>'4.2'!Область_печати</vt:lpstr>
      <vt:lpstr>'4.3'!Область_печати</vt:lpstr>
      <vt:lpstr>'4.4'!Область_печати</vt:lpstr>
      <vt:lpstr>'4.5'!Область_печати</vt:lpstr>
      <vt:lpstr>'4.6'!Область_печати</vt:lpstr>
      <vt:lpstr>'5.1'!Область_печати</vt:lpstr>
      <vt:lpstr>'5.2'!Область_печати</vt:lpstr>
      <vt:lpstr>'6.1'!Область_печати</vt:lpstr>
      <vt:lpstr>'7.1'!Область_печати</vt:lpstr>
      <vt:lpstr>'7.2'!Область_печати</vt:lpstr>
      <vt:lpstr>'8.1'!Область_печати</vt:lpstr>
      <vt:lpstr>'8.2'!Область_печати</vt:lpstr>
      <vt:lpstr>'8.3'!Область_печати</vt:lpstr>
      <vt:lpstr>'8.4'!Область_печати</vt:lpstr>
      <vt:lpstr>'9.1'!Область_печати</vt:lpstr>
      <vt:lpstr>'9.2'!Область_печати</vt:lpstr>
      <vt:lpstr>'9.3'!Область_печати</vt:lpstr>
      <vt:lpstr>'9.4'!Область_печати</vt:lpstr>
      <vt:lpstr>'9.5'!Область_печати</vt:lpstr>
      <vt:lpstr>'9.6'!Область_печати</vt:lpstr>
      <vt:lpstr>Методика!Область_печати</vt:lpstr>
      <vt:lpstr>Рейтинг!Область_печати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Литвинова Елена Ивановна</cp:lastModifiedBy>
  <cp:lastPrinted>2019-02-25T06:23:29Z</cp:lastPrinted>
  <dcterms:created xsi:type="dcterms:W3CDTF">2015-12-18T16:44:35Z</dcterms:created>
  <dcterms:modified xsi:type="dcterms:W3CDTF">2020-02-14T13:33:36Z</dcterms:modified>
  <cp:contentStatus/>
</cp:coreProperties>
</file>