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'Бюджет'!$H$55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<sst xmlns="http://schemas.openxmlformats.org/spreadsheetml/2006/main" count="103" uniqueCount="97">
  <si>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</si>
  <si>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</si>
  <si>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</si>
  <si>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</si>
  <si>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</si>
  <si>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</si>
  <si>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</si>
  <si>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</si>
  <si>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</si>
  <si>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</si>
  <si>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</si>
  <si>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</si>
  <si>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</si>
  <si>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</si>
  <si>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</si>
  <si>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</si>
  <si>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</si>
  <si>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</si>
  <si>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</si>
  <si>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</si>
  <si>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</si>
  <si>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</si>
  <si>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</si>
  <si>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</si>
  <si>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</si>
  <si>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</si>
  <si>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</si>
  <si>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</si>
  <si>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</si>
  <si>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</si>
  <si>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</si>
  <si>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</si>
  <si>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</si>
  <si>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</si>
  <si>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</si>
  <si>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</si>
  <si>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</si>
  <si>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</si>
  <si>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</si>
  <si>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</si>
  <si>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</si>
  <si>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</si>
  <si>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</si>
  <si>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</si>
  <si>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</si>
  <si>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</si>
  <si>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</si>
  <si>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</si>
  <si>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</si>
  <si>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</si>
  <si>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</si>
  <si>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</si>
  <si>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</si>
  <si>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</si>
  <si>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</si>
  <si>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</si>
  <si>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</si>
  <si>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</si>
  <si>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</si>
  <si>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</si>
  <si>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</si>
  <si>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</si>
  <si>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</si>
  <si>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</si>
  <si>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</si>
  <si>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</si>
  <si>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</si>
  <si>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</si>
  <si>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</si>
  <si>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1300</t>
  </si>
  <si>
    <t>1301</t>
  </si>
  <si>
    <t>Обеспечение проведения выборов и референдумов</t>
  </si>
  <si>
    <t>0107</t>
  </si>
  <si>
    <t>Дополнительное образование детей</t>
  </si>
  <si>
    <t>0703</t>
  </si>
  <si>
    <t>Молодежная политика</t>
  </si>
  <si>
    <t>0707</t>
  </si>
  <si>
    <t xml:space="preserve">Наименование </t>
  </si>
  <si>
    <t>Код</t>
  </si>
  <si>
    <t>план</t>
  </si>
  <si>
    <t>расход</t>
  </si>
  <si>
    <t>сумма</t>
  </si>
  <si>
    <t>%</t>
  </si>
  <si>
    <t>рублей</t>
  </si>
  <si>
    <t>Всего</t>
  </si>
  <si>
    <t>0705</t>
  </si>
  <si>
    <t>Профессиональная подготовка, переподготовка и повышение квалификации</t>
  </si>
  <si>
    <t>0410</t>
  </si>
  <si>
    <t>Связь и информатика</t>
  </si>
  <si>
    <t>Приложение 3 к пояснительной записке</t>
  </si>
  <si>
    <t xml:space="preserve"> 2021 год 
(по состоянию на 01.04.2021)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</si>
  <si>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</si>
  <si>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</si>
  <si>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 2022 год 
(по состоянию на 01.04.2022)</t>
  </si>
  <si>
    <t>Отклонение 2022 года от 2021 года 
(+увеличение; - уменьшение)</t>
  </si>
  <si>
    <t>Данные о расходах бюджета МОГО "Ухта" по разделам и подразделам классификации расходов бюджетов 
за I квартал 2022 года в сравнении с I кварталом 2021 года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</si>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</sst>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>
      <alignment horizontal="left" vertical="top" wrapText="1"/>
      <protection/>
    </xf>
    <xf numFmtId="0" fontId="27" fillId="0" borderId="1">
      <alignment horizontal="left" vertical="top" wrapText="1"/>
      <protection/>
    </xf>
    <xf numFmtId="4" fontId="27" fillId="0" borderId="1">
      <alignment horizontal="right" vertical="top" shrinkToFit="1"/>
      <protection/>
    </xf>
    <xf numFmtId="4" fontId="27" fillId="0" borderId="2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1" xfId="33"/>
    <cellStyle name="ex66" xfId="34"/>
    <cellStyle name="ex68" xfId="35"/>
    <cellStyle name="ex6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0"/>
  <sheetViews>
    <sheetView showGridLines="0" tabSelected="1" zoomScale="120" zoomScaleNormal="120" zoomScalePageLayoutView="0" workbookViewId="0" topLeftCell="A1">
      <selection activeCell="E4" sqref="E4:F4"/>
    </sheetView>
  </sheetViews>
  <sheetFormatPr defaultColWidth="9.140625" defaultRowHeight="12.75" customHeight="1" outlineLevelRow="1"/>
  <cols>
    <col min="1" max="1" width="34.8515625" style="0" customWidth="1"/>
    <col min="2" max="2" width="6.57421875" style="0" customWidth="1"/>
    <col min="3" max="4" width="17.8515625" style="0" bestFit="1" customWidth="1"/>
    <col min="5" max="5" width="17.8515625" style="0" customWidth="1"/>
    <col min="6" max="6" width="17.8515625" style="0" bestFit="1" customWidth="1"/>
    <col min="7" max="7" width="18.8515625" style="0" bestFit="1" customWidth="1"/>
    <col min="8" max="8" width="12.7109375" style="0" bestFit="1" customWidth="1"/>
    <col min="9" max="9" width="17.00390625" style="0" bestFit="1" customWidth="1"/>
    <col min="10" max="10" width="12.7109375" style="0" bestFit="1" customWidth="1"/>
  </cols>
  <sheetData>
    <row r="1" spans="1:10" ht="15.75">
      <c r="A1" s="2"/>
      <c r="B1" s="1"/>
      <c r="C1" s="1"/>
      <c r="D1" s="1"/>
      <c r="E1" s="1"/>
      <c r="F1" s="1"/>
      <c r="G1" s="17" t="s">
        <v>89</v>
      </c>
      <c r="H1" s="17"/>
      <c r="I1" s="17"/>
      <c r="J1" s="17"/>
    </row>
    <row r="2" spans="1:10" ht="44.25" customHeight="1">
      <c r="A2" s="18" t="s">
        <v>95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>
      <c r="A3" s="1"/>
      <c r="B3" s="1"/>
      <c r="C3" s="1"/>
      <c r="D3" s="1"/>
      <c r="E3" s="1"/>
      <c r="F3" s="1"/>
      <c r="G3" s="1"/>
      <c r="H3" s="1"/>
      <c r="J3" s="13" t="s">
        <v>83</v>
      </c>
    </row>
    <row r="4" spans="1:10" ht="35.25" customHeight="1">
      <c r="A4" s="16" t="s">
        <v>77</v>
      </c>
      <c r="B4" s="16" t="s">
        <v>78</v>
      </c>
      <c r="C4" s="16" t="s">
        <v>90</v>
      </c>
      <c r="D4" s="16"/>
      <c r="E4" s="16" t="s">
        <v>93</v>
      </c>
      <c r="F4" s="16"/>
      <c r="G4" s="16" t="s">
        <v>94</v>
      </c>
      <c r="H4" s="16"/>
      <c r="I4" s="16"/>
      <c r="J4" s="16"/>
    </row>
    <row r="5" spans="1:10" ht="15.75">
      <c r="A5" s="16"/>
      <c r="B5" s="16"/>
      <c r="C5" s="19" t="s">
        <v>79</v>
      </c>
      <c r="D5" s="19" t="s">
        <v>80</v>
      </c>
      <c r="E5" s="19" t="s">
        <v>79</v>
      </c>
      <c r="F5" s="19" t="s">
        <v>80</v>
      </c>
      <c r="G5" s="19" t="s">
        <v>79</v>
      </c>
      <c r="H5" s="19"/>
      <c r="I5" s="19" t="s">
        <v>80</v>
      </c>
      <c r="J5" s="19"/>
    </row>
    <row r="6" spans="1:10" ht="15.75">
      <c r="A6" s="16"/>
      <c r="B6" s="16"/>
      <c r="C6" s="19"/>
      <c r="D6" s="19"/>
      <c r="E6" s="19"/>
      <c r="F6" s="19"/>
      <c r="G6" s="15" t="s">
        <v>81</v>
      </c>
      <c r="H6" s="15" t="s">
        <v>82</v>
      </c>
      <c r="I6" s="15" t="s">
        <v>81</v>
      </c>
      <c r="J6" s="15" t="s">
        <v>82</v>
      </c>
    </row>
    <row r="7" spans="1:10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31.5">
      <c r="A8" s="5" t="s">
        <v>0</v>
      </c>
      <c r="B8" s="6" t="s">
        <v>1</v>
      </c>
      <c r="C8" s="7">
        <f>SUM(C9:C15)</f>
        <v>383129652.97</v>
      </c>
      <c r="D8" s="7">
        <f>SUM(D9:D15)</f>
        <v>68665791.39999999</v>
      </c>
      <c r="E8" s="7">
        <f>SUM(E9:E15)</f>
        <v>378047421.89</v>
      </c>
      <c r="F8" s="7">
        <f>SUM(F9:F15)</f>
        <v>113781477.69</v>
      </c>
      <c r="G8" s="7">
        <f>E8-C8</f>
        <v>-5082231.080000043</v>
      </c>
      <c r="H8" s="7">
        <f>E8/C8*100</f>
        <v>98.67349576296095</v>
      </c>
      <c r="I8" s="7">
        <f>F8-D8</f>
        <v>45115686.29000001</v>
      </c>
      <c r="J8" s="7">
        <f>F8/D8*100</f>
        <v>165.70329325586133</v>
      </c>
    </row>
    <row r="9" spans="1:10" ht="63" outlineLevel="1">
      <c r="A9" s="8" t="s">
        <v>2</v>
      </c>
      <c r="B9" s="3" t="s">
        <v>3</v>
      </c>
      <c r="C9" s="9">
        <v>6086222</v>
      </c>
      <c r="D9" s="9">
        <v>1767034.86</v>
      </c>
      <c r="E9" s="9">
        <v>6145845</v>
      </c>
      <c r="F9" s="9">
        <v>1318530.64</v>
      </c>
      <c r="G9" s="9">
        <f aca="true" t="shared" si="0" ref="G9:G50">E9-C9</f>
        <v>59623</v>
      </c>
      <c r="H9" s="9">
        <f aca="true" t="shared" si="1" ref="H9:H50">E9/C9*100</f>
        <v>100.97963892871473</v>
      </c>
      <c r="I9" s="9">
        <f aca="true" t="shared" si="2" ref="I9:I50">F9-D9</f>
        <v>-448504.2200000002</v>
      </c>
      <c r="J9" s="9">
        <f aca="true" t="shared" si="3" ref="J9:J50">F9/D9*100</f>
        <v>74.61825852150986</v>
      </c>
    </row>
    <row r="10" spans="1:10" ht="94.5" outlineLevel="1">
      <c r="A10" s="8" t="s">
        <v>4</v>
      </c>
      <c r="B10" s="3" t="s">
        <v>5</v>
      </c>
      <c r="C10" s="9">
        <v>2592209</v>
      </c>
      <c r="D10" s="9">
        <v>544568.82</v>
      </c>
      <c r="E10" s="9">
        <v>3197825</v>
      </c>
      <c r="F10" s="9">
        <v>685052.2</v>
      </c>
      <c r="G10" s="9">
        <f t="shared" si="0"/>
        <v>605616</v>
      </c>
      <c r="H10" s="9">
        <f t="shared" si="1"/>
        <v>123.36293099823354</v>
      </c>
      <c r="I10" s="9">
        <f t="shared" si="2"/>
        <v>140483.38</v>
      </c>
      <c r="J10" s="9">
        <f t="shared" si="3"/>
        <v>125.79717656255089</v>
      </c>
    </row>
    <row r="11" spans="1:10" ht="117" customHeight="1" outlineLevel="1">
      <c r="A11" s="8" t="s">
        <v>6</v>
      </c>
      <c r="B11" s="3" t="s">
        <v>7</v>
      </c>
      <c r="C11" s="9">
        <v>149216692.25</v>
      </c>
      <c r="D11" s="9">
        <v>22681872.88</v>
      </c>
      <c r="E11" s="9">
        <v>151338499.89</v>
      </c>
      <c r="F11" s="9">
        <v>23333392.69</v>
      </c>
      <c r="G11" s="9">
        <f t="shared" si="0"/>
        <v>2121807.6399999857</v>
      </c>
      <c r="H11" s="9">
        <f t="shared" si="1"/>
        <v>101.42196399612256</v>
      </c>
      <c r="I11" s="9">
        <f t="shared" si="2"/>
        <v>651519.8100000024</v>
      </c>
      <c r="J11" s="9">
        <f t="shared" si="3"/>
        <v>102.87242510107923</v>
      </c>
    </row>
    <row r="12" spans="1:10" ht="78.75" outlineLevel="1">
      <c r="A12" s="8" t="s">
        <v>8</v>
      </c>
      <c r="B12" s="3" t="s">
        <v>9</v>
      </c>
      <c r="C12" s="9">
        <v>43611151</v>
      </c>
      <c r="D12" s="9">
        <v>9325861.04</v>
      </c>
      <c r="E12" s="9">
        <v>43500558</v>
      </c>
      <c r="F12" s="9">
        <v>8717484.9</v>
      </c>
      <c r="G12" s="9">
        <f t="shared" si="0"/>
        <v>-110593</v>
      </c>
      <c r="H12" s="9">
        <f t="shared" si="1"/>
        <v>99.74641118735894</v>
      </c>
      <c r="I12" s="9">
        <f t="shared" si="2"/>
        <v>-608376.1399999987</v>
      </c>
      <c r="J12" s="9">
        <f t="shared" si="3"/>
        <v>93.47646145068447</v>
      </c>
    </row>
    <row r="13" spans="1:10" ht="31.5" outlineLevel="1">
      <c r="A13" s="8" t="s">
        <v>71</v>
      </c>
      <c r="B13" s="3" t="s">
        <v>72</v>
      </c>
      <c r="C13" s="9">
        <v>962535</v>
      </c>
      <c r="D13" s="9">
        <v>962535</v>
      </c>
      <c r="E13" s="9">
        <v>2150000</v>
      </c>
      <c r="F13" s="9">
        <v>0</v>
      </c>
      <c r="G13" s="9">
        <f t="shared" si="0"/>
        <v>1187465</v>
      </c>
      <c r="H13" s="9">
        <f t="shared" si="1"/>
        <v>223.3685008856821</v>
      </c>
      <c r="I13" s="9">
        <f t="shared" si="2"/>
        <v>-962535</v>
      </c>
      <c r="J13" s="9">
        <v>100</v>
      </c>
    </row>
    <row r="14" spans="1:10" ht="15.75" outlineLevel="1">
      <c r="A14" s="8" t="s">
        <v>10</v>
      </c>
      <c r="B14" s="3" t="s">
        <v>11</v>
      </c>
      <c r="C14" s="9">
        <v>7507825.24</v>
      </c>
      <c r="D14" s="9">
        <v>0</v>
      </c>
      <c r="E14" s="9">
        <v>5000000</v>
      </c>
      <c r="F14" s="9">
        <v>0</v>
      </c>
      <c r="G14" s="9">
        <f t="shared" si="0"/>
        <v>-2507825.24</v>
      </c>
      <c r="H14" s="9">
        <f t="shared" si="1"/>
        <v>66.59718147621668</v>
      </c>
      <c r="I14" s="9">
        <f t="shared" si="2"/>
        <v>0</v>
      </c>
      <c r="J14" s="9">
        <v>0</v>
      </c>
    </row>
    <row r="15" spans="1:10" ht="31.5" outlineLevel="1">
      <c r="A15" s="8" t="s">
        <v>12</v>
      </c>
      <c r="B15" s="3" t="s">
        <v>13</v>
      </c>
      <c r="C15" s="9">
        <v>173153018.48</v>
      </c>
      <c r="D15" s="9">
        <v>33383918.8</v>
      </c>
      <c r="E15" s="9">
        <v>166714694</v>
      </c>
      <c r="F15" s="9">
        <v>79727017.26</v>
      </c>
      <c r="G15" s="9">
        <f t="shared" si="0"/>
        <v>-6438324.479999989</v>
      </c>
      <c r="H15" s="9">
        <f t="shared" si="1"/>
        <v>96.28171397962453</v>
      </c>
      <c r="I15" s="9">
        <f t="shared" si="2"/>
        <v>46343098.46000001</v>
      </c>
      <c r="J15" s="9">
        <f t="shared" si="3"/>
        <v>238.81862922575766</v>
      </c>
    </row>
    <row r="16" spans="1:10" ht="63">
      <c r="A16" s="5" t="s">
        <v>14</v>
      </c>
      <c r="B16" s="6" t="s">
        <v>15</v>
      </c>
      <c r="C16" s="7">
        <f>SUM(C17:C18)</f>
        <v>36961961.76</v>
      </c>
      <c r="D16" s="7">
        <f>SUM(D17:D18)</f>
        <v>7560154.3</v>
      </c>
      <c r="E16" s="7">
        <f>SUM(E17:E18)</f>
        <v>34762915</v>
      </c>
      <c r="F16" s="7">
        <f>SUM(F17:F18)</f>
        <v>6273418.08</v>
      </c>
      <c r="G16" s="7">
        <f t="shared" si="0"/>
        <v>-2199046.759999998</v>
      </c>
      <c r="H16" s="7">
        <f t="shared" si="1"/>
        <v>94.05051394653032</v>
      </c>
      <c r="I16" s="7">
        <f t="shared" si="2"/>
        <v>-1286736.2199999997</v>
      </c>
      <c r="J16" s="7">
        <f t="shared" si="3"/>
        <v>82.98002700817892</v>
      </c>
    </row>
    <row r="17" spans="1:10" ht="63" outlineLevel="1">
      <c r="A17" s="14" t="s">
        <v>96</v>
      </c>
      <c r="B17" s="3" t="s">
        <v>16</v>
      </c>
      <c r="C17" s="9">
        <v>35781961.76</v>
      </c>
      <c r="D17" s="9">
        <v>7464112.45</v>
      </c>
      <c r="E17" s="9">
        <v>33582915</v>
      </c>
      <c r="F17" s="9">
        <v>6273418.08</v>
      </c>
      <c r="G17" s="9">
        <f t="shared" si="0"/>
        <v>-2199046.759999998</v>
      </c>
      <c r="H17" s="9">
        <f t="shared" si="1"/>
        <v>93.8543147109998</v>
      </c>
      <c r="I17" s="9">
        <f t="shared" si="2"/>
        <v>-1190694.37</v>
      </c>
      <c r="J17" s="9">
        <f t="shared" si="3"/>
        <v>84.04774341254733</v>
      </c>
    </row>
    <row r="18" spans="1:10" ht="57" customHeight="1" outlineLevel="1">
      <c r="A18" s="8" t="s">
        <v>17</v>
      </c>
      <c r="B18" s="3" t="s">
        <v>18</v>
      </c>
      <c r="C18" s="9">
        <v>1180000</v>
      </c>
      <c r="D18" s="9">
        <v>96041.85</v>
      </c>
      <c r="E18" s="9">
        <v>1180000</v>
      </c>
      <c r="F18" s="9">
        <v>0</v>
      </c>
      <c r="G18" s="9">
        <f t="shared" si="0"/>
        <v>0</v>
      </c>
      <c r="H18" s="9">
        <f t="shared" si="1"/>
        <v>100</v>
      </c>
      <c r="I18" s="9">
        <f t="shared" si="2"/>
        <v>-96041.85</v>
      </c>
      <c r="J18" s="9">
        <f t="shared" si="3"/>
        <v>0</v>
      </c>
    </row>
    <row r="19" spans="1:10" ht="31.5">
      <c r="A19" s="5" t="s">
        <v>19</v>
      </c>
      <c r="B19" s="6" t="s">
        <v>20</v>
      </c>
      <c r="C19" s="7">
        <f>SUM(C20:C23)</f>
        <v>91880883.27</v>
      </c>
      <c r="D19" s="7">
        <f>SUM(D20:D23)</f>
        <v>4795955.08</v>
      </c>
      <c r="E19" s="7">
        <f>SUM(E20:E23)</f>
        <v>90803485.98</v>
      </c>
      <c r="F19" s="7">
        <f>SUM(F20:F23)</f>
        <v>6590951.23</v>
      </c>
      <c r="G19" s="7">
        <f t="shared" si="0"/>
        <v>-1077397.2899999917</v>
      </c>
      <c r="H19" s="7">
        <f t="shared" si="1"/>
        <v>98.82739776582909</v>
      </c>
      <c r="I19" s="7">
        <f t="shared" si="2"/>
        <v>1794996.1500000004</v>
      </c>
      <c r="J19" s="7">
        <f t="shared" si="3"/>
        <v>137.42729279274235</v>
      </c>
    </row>
    <row r="20" spans="1:10" ht="15.75" outlineLevel="1">
      <c r="A20" s="8" t="s">
        <v>21</v>
      </c>
      <c r="B20" s="3" t="s">
        <v>22</v>
      </c>
      <c r="C20" s="9">
        <v>3933414.74</v>
      </c>
      <c r="D20" s="9">
        <v>0</v>
      </c>
      <c r="E20" s="9">
        <v>3446948</v>
      </c>
      <c r="F20" s="9">
        <v>0</v>
      </c>
      <c r="G20" s="9">
        <f t="shared" si="0"/>
        <v>-486466.7400000002</v>
      </c>
      <c r="H20" s="9">
        <f t="shared" si="1"/>
        <v>87.63245749162978</v>
      </c>
      <c r="I20" s="9">
        <f t="shared" si="2"/>
        <v>0</v>
      </c>
      <c r="J20" s="9">
        <v>0</v>
      </c>
    </row>
    <row r="21" spans="1:10" ht="31.5" outlineLevel="1">
      <c r="A21" s="8" t="s">
        <v>23</v>
      </c>
      <c r="B21" s="3" t="s">
        <v>24</v>
      </c>
      <c r="C21" s="9">
        <v>65149599.3</v>
      </c>
      <c r="D21" s="9">
        <v>637042.25</v>
      </c>
      <c r="E21" s="9">
        <v>62994219.78</v>
      </c>
      <c r="F21" s="9">
        <v>2377645.3</v>
      </c>
      <c r="G21" s="9">
        <f t="shared" si="0"/>
        <v>-2155379.519999996</v>
      </c>
      <c r="H21" s="9">
        <f t="shared" si="1"/>
        <v>96.69164577655354</v>
      </c>
      <c r="I21" s="9">
        <f t="shared" si="2"/>
        <v>1740603.0499999998</v>
      </c>
      <c r="J21" s="9">
        <f t="shared" si="3"/>
        <v>373.231963814017</v>
      </c>
    </row>
    <row r="22" spans="1:10" ht="15.75" outlineLevel="1">
      <c r="A22" s="8" t="s">
        <v>88</v>
      </c>
      <c r="B22" s="3" t="s">
        <v>87</v>
      </c>
      <c r="C22" s="9">
        <v>183342.23</v>
      </c>
      <c r="D22" s="9">
        <v>45835.56</v>
      </c>
      <c r="E22" s="9">
        <v>183342.24</v>
      </c>
      <c r="F22" s="9">
        <v>45835.56</v>
      </c>
      <c r="G22" s="9">
        <f t="shared" si="0"/>
        <v>0.009999999980209395</v>
      </c>
      <c r="H22" s="9">
        <f t="shared" si="1"/>
        <v>100.00000545428077</v>
      </c>
      <c r="I22" s="9">
        <f t="shared" si="2"/>
        <v>0</v>
      </c>
      <c r="J22" s="9">
        <f t="shared" si="3"/>
        <v>100</v>
      </c>
    </row>
    <row r="23" spans="1:10" ht="31.5" outlineLevel="1">
      <c r="A23" s="8" t="s">
        <v>25</v>
      </c>
      <c r="B23" s="3" t="s">
        <v>26</v>
      </c>
      <c r="C23" s="9">
        <v>22614527</v>
      </c>
      <c r="D23" s="9">
        <v>4113077.27</v>
      </c>
      <c r="E23" s="9">
        <v>24178975.96</v>
      </c>
      <c r="F23" s="9">
        <v>4167470.37</v>
      </c>
      <c r="G23" s="9">
        <f t="shared" si="0"/>
        <v>1564448.960000001</v>
      </c>
      <c r="H23" s="9">
        <f t="shared" si="1"/>
        <v>106.91789379455075</v>
      </c>
      <c r="I23" s="9">
        <f t="shared" si="2"/>
        <v>54393.10000000009</v>
      </c>
      <c r="J23" s="9">
        <f t="shared" si="3"/>
        <v>101.32244294063555</v>
      </c>
    </row>
    <row r="24" spans="1:10" ht="47.25">
      <c r="A24" s="5" t="s">
        <v>27</v>
      </c>
      <c r="B24" s="6" t="s">
        <v>28</v>
      </c>
      <c r="C24" s="7">
        <f>SUM(C25:C28)</f>
        <v>692003509.24</v>
      </c>
      <c r="D24" s="7">
        <f>SUM(D25:D28)</f>
        <v>74620327.94</v>
      </c>
      <c r="E24" s="7">
        <f>SUM(E25:E28)</f>
        <v>754777067.32</v>
      </c>
      <c r="F24" s="7">
        <f>SUM(F25:F28)</f>
        <v>102675005.58</v>
      </c>
      <c r="G24" s="7">
        <f t="shared" si="0"/>
        <v>62773558.08000004</v>
      </c>
      <c r="H24" s="7">
        <f t="shared" si="1"/>
        <v>109.07127742010178</v>
      </c>
      <c r="I24" s="7">
        <f t="shared" si="2"/>
        <v>28054677.64</v>
      </c>
      <c r="J24" s="7">
        <f t="shared" si="3"/>
        <v>137.59656170709667</v>
      </c>
    </row>
    <row r="25" spans="1:10" ht="15.75" outlineLevel="1">
      <c r="A25" s="8" t="s">
        <v>29</v>
      </c>
      <c r="B25" s="3" t="s">
        <v>30</v>
      </c>
      <c r="C25" s="9">
        <v>59470025.5</v>
      </c>
      <c r="D25" s="9">
        <v>277354.93</v>
      </c>
      <c r="E25" s="9">
        <v>12273242.67</v>
      </c>
      <c r="F25" s="9">
        <v>84530.54</v>
      </c>
      <c r="G25" s="9">
        <f t="shared" si="0"/>
        <v>-47196782.83</v>
      </c>
      <c r="H25" s="9">
        <f t="shared" si="1"/>
        <v>20.637695320981493</v>
      </c>
      <c r="I25" s="9">
        <f t="shared" si="2"/>
        <v>-192824.39</v>
      </c>
      <c r="J25" s="9">
        <f t="shared" si="3"/>
        <v>30.477388665851368</v>
      </c>
    </row>
    <row r="26" spans="1:10" ht="15.75" outlineLevel="1">
      <c r="A26" s="8" t="s">
        <v>31</v>
      </c>
      <c r="B26" s="3" t="s">
        <v>32</v>
      </c>
      <c r="C26" s="9">
        <v>241489461.01</v>
      </c>
      <c r="D26" s="9">
        <v>190255.67</v>
      </c>
      <c r="E26" s="9">
        <v>377823746.91</v>
      </c>
      <c r="F26" s="9">
        <v>12918148.94</v>
      </c>
      <c r="G26" s="9">
        <f t="shared" si="0"/>
        <v>136334285.90000004</v>
      </c>
      <c r="H26" s="9">
        <f t="shared" si="1"/>
        <v>156.4555841608154</v>
      </c>
      <c r="I26" s="9">
        <f t="shared" si="2"/>
        <v>12727893.27</v>
      </c>
      <c r="J26" s="9">
        <f t="shared" si="3"/>
        <v>6789.889068746281</v>
      </c>
    </row>
    <row r="27" spans="1:10" ht="15.75" outlineLevel="1">
      <c r="A27" s="8" t="s">
        <v>33</v>
      </c>
      <c r="B27" s="3" t="s">
        <v>34</v>
      </c>
      <c r="C27" s="9">
        <v>336425918.73</v>
      </c>
      <c r="D27" s="9">
        <v>64562095.69</v>
      </c>
      <c r="E27" s="9">
        <v>311500381.74</v>
      </c>
      <c r="F27" s="9">
        <v>80993452.74</v>
      </c>
      <c r="G27" s="9">
        <f t="shared" si="0"/>
        <v>-24925536.99000001</v>
      </c>
      <c r="H27" s="9">
        <f t="shared" si="1"/>
        <v>92.59107708345024</v>
      </c>
      <c r="I27" s="9">
        <f t="shared" si="2"/>
        <v>16431357.049999997</v>
      </c>
      <c r="J27" s="9">
        <f t="shared" si="3"/>
        <v>125.45047039503869</v>
      </c>
    </row>
    <row r="28" spans="1:10" ht="47.25" outlineLevel="1">
      <c r="A28" s="8" t="s">
        <v>35</v>
      </c>
      <c r="B28" s="3" t="s">
        <v>36</v>
      </c>
      <c r="C28" s="9">
        <v>54618104</v>
      </c>
      <c r="D28" s="9">
        <v>9590621.65</v>
      </c>
      <c r="E28" s="9">
        <v>53179696</v>
      </c>
      <c r="F28" s="9">
        <v>8678873.36</v>
      </c>
      <c r="G28" s="9">
        <f t="shared" si="0"/>
        <v>-1438408</v>
      </c>
      <c r="H28" s="9">
        <f t="shared" si="1"/>
        <v>97.36642634098027</v>
      </c>
      <c r="I28" s="9">
        <f t="shared" si="2"/>
        <v>-911748.290000001</v>
      </c>
      <c r="J28" s="9">
        <f t="shared" si="3"/>
        <v>90.49333480901105</v>
      </c>
    </row>
    <row r="29" spans="1:10" ht="15.75">
      <c r="A29" s="5" t="s">
        <v>37</v>
      </c>
      <c r="B29" s="6" t="s">
        <v>38</v>
      </c>
      <c r="C29" s="7">
        <f>SUM(C30:C35)</f>
        <v>2507402515.53</v>
      </c>
      <c r="D29" s="7">
        <f>SUM(D30:D35)</f>
        <v>734965108.0100001</v>
      </c>
      <c r="E29" s="7">
        <f>SUM(E30:E35)</f>
        <v>2724704575.9100003</v>
      </c>
      <c r="F29" s="7">
        <f>SUM(F30:F35)</f>
        <v>693102772.13</v>
      </c>
      <c r="G29" s="7">
        <f t="shared" si="0"/>
        <v>217302060.3800001</v>
      </c>
      <c r="H29" s="7">
        <f t="shared" si="1"/>
        <v>108.66642108852109</v>
      </c>
      <c r="I29" s="7">
        <f t="shared" si="2"/>
        <v>-41862335.880000114</v>
      </c>
      <c r="J29" s="7">
        <f t="shared" si="3"/>
        <v>94.30417370515084</v>
      </c>
    </row>
    <row r="30" spans="1:10" ht="15.75" outlineLevel="1">
      <c r="A30" s="8" t="s">
        <v>39</v>
      </c>
      <c r="B30" s="3" t="s">
        <v>40</v>
      </c>
      <c r="C30" s="9">
        <v>1100915983</v>
      </c>
      <c r="D30" s="9">
        <v>341389566.95</v>
      </c>
      <c r="E30" s="9">
        <v>1250733133.89</v>
      </c>
      <c r="F30" s="9">
        <v>321406986.82</v>
      </c>
      <c r="G30" s="9">
        <f t="shared" si="0"/>
        <v>149817150.8900001</v>
      </c>
      <c r="H30" s="9">
        <f t="shared" si="1"/>
        <v>113.60840910691003</v>
      </c>
      <c r="I30" s="9">
        <f t="shared" si="2"/>
        <v>-19982580.129999995</v>
      </c>
      <c r="J30" s="9">
        <f t="shared" si="3"/>
        <v>94.14669279189583</v>
      </c>
    </row>
    <row r="31" spans="1:10" ht="15.75" outlineLevel="1">
      <c r="A31" s="8" t="s">
        <v>41</v>
      </c>
      <c r="B31" s="3" t="s">
        <v>42</v>
      </c>
      <c r="C31" s="9">
        <v>1139243522.25</v>
      </c>
      <c r="D31" s="9">
        <v>346013885.67</v>
      </c>
      <c r="E31" s="9">
        <v>1227286887.67</v>
      </c>
      <c r="F31" s="9">
        <v>321879988.29</v>
      </c>
      <c r="G31" s="9">
        <f t="shared" si="0"/>
        <v>88043365.42000008</v>
      </c>
      <c r="H31" s="9">
        <f t="shared" si="1"/>
        <v>107.72823050563542</v>
      </c>
      <c r="I31" s="9">
        <f t="shared" si="2"/>
        <v>-24133897.379999995</v>
      </c>
      <c r="J31" s="9">
        <f t="shared" si="3"/>
        <v>93.02516506432434</v>
      </c>
    </row>
    <row r="32" spans="1:10" ht="31.5" outlineLevel="1">
      <c r="A32" s="8" t="s">
        <v>73</v>
      </c>
      <c r="B32" s="3" t="s">
        <v>74</v>
      </c>
      <c r="C32" s="9">
        <v>168566367.51</v>
      </c>
      <c r="D32" s="9">
        <v>31245270.58</v>
      </c>
      <c r="E32" s="9">
        <v>150048349.9</v>
      </c>
      <c r="F32" s="9">
        <v>32467330.64</v>
      </c>
      <c r="G32" s="9">
        <f t="shared" si="0"/>
        <v>-18518017.609999985</v>
      </c>
      <c r="H32" s="9">
        <f t="shared" si="1"/>
        <v>89.01440549289796</v>
      </c>
      <c r="I32" s="9">
        <f t="shared" si="2"/>
        <v>1222060.0600000024</v>
      </c>
      <c r="J32" s="9">
        <f t="shared" si="3"/>
        <v>103.91118411623626</v>
      </c>
    </row>
    <row r="33" spans="1:10" ht="47.25" outlineLevel="1">
      <c r="A33" s="8" t="s">
        <v>86</v>
      </c>
      <c r="B33" s="3" t="s">
        <v>85</v>
      </c>
      <c r="C33" s="9">
        <v>800126</v>
      </c>
      <c r="D33" s="9">
        <v>123120</v>
      </c>
      <c r="E33" s="9">
        <v>547365</v>
      </c>
      <c r="F33" s="9">
        <v>82750</v>
      </c>
      <c r="G33" s="9">
        <f t="shared" si="0"/>
        <v>-252761</v>
      </c>
      <c r="H33" s="9">
        <f t="shared" si="1"/>
        <v>68.40985044855435</v>
      </c>
      <c r="I33" s="9">
        <f t="shared" si="2"/>
        <v>-40370</v>
      </c>
      <c r="J33" s="9">
        <f t="shared" si="3"/>
        <v>67.21085120207927</v>
      </c>
    </row>
    <row r="34" spans="1:10" ht="15.75" outlineLevel="1">
      <c r="A34" s="8" t="s">
        <v>75</v>
      </c>
      <c r="B34" s="3" t="s">
        <v>76</v>
      </c>
      <c r="C34" s="9">
        <v>13404500.77</v>
      </c>
      <c r="D34" s="9">
        <v>716575.35</v>
      </c>
      <c r="E34" s="9">
        <v>13687768.45</v>
      </c>
      <c r="F34" s="9">
        <v>2461666.67</v>
      </c>
      <c r="G34" s="9">
        <f t="shared" si="0"/>
        <v>283267.6799999997</v>
      </c>
      <c r="H34" s="9">
        <f t="shared" si="1"/>
        <v>102.11322812285533</v>
      </c>
      <c r="I34" s="9">
        <f t="shared" si="2"/>
        <v>1745091.3199999998</v>
      </c>
      <c r="J34" s="9">
        <f t="shared" si="3"/>
        <v>343.5321449447012</v>
      </c>
    </row>
    <row r="35" spans="1:10" ht="31.5" outlineLevel="1">
      <c r="A35" s="8" t="s">
        <v>43</v>
      </c>
      <c r="B35" s="3" t="s">
        <v>44</v>
      </c>
      <c r="C35" s="9">
        <v>84472016</v>
      </c>
      <c r="D35" s="9">
        <v>15476689.46</v>
      </c>
      <c r="E35" s="9">
        <v>82401071</v>
      </c>
      <c r="F35" s="9">
        <v>14804049.71</v>
      </c>
      <c r="G35" s="9">
        <f t="shared" si="0"/>
        <v>-2070945</v>
      </c>
      <c r="H35" s="9">
        <f t="shared" si="1"/>
        <v>97.54836560311287</v>
      </c>
      <c r="I35" s="9">
        <f t="shared" si="2"/>
        <v>-672639.75</v>
      </c>
      <c r="J35" s="9">
        <f t="shared" si="3"/>
        <v>95.65385251323639</v>
      </c>
    </row>
    <row r="36" spans="1:10" ht="31.5">
      <c r="A36" s="5" t="s">
        <v>45</v>
      </c>
      <c r="B36" s="6" t="s">
        <v>46</v>
      </c>
      <c r="C36" s="7">
        <f>SUM(C37:C38)</f>
        <v>246058203.91</v>
      </c>
      <c r="D36" s="7">
        <f>SUM(D37:D38)</f>
        <v>49661468.54</v>
      </c>
      <c r="E36" s="7">
        <f>SUM(E37:E38)</f>
        <v>251336171.37</v>
      </c>
      <c r="F36" s="7">
        <f>SUM(F37:F38)</f>
        <v>50371860.25</v>
      </c>
      <c r="G36" s="7">
        <f t="shared" si="0"/>
        <v>5277967.460000008</v>
      </c>
      <c r="H36" s="7">
        <f t="shared" si="1"/>
        <v>102.14500771611358</v>
      </c>
      <c r="I36" s="7">
        <f t="shared" si="2"/>
        <v>710391.7100000009</v>
      </c>
      <c r="J36" s="7">
        <f t="shared" si="3"/>
        <v>101.43046859242153</v>
      </c>
    </row>
    <row r="37" spans="1:10" ht="15.75" outlineLevel="1">
      <c r="A37" s="8" t="s">
        <v>47</v>
      </c>
      <c r="B37" s="3" t="s">
        <v>48</v>
      </c>
      <c r="C37" s="9">
        <v>167746472.91</v>
      </c>
      <c r="D37" s="9">
        <v>34402784.6</v>
      </c>
      <c r="E37" s="9">
        <v>168191811.68</v>
      </c>
      <c r="F37" s="9">
        <v>34328492.47</v>
      </c>
      <c r="G37" s="9">
        <f t="shared" si="0"/>
        <v>445338.7700000107</v>
      </c>
      <c r="H37" s="9">
        <f t="shared" si="1"/>
        <v>100.26548323924457</v>
      </c>
      <c r="I37" s="9">
        <f t="shared" si="2"/>
        <v>-74292.13000000268</v>
      </c>
      <c r="J37" s="9">
        <f t="shared" si="3"/>
        <v>99.78405198630344</v>
      </c>
    </row>
    <row r="38" spans="1:10" ht="31.5" outlineLevel="1">
      <c r="A38" s="8" t="s">
        <v>49</v>
      </c>
      <c r="B38" s="3" t="s">
        <v>50</v>
      </c>
      <c r="C38" s="9">
        <v>78311731</v>
      </c>
      <c r="D38" s="9">
        <v>15258683.94</v>
      </c>
      <c r="E38" s="9">
        <v>83144359.69</v>
      </c>
      <c r="F38" s="9">
        <v>16043367.78</v>
      </c>
      <c r="G38" s="9">
        <f t="shared" si="0"/>
        <v>4832628.689999998</v>
      </c>
      <c r="H38" s="9">
        <f t="shared" si="1"/>
        <v>106.17101502966395</v>
      </c>
      <c r="I38" s="9">
        <f t="shared" si="2"/>
        <v>784683.8399999999</v>
      </c>
      <c r="J38" s="9">
        <f t="shared" si="3"/>
        <v>105.14253944236293</v>
      </c>
    </row>
    <row r="39" spans="1:10" ht="15.75">
      <c r="A39" s="5" t="s">
        <v>51</v>
      </c>
      <c r="B39" s="6" t="s">
        <v>52</v>
      </c>
      <c r="C39" s="7">
        <f>SUM(C40:C42)</f>
        <v>131455701.85</v>
      </c>
      <c r="D39" s="7">
        <f>SUM(D40:D42)</f>
        <v>48765707.620000005</v>
      </c>
      <c r="E39" s="7">
        <f>SUM(E40:E42)</f>
        <v>135668560.74</v>
      </c>
      <c r="F39" s="7">
        <f>SUM(F40:F42)</f>
        <v>60088189.84</v>
      </c>
      <c r="G39" s="7">
        <f t="shared" si="0"/>
        <v>4212858.8900000155</v>
      </c>
      <c r="H39" s="7">
        <f t="shared" si="1"/>
        <v>103.20477455957536</v>
      </c>
      <c r="I39" s="7">
        <f t="shared" si="2"/>
        <v>11322482.219999999</v>
      </c>
      <c r="J39" s="7">
        <f t="shared" si="3"/>
        <v>123.21812349823543</v>
      </c>
    </row>
    <row r="40" spans="1:10" ht="15.75" outlineLevel="1">
      <c r="A40" s="8" t="s">
        <v>53</v>
      </c>
      <c r="B40" s="3" t="s">
        <v>54</v>
      </c>
      <c r="C40" s="9">
        <v>21600000</v>
      </c>
      <c r="D40" s="9">
        <v>5263481.92</v>
      </c>
      <c r="E40" s="9">
        <v>21500000</v>
      </c>
      <c r="F40" s="9">
        <v>5250979.44</v>
      </c>
      <c r="G40" s="9">
        <f t="shared" si="0"/>
        <v>-100000</v>
      </c>
      <c r="H40" s="9">
        <f t="shared" si="1"/>
        <v>99.53703703703704</v>
      </c>
      <c r="I40" s="9">
        <f t="shared" si="2"/>
        <v>-12502.479999999516</v>
      </c>
      <c r="J40" s="9">
        <f t="shared" si="3"/>
        <v>99.76246750364064</v>
      </c>
    </row>
    <row r="41" spans="1:10" ht="31.5" outlineLevel="1">
      <c r="A41" s="8" t="s">
        <v>55</v>
      </c>
      <c r="B41" s="3" t="s">
        <v>56</v>
      </c>
      <c r="C41" s="9">
        <v>11406918</v>
      </c>
      <c r="D41" s="9">
        <v>1291060</v>
      </c>
      <c r="E41" s="9">
        <v>11625530</v>
      </c>
      <c r="F41" s="9">
        <v>4990932</v>
      </c>
      <c r="G41" s="9">
        <f t="shared" si="0"/>
        <v>218612</v>
      </c>
      <c r="H41" s="9">
        <f t="shared" si="1"/>
        <v>101.91648611833625</v>
      </c>
      <c r="I41" s="9">
        <f t="shared" si="2"/>
        <v>3699872</v>
      </c>
      <c r="J41" s="9">
        <f t="shared" si="3"/>
        <v>386.5763016436107</v>
      </c>
    </row>
    <row r="42" spans="1:10" ht="15.75" outlineLevel="1">
      <c r="A42" s="8" t="s">
        <v>57</v>
      </c>
      <c r="B42" s="3" t="s">
        <v>58</v>
      </c>
      <c r="C42" s="9">
        <v>98448783.85</v>
      </c>
      <c r="D42" s="9">
        <v>42211165.7</v>
      </c>
      <c r="E42" s="9">
        <v>102543030.74</v>
      </c>
      <c r="F42" s="9">
        <v>49846278.4</v>
      </c>
      <c r="G42" s="9">
        <f t="shared" si="0"/>
        <v>4094246.8900000006</v>
      </c>
      <c r="H42" s="9">
        <f t="shared" si="1"/>
        <v>104.15875821913467</v>
      </c>
      <c r="I42" s="9">
        <f t="shared" si="2"/>
        <v>7635112.6999999955</v>
      </c>
      <c r="J42" s="9">
        <f t="shared" si="3"/>
        <v>118.08789824536873</v>
      </c>
    </row>
    <row r="43" spans="1:10" ht="31.5">
      <c r="A43" s="5" t="s">
        <v>59</v>
      </c>
      <c r="B43" s="6" t="s">
        <v>60</v>
      </c>
      <c r="C43" s="7">
        <f>SUM(C44:C45)</f>
        <v>192032253</v>
      </c>
      <c r="D43" s="7">
        <f>SUM(D44:D45)</f>
        <v>35372430.44</v>
      </c>
      <c r="E43" s="7">
        <f>SUM(E44:E45)</f>
        <v>369685609.96</v>
      </c>
      <c r="F43" s="7">
        <f>SUM(F44:F45)</f>
        <v>44747395.54000001</v>
      </c>
      <c r="G43" s="7">
        <f t="shared" si="0"/>
        <v>177653356.95999998</v>
      </c>
      <c r="H43" s="7">
        <f t="shared" si="1"/>
        <v>192.51224947092612</v>
      </c>
      <c r="I43" s="7">
        <f t="shared" si="2"/>
        <v>9374965.100000009</v>
      </c>
      <c r="J43" s="7">
        <f t="shared" si="3"/>
        <v>126.5035932882875</v>
      </c>
    </row>
    <row r="44" spans="1:10" ht="15.75" outlineLevel="1">
      <c r="A44" s="8" t="s">
        <v>61</v>
      </c>
      <c r="B44" s="3" t="s">
        <v>62</v>
      </c>
      <c r="C44" s="9">
        <v>173901506</v>
      </c>
      <c r="D44" s="9">
        <v>32260849.74</v>
      </c>
      <c r="E44" s="9">
        <v>348330668.96</v>
      </c>
      <c r="F44" s="9">
        <v>40245043.31</v>
      </c>
      <c r="G44" s="9">
        <f t="shared" si="0"/>
        <v>174429162.95999998</v>
      </c>
      <c r="H44" s="9">
        <f t="shared" si="1"/>
        <v>200.30342288122563</v>
      </c>
      <c r="I44" s="9">
        <f t="shared" si="2"/>
        <v>7984193.570000004</v>
      </c>
      <c r="J44" s="9">
        <f t="shared" si="3"/>
        <v>124.74886320213834</v>
      </c>
    </row>
    <row r="45" spans="1:10" ht="31.5" outlineLevel="1">
      <c r="A45" s="8" t="s">
        <v>63</v>
      </c>
      <c r="B45" s="3" t="s">
        <v>64</v>
      </c>
      <c r="C45" s="9">
        <v>18130747</v>
      </c>
      <c r="D45" s="9">
        <v>3111580.7</v>
      </c>
      <c r="E45" s="9">
        <v>21354941</v>
      </c>
      <c r="F45" s="9">
        <v>4502352.23</v>
      </c>
      <c r="G45" s="9">
        <f t="shared" si="0"/>
        <v>3224194</v>
      </c>
      <c r="H45" s="9">
        <f t="shared" si="1"/>
        <v>117.78301798596604</v>
      </c>
      <c r="I45" s="9">
        <f t="shared" si="2"/>
        <v>1390771.5300000003</v>
      </c>
      <c r="J45" s="9">
        <f t="shared" si="3"/>
        <v>144.69662413062275</v>
      </c>
    </row>
    <row r="46" spans="1:10" ht="31.5">
      <c r="A46" s="5" t="s">
        <v>65</v>
      </c>
      <c r="B46" s="6" t="s">
        <v>66</v>
      </c>
      <c r="C46" s="7">
        <f>C47</f>
        <v>5000000</v>
      </c>
      <c r="D46" s="7">
        <f>D47</f>
        <v>1100000</v>
      </c>
      <c r="E46" s="7">
        <f>E47</f>
        <v>6000000</v>
      </c>
      <c r="F46" s="7">
        <f>F47</f>
        <v>1400000</v>
      </c>
      <c r="G46" s="7">
        <f t="shared" si="0"/>
        <v>1000000</v>
      </c>
      <c r="H46" s="7">
        <f t="shared" si="1"/>
        <v>120</v>
      </c>
      <c r="I46" s="7">
        <f t="shared" si="2"/>
        <v>300000</v>
      </c>
      <c r="J46" s="7">
        <v>100</v>
      </c>
    </row>
    <row r="47" spans="1:10" ht="31.5" outlineLevel="1">
      <c r="A47" s="8" t="s">
        <v>67</v>
      </c>
      <c r="B47" s="3" t="s">
        <v>68</v>
      </c>
      <c r="C47" s="9">
        <v>5000000</v>
      </c>
      <c r="D47" s="9">
        <v>1100000</v>
      </c>
      <c r="E47" s="9">
        <v>6000000</v>
      </c>
      <c r="F47" s="9">
        <v>1400000</v>
      </c>
      <c r="G47" s="9">
        <f t="shared" si="0"/>
        <v>1000000</v>
      </c>
      <c r="H47" s="9">
        <f t="shared" si="1"/>
        <v>120</v>
      </c>
      <c r="I47" s="9">
        <f t="shared" si="2"/>
        <v>300000</v>
      </c>
      <c r="J47" s="9">
        <v>100</v>
      </c>
    </row>
    <row r="48" spans="1:10" ht="57" customHeight="1">
      <c r="A48" s="5" t="s">
        <v>92</v>
      </c>
      <c r="B48" s="6" t="s">
        <v>69</v>
      </c>
      <c r="C48" s="7">
        <f>C49</f>
        <v>31963414</v>
      </c>
      <c r="D48" s="7">
        <f>D49</f>
        <v>4820116.57</v>
      </c>
      <c r="E48" s="7">
        <f>E49</f>
        <v>32186670.25</v>
      </c>
      <c r="F48" s="7">
        <f>F49</f>
        <v>6831369.89</v>
      </c>
      <c r="G48" s="7">
        <f t="shared" si="0"/>
        <v>223256.25</v>
      </c>
      <c r="H48" s="7">
        <f t="shared" si="1"/>
        <v>100.69847435571182</v>
      </c>
      <c r="I48" s="7">
        <f t="shared" si="2"/>
        <v>2011253.3199999994</v>
      </c>
      <c r="J48" s="7">
        <f t="shared" si="3"/>
        <v>141.72623816855116</v>
      </c>
    </row>
    <row r="49" spans="1:10" ht="47.25" outlineLevel="1">
      <c r="A49" s="8" t="s">
        <v>91</v>
      </c>
      <c r="B49" s="3" t="s">
        <v>70</v>
      </c>
      <c r="C49" s="9">
        <v>31963414</v>
      </c>
      <c r="D49" s="9">
        <v>4820116.57</v>
      </c>
      <c r="E49" s="9">
        <v>32186670.25</v>
      </c>
      <c r="F49" s="9">
        <v>6831369.89</v>
      </c>
      <c r="G49" s="9">
        <f t="shared" si="0"/>
        <v>223256.25</v>
      </c>
      <c r="H49" s="9">
        <f t="shared" si="1"/>
        <v>100.69847435571182</v>
      </c>
      <c r="I49" s="9">
        <f t="shared" si="2"/>
        <v>2011253.3199999994</v>
      </c>
      <c r="J49" s="9">
        <f t="shared" si="3"/>
        <v>141.72623816855116</v>
      </c>
    </row>
    <row r="50" spans="1:10" ht="15.75">
      <c r="A50" s="10" t="s">
        <v>84</v>
      </c>
      <c r="B50" s="11"/>
      <c r="C50" s="12">
        <f>C8+C16+C19+C24+C29+C36+C39+C43+C46+C48</f>
        <v>4317888095.530001</v>
      </c>
      <c r="D50" s="12">
        <f>D8+D16+D19+D24+D29+D36+D39+D43+D46+D48</f>
        <v>1030327059.9</v>
      </c>
      <c r="E50" s="12">
        <f>E8+E16+E19+E24+E29+E36+E39+E43+E46+E48</f>
        <v>4777972478.42</v>
      </c>
      <c r="F50" s="12">
        <f>F8+F16+F19+F24+F29+F36+F39+F43+F46+F48</f>
        <v>1085862440.2300003</v>
      </c>
      <c r="G50" s="12">
        <f>E50-C50</f>
        <v>460084382.8899994</v>
      </c>
      <c r="H50" s="12">
        <f t="shared" si="1"/>
        <v>110.65531048306443</v>
      </c>
      <c r="I50" s="12">
        <f t="shared" si="2"/>
        <v>55535380.33000028</v>
      </c>
      <c r="J50" s="12">
        <f t="shared" si="3"/>
        <v>105.39007296725667</v>
      </c>
    </row>
  </sheetData>
  <sheetProtection/>
  <mergeCells count="13">
    <mergeCell ref="G5:H5"/>
    <mergeCell ref="I5:J5"/>
    <mergeCell ref="A4:A6"/>
    <mergeCell ref="B4:B6"/>
    <mergeCell ref="C4:D4"/>
    <mergeCell ref="E4:F4"/>
    <mergeCell ref="G1:J1"/>
    <mergeCell ref="A2:J2"/>
    <mergeCell ref="G4:J4"/>
    <mergeCell ref="C5:C6"/>
    <mergeCell ref="D5:D6"/>
    <mergeCell ref="E5:E6"/>
    <mergeCell ref="F5:F6"/>
  </mergeCells>
  <printOptions/>
  <pageMargins left="0.5905511811023623" right="0.5905511811023623" top="0.7874015748031497" bottom="0.5905511811023623" header="0" footer="0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rep:2.40.0.105</dc:description>
  <cp:lastModifiedBy>Святчик</cp:lastModifiedBy>
  <cp:lastPrinted>2021-04-15T14:06:13Z</cp:lastPrinted>
  <dcterms:created xsi:type="dcterms:W3CDTF">2017-04-12T06:24:55Z</dcterms:created>
  <dcterms:modified xsi:type="dcterms:W3CDTF">2022-04-19T13:56:59Z</dcterms:modified>
  <cp:category/>
  <cp:version/>
  <cp:contentType/>
  <cp:contentStatus/>
</cp:coreProperties>
</file>