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LAST_CELL" localSheetId="0">'Бюджет'!$H$59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<sst xmlns="http://schemas.openxmlformats.org/spreadsheetml/2006/main" count="116" uniqueCount="106">
  <si>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</si>
  <si>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</si>
  <si>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</si>
  <si>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</si>
  <si>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</si>
  <si>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</si>
  <si>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</si>
  <si>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</si>
  <si>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</si>
  <si>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</si>
  <si>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</si>
  <si>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</si>
  <si>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</si>
  <si>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</si>
  <si>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</si>
  <si>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</si>
  <si>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</si>
  <si>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</si>
  <si>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</si>
  <si>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</si>
  <si>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</si>
  <si>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</si>
  <si>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</si>
  <si>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</si>
  <si>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</si>
  <si>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</si>
  <si>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</si>
  <si>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</si>
  <si>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</si>
  <si>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</si>
  <si>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</si>
  <si>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</si>
  <si>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</si>
  <si>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</si>
  <si>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</si>
  <si>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</si>
  <si>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</si>
  <si>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</si>
  <si>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</si>
  <si>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</si>
  <si>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</si>
  <si>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</si>
  <si>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</si>
  <si>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</si>
  <si>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</si>
  <si>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</si>
  <si>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</si>
  <si>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</si>
  <si>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</si>
  <si>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</si>
  <si>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</si>
  <si>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</si>
  <si>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</si>
  <si>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</si>
  <si>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</si>
  <si>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</si>
  <si>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</si>
  <si>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</si>
  <si>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</si>
  <si>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</si>
  <si>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</si>
  <si>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</si>
  <si>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</si>
  <si>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</si>
  <si>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</si>
  <si>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</si>
  <si>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</si>
  <si>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</si>
  <si>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</si>
  <si>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</si>
  <si>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</si>
  <si>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</si>
  <si>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</si>
  <si>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</si>
  <si>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</si>
  <si>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</si>
  <si>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</si>
  <si>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</si>
  <si>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</si>
  <si>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</si>
  <si>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</si>
  <si>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</si>
  <si>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</si>
  <si>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</si>
  <si>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</si>
  <si>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</si>
  <si>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</si>
  <si>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</si>
  <si>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</si>
  <si>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</si>
  <si>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</si>
  <si>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</si>
  <si>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</si>
  <si>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>Отклонение 2020 года от 2019 года 
(+увеличение; - уменьшение)</t>
  </si>
  <si>
    <t>Амбулаторная помощь</t>
  </si>
  <si>
    <t>0902</t>
  </si>
  <si>
    <t>ЗДРАВООХРАНЕНИЕ</t>
  </si>
  <si>
    <t>0900</t>
  </si>
  <si>
    <t>ОБСЛУЖИВАНИЕ ГОСУДАРСТВЕННОГО (МУНИЦИПАЛЬНОГО) ДОЛГА</t>
  </si>
  <si>
    <t>Обслуживание государственного  (муниципального) внутреннего долга</t>
  </si>
  <si>
    <t>Данные о расходах бюджета МОГО "Ухта" по разделам и подразделам классификации расходов бюджетов 
за IV квартал 2020 года в сравнении с IV кварталом 2019 года</t>
  </si>
  <si>
    <t xml:space="preserve"> 2019 год 
(по состоянию на 01.01.2020)</t>
  </si>
  <si>
    <t>0401</t>
  </si>
  <si>
    <t>Общеэкономические вопросы</t>
  </si>
  <si>
    <t xml:space="preserve"> 2020 год 
(по состоянию на 01.01.2021)</t>
  </si>
  <si>
    <t>-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</si>
</sst>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  <numFmt numFmtId="174" formatCode="0.0000"/>
    <numFmt numFmtId="175" formatCode="0.000"/>
    <numFmt numFmtId="176" formatCode="0.0"/>
  </numFmts>
  <fonts count="4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>
      <alignment horizontal="left" vertical="top" wrapText="1"/>
      <protection/>
    </xf>
    <xf numFmtId="0" fontId="28" fillId="0" borderId="1">
      <alignment horizontal="left" vertical="top" wrapText="1"/>
      <protection/>
    </xf>
    <xf numFmtId="4" fontId="28" fillId="0" borderId="1">
      <alignment horizontal="right" vertical="top" shrinkToFit="1"/>
      <protection/>
    </xf>
    <xf numFmtId="4" fontId="28" fillId="0" borderId="2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173" fontId="4" fillId="0" borderId="12" xfId="0" applyNumberFormat="1" applyFont="1" applyBorder="1" applyAlignment="1" applyProtection="1">
      <alignment horizontal="right" vertical="center" wrapText="1"/>
      <protection/>
    </xf>
    <xf numFmtId="173" fontId="3" fillId="0" borderId="12" xfId="0" applyNumberFormat="1" applyFont="1" applyBorder="1" applyAlignment="1" applyProtection="1">
      <alignment horizontal="right" vertical="center" wrapText="1"/>
      <protection/>
    </xf>
    <xf numFmtId="173" fontId="4" fillId="0" borderId="12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1" xfId="33"/>
    <cellStyle name="ex66" xfId="34"/>
    <cellStyle name="ex68" xfId="35"/>
    <cellStyle name="ex6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7"/>
  <sheetViews>
    <sheetView showGridLines="0" tabSelected="1" zoomScalePageLayoutView="0" workbookViewId="0" topLeftCell="A49">
      <selection activeCell="L63" sqref="L62:M63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7.28125" style="0" bestFit="1" customWidth="1"/>
    <col min="4" max="4" width="17.28125" style="0" customWidth="1"/>
    <col min="5" max="5" width="17.8515625" style="0" customWidth="1"/>
    <col min="6" max="6" width="18.7109375" style="0" customWidth="1"/>
    <col min="7" max="7" width="17.57421875" style="0" bestFit="1" customWidth="1"/>
    <col min="8" max="8" width="9.28125" style="0" bestFit="1" customWidth="1"/>
    <col min="9" max="9" width="17.7109375" style="0" customWidth="1"/>
    <col min="10" max="10" width="9.8515625" style="0" customWidth="1"/>
  </cols>
  <sheetData>
    <row r="1" spans="1:10" ht="15">
      <c r="A1" s="2"/>
      <c r="B1" s="1"/>
      <c r="C1" s="1"/>
      <c r="D1" s="1"/>
      <c r="E1" s="1"/>
      <c r="F1" s="1"/>
      <c r="G1" s="23" t="s">
        <v>92</v>
      </c>
      <c r="H1" s="23"/>
      <c r="I1" s="23"/>
      <c r="J1" s="23"/>
    </row>
    <row r="2" spans="1:10" ht="44.25" customHeight="1">
      <c r="A2" s="24" t="s">
        <v>100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>
      <c r="A3" s="1"/>
      <c r="B3" s="1"/>
      <c r="C3" s="1"/>
      <c r="D3" s="1"/>
      <c r="E3" s="1"/>
      <c r="F3" s="1"/>
      <c r="G3" s="1"/>
      <c r="H3" s="1"/>
      <c r="J3" s="14" t="s">
        <v>86</v>
      </c>
    </row>
    <row r="4" spans="1:10" ht="35.25" customHeight="1">
      <c r="A4" s="22" t="s">
        <v>80</v>
      </c>
      <c r="B4" s="22" t="s">
        <v>81</v>
      </c>
      <c r="C4" s="28" t="s">
        <v>101</v>
      </c>
      <c r="D4" s="29"/>
      <c r="E4" s="22" t="s">
        <v>104</v>
      </c>
      <c r="F4" s="22"/>
      <c r="G4" s="22" t="s">
        <v>93</v>
      </c>
      <c r="H4" s="22"/>
      <c r="I4" s="22"/>
      <c r="J4" s="22"/>
    </row>
    <row r="5" spans="1:10" ht="15">
      <c r="A5" s="22"/>
      <c r="B5" s="22"/>
      <c r="C5" s="26" t="s">
        <v>82</v>
      </c>
      <c r="D5" s="26" t="s">
        <v>83</v>
      </c>
      <c r="E5" s="25" t="s">
        <v>82</v>
      </c>
      <c r="F5" s="25" t="s">
        <v>83</v>
      </c>
      <c r="G5" s="25" t="s">
        <v>82</v>
      </c>
      <c r="H5" s="25"/>
      <c r="I5" s="25" t="s">
        <v>83</v>
      </c>
      <c r="J5" s="25"/>
    </row>
    <row r="6" spans="1:10" ht="15">
      <c r="A6" s="22"/>
      <c r="B6" s="22"/>
      <c r="C6" s="27"/>
      <c r="D6" s="27"/>
      <c r="E6" s="25"/>
      <c r="F6" s="25"/>
      <c r="G6" s="4" t="s">
        <v>84</v>
      </c>
      <c r="H6" s="4" t="s">
        <v>85</v>
      </c>
      <c r="I6" s="4" t="s">
        <v>84</v>
      </c>
      <c r="J6" s="4" t="s">
        <v>85</v>
      </c>
    </row>
    <row r="7" spans="1:10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.75">
      <c r="A8" s="6" t="s">
        <v>0</v>
      </c>
      <c r="B8" s="7" t="s">
        <v>1</v>
      </c>
      <c r="C8" s="8">
        <f>SUM(C9:C15)</f>
        <v>355087967.65999997</v>
      </c>
      <c r="D8" s="8">
        <f>SUM(D9:D15)</f>
        <v>337533816.3</v>
      </c>
      <c r="E8" s="8">
        <f>SUM(E9:E15)</f>
        <v>315759573.81</v>
      </c>
      <c r="F8" s="8">
        <f>SUM(F9:F15)</f>
        <v>306395828.64</v>
      </c>
      <c r="G8" s="8">
        <f>E8-C8</f>
        <v>-39328393.849999964</v>
      </c>
      <c r="H8" s="15">
        <f>E8/C8*100</f>
        <v>88.92432370796149</v>
      </c>
      <c r="I8" s="8">
        <f>F8-D8</f>
        <v>-31137987.660000026</v>
      </c>
      <c r="J8" s="15">
        <f>F8/D8*100</f>
        <v>90.77485390906</v>
      </c>
    </row>
    <row r="9" spans="1:10" ht="62.25" outlineLevel="1">
      <c r="A9" s="9" t="s">
        <v>2</v>
      </c>
      <c r="B9" s="3" t="s">
        <v>3</v>
      </c>
      <c r="C9" s="10">
        <v>2474106.13</v>
      </c>
      <c r="D9" s="10">
        <v>2474106.13</v>
      </c>
      <c r="E9" s="10">
        <v>5337000</v>
      </c>
      <c r="F9" s="10">
        <v>5329210.91</v>
      </c>
      <c r="G9" s="10">
        <f aca="true" t="shared" si="0" ref="G9:G54">E9-C9</f>
        <v>2862893.87</v>
      </c>
      <c r="H9" s="16">
        <f aca="true" t="shared" si="1" ref="H9:H54">E9/C9*100</f>
        <v>215.71427091529011</v>
      </c>
      <c r="I9" s="10">
        <f aca="true" t="shared" si="2" ref="I9:I54">F9-D9</f>
        <v>2855104.7800000003</v>
      </c>
      <c r="J9" s="16">
        <f aca="true" t="shared" si="3" ref="J9:J54">F9/D9*100</f>
        <v>215.39944650636312</v>
      </c>
    </row>
    <row r="10" spans="1:10" ht="93" outlineLevel="1">
      <c r="A10" s="9" t="s">
        <v>4</v>
      </c>
      <c r="B10" s="3" t="s">
        <v>5</v>
      </c>
      <c r="C10" s="10">
        <v>1136202.29</v>
      </c>
      <c r="D10" s="10">
        <v>1096991.4</v>
      </c>
      <c r="E10" s="10">
        <v>2469036.3</v>
      </c>
      <c r="F10" s="10">
        <v>2431777.41</v>
      </c>
      <c r="G10" s="10">
        <f t="shared" si="0"/>
        <v>1332834.0099999998</v>
      </c>
      <c r="H10" s="16">
        <f t="shared" si="1"/>
        <v>217.30604855584298</v>
      </c>
      <c r="I10" s="10">
        <f t="shared" si="2"/>
        <v>1334786.0100000002</v>
      </c>
      <c r="J10" s="16">
        <f t="shared" si="3"/>
        <v>221.676980330019</v>
      </c>
    </row>
    <row r="11" spans="1:10" ht="117" customHeight="1" outlineLevel="1">
      <c r="A11" s="9" t="s">
        <v>6</v>
      </c>
      <c r="B11" s="3" t="s">
        <v>7</v>
      </c>
      <c r="C11" s="10">
        <v>137161860.75</v>
      </c>
      <c r="D11" s="10">
        <v>131940874.6</v>
      </c>
      <c r="E11" s="10">
        <v>137204782.85</v>
      </c>
      <c r="F11" s="10">
        <v>132460895.2</v>
      </c>
      <c r="G11" s="10">
        <f t="shared" si="0"/>
        <v>42922.09999999404</v>
      </c>
      <c r="H11" s="16">
        <f t="shared" si="1"/>
        <v>100.03129302837195</v>
      </c>
      <c r="I11" s="10">
        <f t="shared" si="2"/>
        <v>520020.60000000894</v>
      </c>
      <c r="J11" s="16">
        <f t="shared" si="3"/>
        <v>100.39413153927966</v>
      </c>
    </row>
    <row r="12" spans="1:10" ht="78" outlineLevel="1">
      <c r="A12" s="9" t="s">
        <v>8</v>
      </c>
      <c r="B12" s="3" t="s">
        <v>9</v>
      </c>
      <c r="C12" s="10">
        <v>39632389.2</v>
      </c>
      <c r="D12" s="10">
        <v>39182967.6</v>
      </c>
      <c r="E12" s="10">
        <v>41850054</v>
      </c>
      <c r="F12" s="10">
        <v>40618307.59</v>
      </c>
      <c r="G12" s="10">
        <f t="shared" si="0"/>
        <v>2217664.799999997</v>
      </c>
      <c r="H12" s="16">
        <f t="shared" si="1"/>
        <v>105.59558695492422</v>
      </c>
      <c r="I12" s="10">
        <f t="shared" si="2"/>
        <v>1435339.990000002</v>
      </c>
      <c r="J12" s="16">
        <f t="shared" si="3"/>
        <v>103.66317325592256</v>
      </c>
    </row>
    <row r="13" spans="1:10" ht="30.75" outlineLevel="1">
      <c r="A13" s="9" t="s">
        <v>74</v>
      </c>
      <c r="B13" s="3" t="s">
        <v>75</v>
      </c>
      <c r="C13" s="10">
        <v>1069041.74</v>
      </c>
      <c r="D13" s="10">
        <v>1069041.74</v>
      </c>
      <c r="E13" s="10">
        <v>7073402.01</v>
      </c>
      <c r="F13" s="10">
        <v>7073402.01</v>
      </c>
      <c r="G13" s="10">
        <f t="shared" si="0"/>
        <v>6004360.27</v>
      </c>
      <c r="H13" s="16">
        <f t="shared" si="1"/>
        <v>661.6581696800725</v>
      </c>
      <c r="I13" s="10">
        <f t="shared" si="2"/>
        <v>6004360.27</v>
      </c>
      <c r="J13" s="16">
        <f t="shared" si="3"/>
        <v>661.6581696800725</v>
      </c>
    </row>
    <row r="14" spans="1:10" ht="15" outlineLevel="1">
      <c r="A14" s="9" t="s">
        <v>10</v>
      </c>
      <c r="B14" s="3" t="s">
        <v>11</v>
      </c>
      <c r="C14" s="10">
        <v>2846091.32</v>
      </c>
      <c r="D14" s="10">
        <v>0</v>
      </c>
      <c r="E14" s="10">
        <v>1268605.51</v>
      </c>
      <c r="F14" s="10">
        <v>0</v>
      </c>
      <c r="G14" s="10">
        <f t="shared" si="0"/>
        <v>-1577485.8099999998</v>
      </c>
      <c r="H14" s="16">
        <f t="shared" si="1"/>
        <v>44.573605248899746</v>
      </c>
      <c r="I14" s="10">
        <f t="shared" si="2"/>
        <v>0</v>
      </c>
      <c r="J14" s="16" t="s">
        <v>105</v>
      </c>
    </row>
    <row r="15" spans="1:10" ht="30.75" outlineLevel="1">
      <c r="A15" s="9" t="s">
        <v>12</v>
      </c>
      <c r="B15" s="3" t="s">
        <v>13</v>
      </c>
      <c r="C15" s="10">
        <v>170768276.23</v>
      </c>
      <c r="D15" s="10">
        <v>161769834.83</v>
      </c>
      <c r="E15" s="10">
        <v>120556693.14</v>
      </c>
      <c r="F15" s="10">
        <v>118482235.52</v>
      </c>
      <c r="G15" s="10">
        <f t="shared" si="0"/>
        <v>-50211583.08999999</v>
      </c>
      <c r="H15" s="16">
        <f t="shared" si="1"/>
        <v>70.59665635883546</v>
      </c>
      <c r="I15" s="10">
        <f t="shared" si="2"/>
        <v>-43287599.31000002</v>
      </c>
      <c r="J15" s="16">
        <f t="shared" si="3"/>
        <v>73.24124157294844</v>
      </c>
    </row>
    <row r="16" spans="1:10" ht="62.25">
      <c r="A16" s="6" t="s">
        <v>14</v>
      </c>
      <c r="B16" s="7" t="s">
        <v>15</v>
      </c>
      <c r="C16" s="8">
        <f>SUM(C17:C19)</f>
        <v>38802173.089999996</v>
      </c>
      <c r="D16" s="8">
        <f>SUM(D17:D19)</f>
        <v>38303495.69</v>
      </c>
      <c r="E16" s="8">
        <f>SUM(E17:E19)</f>
        <v>43891957.379999995</v>
      </c>
      <c r="F16" s="8">
        <f>SUM(F17:F19)</f>
        <v>42882764.230000004</v>
      </c>
      <c r="G16" s="8">
        <f t="shared" si="0"/>
        <v>5089784.289999999</v>
      </c>
      <c r="H16" s="15">
        <f t="shared" si="1"/>
        <v>113.11726608248065</v>
      </c>
      <c r="I16" s="8">
        <f t="shared" si="2"/>
        <v>4579268.540000007</v>
      </c>
      <c r="J16" s="15">
        <f t="shared" si="3"/>
        <v>111.95522355729932</v>
      </c>
    </row>
    <row r="17" spans="1:10" ht="62.25" outlineLevel="1">
      <c r="A17" s="9" t="s">
        <v>16</v>
      </c>
      <c r="B17" s="3" t="s">
        <v>17</v>
      </c>
      <c r="C17" s="10">
        <v>32281313.95</v>
      </c>
      <c r="D17" s="10">
        <v>31996724.06</v>
      </c>
      <c r="E17" s="10">
        <v>37755748.16</v>
      </c>
      <c r="F17" s="10">
        <v>37116012.36</v>
      </c>
      <c r="G17" s="10">
        <f t="shared" si="0"/>
        <v>5474434.209999997</v>
      </c>
      <c r="H17" s="16">
        <f t="shared" si="1"/>
        <v>116.95852349281463</v>
      </c>
      <c r="I17" s="10">
        <f t="shared" si="2"/>
        <v>5119288.300000001</v>
      </c>
      <c r="J17" s="16">
        <f t="shared" si="3"/>
        <v>115.99941384749374</v>
      </c>
    </row>
    <row r="18" spans="1:10" ht="30.75" outlineLevel="1">
      <c r="A18" s="9" t="s">
        <v>18</v>
      </c>
      <c r="B18" s="3" t="s">
        <v>19</v>
      </c>
      <c r="C18" s="10">
        <v>4820149.14</v>
      </c>
      <c r="D18" s="10">
        <v>4777538.43</v>
      </c>
      <c r="E18" s="10">
        <v>5336209.22</v>
      </c>
      <c r="F18" s="10">
        <v>5085975.42</v>
      </c>
      <c r="G18" s="10">
        <f t="shared" si="0"/>
        <v>516060.0800000001</v>
      </c>
      <c r="H18" s="16">
        <f t="shared" si="1"/>
        <v>110.70630939025261</v>
      </c>
      <c r="I18" s="10">
        <f t="shared" si="2"/>
        <v>308436.9900000002</v>
      </c>
      <c r="J18" s="16">
        <f t="shared" si="3"/>
        <v>106.45598134937453</v>
      </c>
    </row>
    <row r="19" spans="1:10" ht="57" customHeight="1" outlineLevel="1">
      <c r="A19" s="9" t="s">
        <v>20</v>
      </c>
      <c r="B19" s="3" t="s">
        <v>21</v>
      </c>
      <c r="C19" s="10">
        <v>1700710</v>
      </c>
      <c r="D19" s="10">
        <v>1529233.2</v>
      </c>
      <c r="E19" s="10">
        <v>800000</v>
      </c>
      <c r="F19" s="10">
        <v>680776.45</v>
      </c>
      <c r="G19" s="10">
        <f t="shared" si="0"/>
        <v>-900710</v>
      </c>
      <c r="H19" s="16">
        <f t="shared" si="1"/>
        <v>47.03917775517284</v>
      </c>
      <c r="I19" s="10">
        <f t="shared" si="2"/>
        <v>-848456.75</v>
      </c>
      <c r="J19" s="16">
        <f t="shared" si="3"/>
        <v>44.51750393595953</v>
      </c>
    </row>
    <row r="20" spans="1:10" ht="30.75">
      <c r="A20" s="6" t="s">
        <v>22</v>
      </c>
      <c r="B20" s="7" t="s">
        <v>23</v>
      </c>
      <c r="C20" s="8">
        <f>SUM(C21:C25)</f>
        <v>436457723.79</v>
      </c>
      <c r="D20" s="8">
        <f>SUM(D21:D25)</f>
        <v>431513288.71</v>
      </c>
      <c r="E20" s="8">
        <f>SUM(E22:E25)</f>
        <v>148158003.11</v>
      </c>
      <c r="F20" s="8">
        <f>SUM(F22:F25)</f>
        <v>138042112.74</v>
      </c>
      <c r="G20" s="8">
        <f t="shared" si="0"/>
        <v>-288299720.68</v>
      </c>
      <c r="H20" s="15">
        <f t="shared" si="1"/>
        <v>33.94555647302181</v>
      </c>
      <c r="I20" s="8">
        <f t="shared" si="2"/>
        <v>-293471175.96999997</v>
      </c>
      <c r="J20" s="15">
        <f t="shared" si="3"/>
        <v>31.990234449713945</v>
      </c>
    </row>
    <row r="21" spans="1:10" ht="15">
      <c r="A21" s="9" t="s">
        <v>103</v>
      </c>
      <c r="B21" s="3" t="s">
        <v>102</v>
      </c>
      <c r="C21" s="10">
        <v>292000</v>
      </c>
      <c r="D21" s="10">
        <v>292000</v>
      </c>
      <c r="E21" s="10">
        <v>0</v>
      </c>
      <c r="F21" s="10">
        <v>0</v>
      </c>
      <c r="G21" s="10">
        <f t="shared" si="0"/>
        <v>-292000</v>
      </c>
      <c r="H21" s="16">
        <f t="shared" si="1"/>
        <v>0</v>
      </c>
      <c r="I21" s="10">
        <f t="shared" si="2"/>
        <v>-292000</v>
      </c>
      <c r="J21" s="16">
        <f t="shared" si="3"/>
        <v>0</v>
      </c>
    </row>
    <row r="22" spans="1:10" ht="15" outlineLevel="1">
      <c r="A22" s="9" t="s">
        <v>24</v>
      </c>
      <c r="B22" s="3" t="s">
        <v>25</v>
      </c>
      <c r="C22" s="10">
        <v>3226260.11</v>
      </c>
      <c r="D22" s="10">
        <v>3216875.57</v>
      </c>
      <c r="E22" s="10">
        <v>11421132.68</v>
      </c>
      <c r="F22" s="10">
        <v>9817841.33</v>
      </c>
      <c r="G22" s="10">
        <f t="shared" si="0"/>
        <v>8194872.57</v>
      </c>
      <c r="H22" s="16">
        <f t="shared" si="1"/>
        <v>354.00532785932126</v>
      </c>
      <c r="I22" s="10">
        <f t="shared" si="2"/>
        <v>6600965.76</v>
      </c>
      <c r="J22" s="16">
        <f t="shared" si="3"/>
        <v>305.1980443869018</v>
      </c>
    </row>
    <row r="23" spans="1:10" ht="30.75" outlineLevel="1">
      <c r="A23" s="9" t="s">
        <v>26</v>
      </c>
      <c r="B23" s="3" t="s">
        <v>27</v>
      </c>
      <c r="C23" s="10">
        <v>399009505.99</v>
      </c>
      <c r="D23" s="10">
        <v>395421952.64</v>
      </c>
      <c r="E23" s="10">
        <v>107459693.54</v>
      </c>
      <c r="F23" s="10">
        <v>100077246.5</v>
      </c>
      <c r="G23" s="10">
        <f t="shared" si="0"/>
        <v>-291549812.45</v>
      </c>
      <c r="H23" s="16">
        <f t="shared" si="1"/>
        <v>26.9316123868721</v>
      </c>
      <c r="I23" s="10">
        <f t="shared" si="2"/>
        <v>-295344706.14</v>
      </c>
      <c r="J23" s="16">
        <f t="shared" si="3"/>
        <v>25.30897585018814</v>
      </c>
    </row>
    <row r="24" spans="1:10" ht="15" outlineLevel="1">
      <c r="A24" s="9" t="s">
        <v>91</v>
      </c>
      <c r="B24" s="3" t="s">
        <v>90</v>
      </c>
      <c r="C24" s="10">
        <v>203371.2</v>
      </c>
      <c r="D24" s="10">
        <v>159374.52</v>
      </c>
      <c r="E24" s="10">
        <v>216450</v>
      </c>
      <c r="F24" s="10">
        <v>216450</v>
      </c>
      <c r="G24" s="10">
        <f t="shared" si="0"/>
        <v>13078.799999999988</v>
      </c>
      <c r="H24" s="16">
        <f t="shared" si="1"/>
        <v>106.43099907951567</v>
      </c>
      <c r="I24" s="10">
        <f t="shared" si="2"/>
        <v>57075.48000000001</v>
      </c>
      <c r="J24" s="16">
        <f t="shared" si="3"/>
        <v>135.81217374019386</v>
      </c>
    </row>
    <row r="25" spans="1:10" ht="30.75" outlineLevel="1">
      <c r="A25" s="9" t="s">
        <v>28</v>
      </c>
      <c r="B25" s="3" t="s">
        <v>29</v>
      </c>
      <c r="C25" s="10">
        <v>33726586.49</v>
      </c>
      <c r="D25" s="10">
        <v>32423085.98</v>
      </c>
      <c r="E25" s="10">
        <v>29060726.89</v>
      </c>
      <c r="F25" s="10">
        <v>27930574.91</v>
      </c>
      <c r="G25" s="10">
        <f t="shared" si="0"/>
        <v>-4665859.6000000015</v>
      </c>
      <c r="H25" s="16">
        <f t="shared" si="1"/>
        <v>86.16563344949411</v>
      </c>
      <c r="I25" s="10">
        <f t="shared" si="2"/>
        <v>-4492511.07</v>
      </c>
      <c r="J25" s="16">
        <f t="shared" si="3"/>
        <v>86.14409784197846</v>
      </c>
    </row>
    <row r="26" spans="1:10" ht="46.5">
      <c r="A26" s="6" t="s">
        <v>30</v>
      </c>
      <c r="B26" s="7" t="s">
        <v>31</v>
      </c>
      <c r="C26" s="8">
        <f>SUM(C27:C30)</f>
        <v>419575181.51</v>
      </c>
      <c r="D26" s="8">
        <f>SUM(D27:D30)</f>
        <v>356378613.46</v>
      </c>
      <c r="E26" s="8">
        <f>SUM(E27:E30)</f>
        <v>712358208.42</v>
      </c>
      <c r="F26" s="8">
        <f>SUM(F27:F30)</f>
        <v>692223453.7800001</v>
      </c>
      <c r="G26" s="8">
        <f t="shared" si="0"/>
        <v>292783026.90999997</v>
      </c>
      <c r="H26" s="15">
        <f t="shared" si="1"/>
        <v>169.78082589544726</v>
      </c>
      <c r="I26" s="8">
        <f t="shared" si="2"/>
        <v>335844840.3200001</v>
      </c>
      <c r="J26" s="15">
        <f t="shared" si="3"/>
        <v>194.23821397680348</v>
      </c>
    </row>
    <row r="27" spans="1:10" ht="15" outlineLevel="1">
      <c r="A27" s="9" t="s">
        <v>32</v>
      </c>
      <c r="B27" s="3" t="s">
        <v>33</v>
      </c>
      <c r="C27" s="10">
        <v>99841669.72</v>
      </c>
      <c r="D27" s="10">
        <v>98802258.99</v>
      </c>
      <c r="E27" s="10">
        <v>62529972.92</v>
      </c>
      <c r="F27" s="10">
        <v>59306514.45</v>
      </c>
      <c r="G27" s="10">
        <f t="shared" si="0"/>
        <v>-37311696.8</v>
      </c>
      <c r="H27" s="16">
        <f t="shared" si="1"/>
        <v>62.62913380291173</v>
      </c>
      <c r="I27" s="10">
        <f t="shared" si="2"/>
        <v>-39495744.53999999</v>
      </c>
      <c r="J27" s="16">
        <f t="shared" si="3"/>
        <v>60.02546404936202</v>
      </c>
    </row>
    <row r="28" spans="1:10" ht="15" outlineLevel="1">
      <c r="A28" s="9" t="s">
        <v>34</v>
      </c>
      <c r="B28" s="3" t="s">
        <v>35</v>
      </c>
      <c r="C28" s="10">
        <v>8582650.2</v>
      </c>
      <c r="D28" s="10">
        <v>2642217.2</v>
      </c>
      <c r="E28" s="10">
        <v>31235965.13</v>
      </c>
      <c r="F28" s="10">
        <v>24483396.88</v>
      </c>
      <c r="G28" s="10">
        <f t="shared" si="0"/>
        <v>22653314.93</v>
      </c>
      <c r="H28" s="16">
        <f t="shared" si="1"/>
        <v>363.9431224868049</v>
      </c>
      <c r="I28" s="10">
        <f t="shared" si="2"/>
        <v>21841179.68</v>
      </c>
      <c r="J28" s="16">
        <f t="shared" si="3"/>
        <v>926.6231739010707</v>
      </c>
    </row>
    <row r="29" spans="1:10" ht="15" outlineLevel="1">
      <c r="A29" s="9" t="s">
        <v>36</v>
      </c>
      <c r="B29" s="3" t="s">
        <v>37</v>
      </c>
      <c r="C29" s="10">
        <v>263161797.89</v>
      </c>
      <c r="D29" s="10">
        <v>207279976.73</v>
      </c>
      <c r="E29" s="10">
        <v>567538109.75</v>
      </c>
      <c r="F29" s="10">
        <v>557963385.6</v>
      </c>
      <c r="G29" s="10">
        <f t="shared" si="0"/>
        <v>304376311.86</v>
      </c>
      <c r="H29" s="16">
        <f t="shared" si="1"/>
        <v>215.66128302073216</v>
      </c>
      <c r="I29" s="10">
        <f t="shared" si="2"/>
        <v>350683408.87</v>
      </c>
      <c r="J29" s="16">
        <f t="shared" si="3"/>
        <v>269.18344666103246</v>
      </c>
    </row>
    <row r="30" spans="1:10" ht="46.5" outlineLevel="1">
      <c r="A30" s="9" t="s">
        <v>38</v>
      </c>
      <c r="B30" s="3" t="s">
        <v>39</v>
      </c>
      <c r="C30" s="10">
        <v>47989063.7</v>
      </c>
      <c r="D30" s="10">
        <v>47654160.54</v>
      </c>
      <c r="E30" s="10">
        <v>51054160.62</v>
      </c>
      <c r="F30" s="10">
        <v>50470156.85</v>
      </c>
      <c r="G30" s="10">
        <f t="shared" si="0"/>
        <v>3065096.9199999943</v>
      </c>
      <c r="H30" s="16">
        <f t="shared" si="1"/>
        <v>106.38707381156927</v>
      </c>
      <c r="I30" s="10">
        <f t="shared" si="2"/>
        <v>2815996.3100000024</v>
      </c>
      <c r="J30" s="16">
        <f t="shared" si="3"/>
        <v>105.90923495050617</v>
      </c>
    </row>
    <row r="31" spans="1:10" ht="15">
      <c r="A31" s="6" t="s">
        <v>40</v>
      </c>
      <c r="B31" s="7" t="s">
        <v>41</v>
      </c>
      <c r="C31" s="8">
        <f>SUM(C32:C37)</f>
        <v>2584542579.2699995</v>
      </c>
      <c r="D31" s="8">
        <f>SUM(D32:D37)</f>
        <v>2582497168.0899997</v>
      </c>
      <c r="E31" s="8">
        <f>SUM(E32:E37)</f>
        <v>2519310043.41</v>
      </c>
      <c r="F31" s="8">
        <f>SUM(F32:F37)</f>
        <v>2512678763.9600005</v>
      </c>
      <c r="G31" s="8">
        <f t="shared" si="0"/>
        <v>-65232535.85999966</v>
      </c>
      <c r="H31" s="15">
        <f t="shared" si="1"/>
        <v>97.476051028015</v>
      </c>
      <c r="I31" s="8">
        <f t="shared" si="2"/>
        <v>-69818404.12999916</v>
      </c>
      <c r="J31" s="15">
        <f t="shared" si="3"/>
        <v>97.29647703034516</v>
      </c>
    </row>
    <row r="32" spans="1:10" ht="15" outlineLevel="1">
      <c r="A32" s="9" t="s">
        <v>42</v>
      </c>
      <c r="B32" s="3" t="s">
        <v>43</v>
      </c>
      <c r="C32" s="10">
        <v>1220524989.85</v>
      </c>
      <c r="D32" s="10">
        <v>1220481384.59</v>
      </c>
      <c r="E32" s="10">
        <v>1197167372.93</v>
      </c>
      <c r="F32" s="10">
        <v>1197156158.73</v>
      </c>
      <c r="G32" s="10">
        <f t="shared" si="0"/>
        <v>-23357616.919999838</v>
      </c>
      <c r="H32" s="16">
        <f t="shared" si="1"/>
        <v>98.08626475375401</v>
      </c>
      <c r="I32" s="10">
        <f t="shared" si="2"/>
        <v>-23325225.859999895</v>
      </c>
      <c r="J32" s="16">
        <f t="shared" si="3"/>
        <v>98.08885033770216</v>
      </c>
    </row>
    <row r="33" spans="1:10" ht="15" outlineLevel="1">
      <c r="A33" s="9" t="s">
        <v>44</v>
      </c>
      <c r="B33" s="3" t="s">
        <v>45</v>
      </c>
      <c r="C33" s="10">
        <v>1141589953.56</v>
      </c>
      <c r="D33" s="10">
        <v>1140119582.07</v>
      </c>
      <c r="E33" s="10">
        <v>1106820773.35</v>
      </c>
      <c r="F33" s="10">
        <v>1106768598.82</v>
      </c>
      <c r="G33" s="10">
        <f t="shared" si="0"/>
        <v>-34769180.21000004</v>
      </c>
      <c r="H33" s="16">
        <f t="shared" si="1"/>
        <v>96.95431970984207</v>
      </c>
      <c r="I33" s="10">
        <f t="shared" si="2"/>
        <v>-33350983.25</v>
      </c>
      <c r="J33" s="16">
        <f t="shared" si="3"/>
        <v>97.07478199879279</v>
      </c>
    </row>
    <row r="34" spans="1:10" ht="30.75" outlineLevel="1">
      <c r="A34" s="9" t="s">
        <v>76</v>
      </c>
      <c r="B34" s="3" t="s">
        <v>77</v>
      </c>
      <c r="C34" s="10">
        <v>133630154.74</v>
      </c>
      <c r="D34" s="10">
        <v>133627895.89</v>
      </c>
      <c r="E34" s="10">
        <v>128830697.33</v>
      </c>
      <c r="F34" s="10">
        <v>128830697.33</v>
      </c>
      <c r="G34" s="10">
        <f t="shared" si="0"/>
        <v>-4799457.409999996</v>
      </c>
      <c r="H34" s="16">
        <f t="shared" si="1"/>
        <v>96.40840241535442</v>
      </c>
      <c r="I34" s="10">
        <f t="shared" si="2"/>
        <v>-4797198.560000002</v>
      </c>
      <c r="J34" s="16">
        <f t="shared" si="3"/>
        <v>96.41003210590927</v>
      </c>
    </row>
    <row r="35" spans="1:10" ht="46.5" outlineLevel="1">
      <c r="A35" s="9" t="s">
        <v>89</v>
      </c>
      <c r="B35" s="3" t="s">
        <v>88</v>
      </c>
      <c r="C35" s="10">
        <v>886068</v>
      </c>
      <c r="D35" s="10">
        <v>880568</v>
      </c>
      <c r="E35" s="10">
        <v>2026929.8</v>
      </c>
      <c r="F35" s="10">
        <v>2004309.8</v>
      </c>
      <c r="G35" s="10">
        <f t="shared" si="0"/>
        <v>1140861.8</v>
      </c>
      <c r="H35" s="16">
        <f t="shared" si="1"/>
        <v>228.75555826415132</v>
      </c>
      <c r="I35" s="10">
        <f t="shared" si="2"/>
        <v>1123741.8</v>
      </c>
      <c r="J35" s="16">
        <f t="shared" si="3"/>
        <v>227.6155617737642</v>
      </c>
    </row>
    <row r="36" spans="1:10" ht="15" outlineLevel="1">
      <c r="A36" s="9" t="s">
        <v>78</v>
      </c>
      <c r="B36" s="3" t="s">
        <v>79</v>
      </c>
      <c r="C36" s="10">
        <v>10705900</v>
      </c>
      <c r="D36" s="10">
        <v>10693151</v>
      </c>
      <c r="E36" s="10">
        <v>6285940</v>
      </c>
      <c r="F36" s="10">
        <v>262225</v>
      </c>
      <c r="G36" s="10">
        <f t="shared" si="0"/>
        <v>-4419960</v>
      </c>
      <c r="H36" s="16">
        <f t="shared" si="1"/>
        <v>58.7147273933065</v>
      </c>
      <c r="I36" s="10">
        <f t="shared" si="2"/>
        <v>-10430926</v>
      </c>
      <c r="J36" s="16">
        <f t="shared" si="3"/>
        <v>2.4522706169584625</v>
      </c>
    </row>
    <row r="37" spans="1:10" ht="30.75" outlineLevel="1">
      <c r="A37" s="9" t="s">
        <v>46</v>
      </c>
      <c r="B37" s="3" t="s">
        <v>47</v>
      </c>
      <c r="C37" s="10">
        <v>77205513.12</v>
      </c>
      <c r="D37" s="10">
        <v>76694586.54</v>
      </c>
      <c r="E37" s="10">
        <v>78178330</v>
      </c>
      <c r="F37" s="10">
        <v>77656774.28</v>
      </c>
      <c r="G37" s="10">
        <f t="shared" si="0"/>
        <v>972816.8799999952</v>
      </c>
      <c r="H37" s="16">
        <f t="shared" si="1"/>
        <v>101.26003550871808</v>
      </c>
      <c r="I37" s="10">
        <f t="shared" si="2"/>
        <v>962187.7399999946</v>
      </c>
      <c r="J37" s="16">
        <f t="shared" si="3"/>
        <v>101.25457060714209</v>
      </c>
    </row>
    <row r="38" spans="1:10" ht="30.75">
      <c r="A38" s="6" t="s">
        <v>48</v>
      </c>
      <c r="B38" s="7" t="s">
        <v>49</v>
      </c>
      <c r="C38" s="8">
        <f>SUM(C39:C40)</f>
        <v>260703960.81</v>
      </c>
      <c r="D38" s="8">
        <f>SUM(D39:D40)</f>
        <v>258680223.63</v>
      </c>
      <c r="E38" s="8">
        <f>SUM(E39:E40)</f>
        <v>249098915.62</v>
      </c>
      <c r="F38" s="8">
        <f>SUM(F39:F40)</f>
        <v>248519079.19</v>
      </c>
      <c r="G38" s="8">
        <f t="shared" si="0"/>
        <v>-11605045.189999998</v>
      </c>
      <c r="H38" s="15">
        <f t="shared" si="1"/>
        <v>95.54857350308625</v>
      </c>
      <c r="I38" s="8">
        <f t="shared" si="2"/>
        <v>-10161144.439999998</v>
      </c>
      <c r="J38" s="15">
        <f t="shared" si="3"/>
        <v>96.07192838423788</v>
      </c>
    </row>
    <row r="39" spans="1:10" ht="15" outlineLevel="1">
      <c r="A39" s="9" t="s">
        <v>50</v>
      </c>
      <c r="B39" s="3" t="s">
        <v>51</v>
      </c>
      <c r="C39" s="10">
        <v>182493305.23</v>
      </c>
      <c r="D39" s="10">
        <v>182493304.66</v>
      </c>
      <c r="E39" s="10">
        <v>171265065.47</v>
      </c>
      <c r="F39" s="10">
        <v>171265065.47</v>
      </c>
      <c r="G39" s="10">
        <f t="shared" si="0"/>
        <v>-11228239.75999999</v>
      </c>
      <c r="H39" s="16">
        <f t="shared" si="1"/>
        <v>93.8473141544295</v>
      </c>
      <c r="I39" s="10">
        <f t="shared" si="2"/>
        <v>-11228239.189999998</v>
      </c>
      <c r="J39" s="16">
        <f t="shared" si="3"/>
        <v>93.84731444755239</v>
      </c>
    </row>
    <row r="40" spans="1:10" ht="30.75" outlineLevel="1">
      <c r="A40" s="9" t="s">
        <v>52</v>
      </c>
      <c r="B40" s="3" t="s">
        <v>53</v>
      </c>
      <c r="C40" s="10">
        <v>78210655.58</v>
      </c>
      <c r="D40" s="10">
        <v>76186918.97</v>
      </c>
      <c r="E40" s="10">
        <v>77833850.15</v>
      </c>
      <c r="F40" s="10">
        <v>77254013.72</v>
      </c>
      <c r="G40" s="10">
        <f t="shared" si="0"/>
        <v>-376805.42999999225</v>
      </c>
      <c r="H40" s="16">
        <f t="shared" si="1"/>
        <v>99.51821727205117</v>
      </c>
      <c r="I40" s="10">
        <f t="shared" si="2"/>
        <v>1067094.75</v>
      </c>
      <c r="J40" s="16">
        <f t="shared" si="3"/>
        <v>101.40062725258674</v>
      </c>
    </row>
    <row r="41" spans="1:10" s="21" customFormat="1" ht="15" outlineLevel="1">
      <c r="A41" s="6" t="s">
        <v>96</v>
      </c>
      <c r="B41" s="7" t="s">
        <v>97</v>
      </c>
      <c r="C41" s="8">
        <f>SUM(C42)</f>
        <v>0</v>
      </c>
      <c r="D41" s="8">
        <f>SUM(D42)</f>
        <v>0</v>
      </c>
      <c r="E41" s="8">
        <f>SUM(E42)</f>
        <v>4858315.2</v>
      </c>
      <c r="F41" s="8">
        <f>SUM(F42)</f>
        <v>4858315.2</v>
      </c>
      <c r="G41" s="8">
        <f t="shared" si="0"/>
        <v>4858315.2</v>
      </c>
      <c r="H41" s="15" t="s">
        <v>105</v>
      </c>
      <c r="I41" s="8">
        <f t="shared" si="2"/>
        <v>4858315.2</v>
      </c>
      <c r="J41" s="15" t="s">
        <v>105</v>
      </c>
    </row>
    <row r="42" spans="1:10" ht="15" outlineLevel="1">
      <c r="A42" s="9" t="s">
        <v>94</v>
      </c>
      <c r="B42" s="3" t="s">
        <v>95</v>
      </c>
      <c r="C42" s="30">
        <v>0</v>
      </c>
      <c r="D42" s="30">
        <v>0</v>
      </c>
      <c r="E42" s="30">
        <v>4858315.2</v>
      </c>
      <c r="F42" s="30">
        <v>4858315.2</v>
      </c>
      <c r="G42" s="10">
        <f t="shared" si="0"/>
        <v>4858315.2</v>
      </c>
      <c r="H42" s="16" t="s">
        <v>105</v>
      </c>
      <c r="I42" s="10">
        <f t="shared" si="2"/>
        <v>4858315.2</v>
      </c>
      <c r="J42" s="16" t="s">
        <v>105</v>
      </c>
    </row>
    <row r="43" spans="1:10" ht="15">
      <c r="A43" s="6" t="s">
        <v>54</v>
      </c>
      <c r="B43" s="7" t="s">
        <v>55</v>
      </c>
      <c r="C43" s="8">
        <f>SUM(C44:C46)</f>
        <v>132297695.77</v>
      </c>
      <c r="D43" s="8">
        <f>SUM(D44:D46)</f>
        <v>130284844.87</v>
      </c>
      <c r="E43" s="8">
        <f>SUM(E44:E46)</f>
        <v>134118269.34</v>
      </c>
      <c r="F43" s="8">
        <f>SUM(F44:F46)</f>
        <v>132399704.66</v>
      </c>
      <c r="G43" s="8">
        <f t="shared" si="0"/>
        <v>1820573.5700000077</v>
      </c>
      <c r="H43" s="15">
        <f t="shared" si="1"/>
        <v>101.37611888053219</v>
      </c>
      <c r="I43" s="8">
        <f t="shared" si="2"/>
        <v>2114859.7899999917</v>
      </c>
      <c r="J43" s="15">
        <f t="shared" si="3"/>
        <v>101.62325847807566</v>
      </c>
    </row>
    <row r="44" spans="1:10" ht="15" outlineLevel="1">
      <c r="A44" s="9" t="s">
        <v>56</v>
      </c>
      <c r="B44" s="3" t="s">
        <v>57</v>
      </c>
      <c r="C44" s="10">
        <v>18950434.26</v>
      </c>
      <c r="D44" s="10">
        <v>18950434.26</v>
      </c>
      <c r="E44" s="10">
        <v>20442341.65</v>
      </c>
      <c r="F44" s="10">
        <v>20442341.65</v>
      </c>
      <c r="G44" s="10">
        <f t="shared" si="0"/>
        <v>1491907.3899999969</v>
      </c>
      <c r="H44" s="16">
        <f t="shared" si="1"/>
        <v>107.87268180523478</v>
      </c>
      <c r="I44" s="10">
        <f t="shared" si="2"/>
        <v>1491907.3899999969</v>
      </c>
      <c r="J44" s="16">
        <f t="shared" si="3"/>
        <v>107.87268180523478</v>
      </c>
    </row>
    <row r="45" spans="1:10" ht="30.75" outlineLevel="1">
      <c r="A45" s="9" t="s">
        <v>58</v>
      </c>
      <c r="B45" s="3" t="s">
        <v>59</v>
      </c>
      <c r="C45" s="10">
        <v>12595438.8</v>
      </c>
      <c r="D45" s="10">
        <v>11708297.96</v>
      </c>
      <c r="E45" s="10">
        <v>11074375.85</v>
      </c>
      <c r="F45" s="10">
        <v>10911414.39</v>
      </c>
      <c r="G45" s="10">
        <f t="shared" si="0"/>
        <v>-1521062.9500000011</v>
      </c>
      <c r="H45" s="16">
        <f t="shared" si="1"/>
        <v>87.92370020487098</v>
      </c>
      <c r="I45" s="10">
        <f t="shared" si="2"/>
        <v>-796883.5700000003</v>
      </c>
      <c r="J45" s="16">
        <f t="shared" si="3"/>
        <v>93.1938564194176</v>
      </c>
    </row>
    <row r="46" spans="1:10" ht="15" outlineLevel="1">
      <c r="A46" s="9" t="s">
        <v>60</v>
      </c>
      <c r="B46" s="3" t="s">
        <v>61</v>
      </c>
      <c r="C46" s="10">
        <v>100751822.71</v>
      </c>
      <c r="D46" s="10">
        <v>99626112.65</v>
      </c>
      <c r="E46" s="10">
        <v>102601551.84</v>
      </c>
      <c r="F46" s="10">
        <v>101045948.62</v>
      </c>
      <c r="G46" s="10">
        <f t="shared" si="0"/>
        <v>1849729.1300000101</v>
      </c>
      <c r="H46" s="16">
        <f t="shared" si="1"/>
        <v>101.83592621974115</v>
      </c>
      <c r="I46" s="10">
        <f t="shared" si="2"/>
        <v>1419835.9699999988</v>
      </c>
      <c r="J46" s="16">
        <f t="shared" si="3"/>
        <v>101.42516447970631</v>
      </c>
    </row>
    <row r="47" spans="1:10" ht="30.75">
      <c r="A47" s="6" t="s">
        <v>62</v>
      </c>
      <c r="B47" s="7" t="s">
        <v>63</v>
      </c>
      <c r="C47" s="8">
        <f>SUM(C48:C49)</f>
        <v>163932542.31</v>
      </c>
      <c r="D47" s="8">
        <f>SUM(D48:D49)</f>
        <v>154133412.39999998</v>
      </c>
      <c r="E47" s="8">
        <f>SUM(E48:E49)</f>
        <v>188479893.92</v>
      </c>
      <c r="F47" s="8">
        <f>SUM(F48:F49)</f>
        <v>188363262.23</v>
      </c>
      <c r="G47" s="8">
        <f t="shared" si="0"/>
        <v>24547351.609999985</v>
      </c>
      <c r="H47" s="15">
        <f t="shared" si="1"/>
        <v>114.97405656259536</v>
      </c>
      <c r="I47" s="8">
        <f t="shared" si="2"/>
        <v>34229849.83000001</v>
      </c>
      <c r="J47" s="15">
        <f t="shared" si="3"/>
        <v>122.20793616193242</v>
      </c>
    </row>
    <row r="48" spans="1:10" ht="15" outlineLevel="1">
      <c r="A48" s="9" t="s">
        <v>64</v>
      </c>
      <c r="B48" s="3" t="s">
        <v>65</v>
      </c>
      <c r="C48" s="10">
        <v>144403011.14</v>
      </c>
      <c r="D48" s="10">
        <v>137141363.89</v>
      </c>
      <c r="E48" s="10">
        <v>172149919.92</v>
      </c>
      <c r="F48" s="10">
        <v>172149919.92</v>
      </c>
      <c r="G48" s="10">
        <f t="shared" si="0"/>
        <v>27746908.78</v>
      </c>
      <c r="H48" s="16">
        <f t="shared" si="1"/>
        <v>119.21491010537109</v>
      </c>
      <c r="I48" s="10">
        <f t="shared" si="2"/>
        <v>35008556.03</v>
      </c>
      <c r="J48" s="16">
        <f t="shared" si="3"/>
        <v>125.52735005470711</v>
      </c>
    </row>
    <row r="49" spans="1:10" ht="30.75" outlineLevel="1">
      <c r="A49" s="9" t="s">
        <v>66</v>
      </c>
      <c r="B49" s="3" t="s">
        <v>67</v>
      </c>
      <c r="C49" s="10">
        <v>19529531.17</v>
      </c>
      <c r="D49" s="10">
        <v>16992048.51</v>
      </c>
      <c r="E49" s="10">
        <v>16329974</v>
      </c>
      <c r="F49" s="10">
        <v>16213342.31</v>
      </c>
      <c r="G49" s="10">
        <f t="shared" si="0"/>
        <v>-3199557.170000002</v>
      </c>
      <c r="H49" s="16">
        <f t="shared" si="1"/>
        <v>83.61682550313878</v>
      </c>
      <c r="I49" s="10">
        <f t="shared" si="2"/>
        <v>-778706.2000000011</v>
      </c>
      <c r="J49" s="16">
        <f t="shared" si="3"/>
        <v>95.4172317743695</v>
      </c>
    </row>
    <row r="50" spans="1:10" ht="30.75">
      <c r="A50" s="6" t="s">
        <v>68</v>
      </c>
      <c r="B50" s="7" t="s">
        <v>69</v>
      </c>
      <c r="C50" s="8">
        <f>C51</f>
        <v>5000000</v>
      </c>
      <c r="D50" s="8">
        <f>D51</f>
        <v>5000000</v>
      </c>
      <c r="E50" s="8">
        <f>E51</f>
        <v>7913664.73</v>
      </c>
      <c r="F50" s="8">
        <f>F51</f>
        <v>7913664.73</v>
      </c>
      <c r="G50" s="8">
        <f t="shared" si="0"/>
        <v>2913664.7300000004</v>
      </c>
      <c r="H50" s="15">
        <f t="shared" si="1"/>
        <v>158.2732946</v>
      </c>
      <c r="I50" s="8">
        <f t="shared" si="2"/>
        <v>2913664.7300000004</v>
      </c>
      <c r="J50" s="15">
        <f t="shared" si="3"/>
        <v>158.2732946</v>
      </c>
    </row>
    <row r="51" spans="1:10" ht="30.75" outlineLevel="1">
      <c r="A51" s="9" t="s">
        <v>70</v>
      </c>
      <c r="B51" s="3" t="s">
        <v>71</v>
      </c>
      <c r="C51" s="10">
        <v>5000000</v>
      </c>
      <c r="D51" s="10">
        <v>5000000</v>
      </c>
      <c r="E51" s="10">
        <v>7913664.73</v>
      </c>
      <c r="F51" s="10">
        <v>7913664.73</v>
      </c>
      <c r="G51" s="10">
        <f t="shared" si="0"/>
        <v>2913664.7300000004</v>
      </c>
      <c r="H51" s="16">
        <f t="shared" si="1"/>
        <v>158.2732946</v>
      </c>
      <c r="I51" s="10">
        <f t="shared" si="2"/>
        <v>2913664.7300000004</v>
      </c>
      <c r="J51" s="16">
        <f t="shared" si="3"/>
        <v>158.2732946</v>
      </c>
    </row>
    <row r="52" spans="1:10" ht="57" customHeight="1">
      <c r="A52" s="6" t="s">
        <v>98</v>
      </c>
      <c r="B52" s="7" t="s">
        <v>72</v>
      </c>
      <c r="C52" s="8">
        <f>C53</f>
        <v>7054098</v>
      </c>
      <c r="D52" s="8">
        <f>D53</f>
        <v>5954832.16</v>
      </c>
      <c r="E52" s="8">
        <f>E53</f>
        <v>12015756.61</v>
      </c>
      <c r="F52" s="8">
        <f>F53</f>
        <v>11692532.57</v>
      </c>
      <c r="G52" s="8">
        <f t="shared" si="0"/>
        <v>4961658.609999999</v>
      </c>
      <c r="H52" s="15">
        <f t="shared" si="1"/>
        <v>170.33725091429125</v>
      </c>
      <c r="I52" s="8">
        <f t="shared" si="2"/>
        <v>5737700.41</v>
      </c>
      <c r="J52" s="15">
        <f t="shared" si="3"/>
        <v>196.35368816171638</v>
      </c>
    </row>
    <row r="53" spans="1:10" ht="46.5" outlineLevel="1">
      <c r="A53" s="9" t="s">
        <v>99</v>
      </c>
      <c r="B53" s="3" t="s">
        <v>73</v>
      </c>
      <c r="C53" s="10">
        <v>7054098</v>
      </c>
      <c r="D53" s="10">
        <v>5954832.16</v>
      </c>
      <c r="E53" s="10">
        <v>12015756.61</v>
      </c>
      <c r="F53" s="10">
        <v>11692532.57</v>
      </c>
      <c r="G53" s="10">
        <f t="shared" si="0"/>
        <v>4961658.609999999</v>
      </c>
      <c r="H53" s="16">
        <f t="shared" si="1"/>
        <v>170.33725091429125</v>
      </c>
      <c r="I53" s="10">
        <f t="shared" si="2"/>
        <v>5737700.41</v>
      </c>
      <c r="J53" s="16">
        <f t="shared" si="3"/>
        <v>196.35368816171638</v>
      </c>
    </row>
    <row r="54" spans="1:10" ht="15">
      <c r="A54" s="11" t="s">
        <v>87</v>
      </c>
      <c r="B54" s="12"/>
      <c r="C54" s="13">
        <f>C52+C50+C47+C43+C38+C26+C20+C16+C8+C41+C31</f>
        <v>4403453922.209999</v>
      </c>
      <c r="D54" s="13">
        <f>D52+D50+D47+D43+D38+D26+D20+D16+D8+D41+D31</f>
        <v>4300279695.309999</v>
      </c>
      <c r="E54" s="13">
        <f>E52+E50+E47+E43+E38+E26+E20+E16+E8+E41+E31</f>
        <v>4335962601.55</v>
      </c>
      <c r="F54" s="13">
        <f>F52+F50+F47+F43+F38+F26+F20+F16+F8+F41+F31</f>
        <v>4285969481.9300003</v>
      </c>
      <c r="G54" s="13">
        <f t="shared" si="0"/>
        <v>-67491320.6599989</v>
      </c>
      <c r="H54" s="17">
        <f t="shared" si="1"/>
        <v>98.4673094835945</v>
      </c>
      <c r="I54" s="13">
        <f t="shared" si="2"/>
        <v>-14310213.37999916</v>
      </c>
      <c r="J54" s="17">
        <f t="shared" si="3"/>
        <v>99.66722598542587</v>
      </c>
    </row>
    <row r="57" spans="3:10" ht="12.75" customHeight="1">
      <c r="C57" s="18"/>
      <c r="D57" s="18"/>
      <c r="E57" s="18"/>
      <c r="F57" s="18"/>
      <c r="G57" s="18"/>
      <c r="H57" s="19"/>
      <c r="I57" s="18"/>
      <c r="J57" s="20"/>
    </row>
  </sheetData>
  <sheetProtection/>
  <mergeCells count="13">
    <mergeCell ref="G5:H5"/>
    <mergeCell ref="I5:J5"/>
    <mergeCell ref="A4:A6"/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Popcova</cp:lastModifiedBy>
  <cp:lastPrinted>2019-07-17T05:50:33Z</cp:lastPrinted>
  <dcterms:created xsi:type="dcterms:W3CDTF">2017-04-12T06:24:55Z</dcterms:created>
  <dcterms:modified xsi:type="dcterms:W3CDTF">2021-02-03T13:04:08Z</dcterms:modified>
  <cp:category/>
  <cp:version/>
  <cp:contentType/>
  <cp:contentStatus/>
</cp:coreProperties>
</file>