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definedNames>
    <definedName name="_xlnm._FilterDatabase" localSheetId="0" hidden="1">МБТ!$A$6:$H$71</definedName>
    <definedName name="Print_Titles" localSheetId="0">МБТ!$5:$6</definedName>
    <definedName name="_xlnm.Print_Titles" localSheetId="0">МБТ!$5:$6</definedName>
    <definedName name="_xlnm.Print_Area" localSheetId="0">МБТ!$A$1:$H$71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" i="1" l="1"/>
  <c r="E70" i="1"/>
  <c r="F71" i="1" l="1"/>
  <c r="D71" i="1"/>
  <c r="C71" i="1"/>
  <c r="D53" i="1" l="1"/>
  <c r="H31" i="1" l="1"/>
  <c r="H68" i="1"/>
  <c r="H69" i="1"/>
  <c r="C55" i="1" l="1"/>
  <c r="C54" i="1"/>
  <c r="C36" i="1"/>
  <c r="G69" i="1" l="1"/>
  <c r="E69" i="1"/>
  <c r="G11" i="1"/>
  <c r="H71" i="1" l="1"/>
  <c r="H66" i="1"/>
  <c r="H67" i="1"/>
  <c r="H53" i="1"/>
  <c r="H54" i="1"/>
  <c r="H50" i="1"/>
  <c r="H44" i="1"/>
  <c r="H45" i="1"/>
  <c r="H46" i="1"/>
  <c r="H40" i="1"/>
  <c r="H32" i="1"/>
  <c r="H33" i="1"/>
  <c r="H30" i="1"/>
  <c r="H27" i="1"/>
  <c r="H28" i="1"/>
  <c r="H23" i="1"/>
  <c r="H20" i="1"/>
  <c r="H19" i="1"/>
  <c r="H18" i="1"/>
  <c r="H14" i="1"/>
  <c r="H13" i="1"/>
  <c r="H10" i="1"/>
  <c r="G68" i="1" l="1"/>
  <c r="E68" i="1"/>
  <c r="G67" i="1" l="1"/>
  <c r="E67" i="1"/>
  <c r="G40" i="1"/>
  <c r="G66" i="1" l="1"/>
  <c r="E66" i="1"/>
  <c r="H51" i="1"/>
  <c r="H47" i="1"/>
  <c r="H48" i="1"/>
  <c r="H49" i="1"/>
  <c r="H41" i="1"/>
  <c r="H42" i="1"/>
  <c r="H43" i="1"/>
  <c r="H35" i="1"/>
  <c r="H34" i="1"/>
  <c r="H64" i="1" l="1"/>
  <c r="H65" i="1"/>
  <c r="H60" i="1"/>
  <c r="G65" i="1"/>
  <c r="E65" i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71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71" i="1" l="1"/>
</calcChain>
</file>

<file path=xl/sharedStrings.xml><?xml version="1.0" encoding="utf-8"?>
<sst xmlns="http://schemas.openxmlformats.org/spreadsheetml/2006/main" count="76" uniqueCount="76">
  <si>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</si>
  <si>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</si>
  <si>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</si>
  <si>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</si>
  <si>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</si>
  <si>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</si>
  <si>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</si>
  <si>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</si>
  <si>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</si>
  <si>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</si>
  <si>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</si>
  <si>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</si>
  <si>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</si>
  <si>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</si>
  <si>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</si>
  <si>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</si>
  <si>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</si>
  <si>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</si>
  <si>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</si>
  <si>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</si>
  <si>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</si>
  <si>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</si>
  <si>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</si>
  <si>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</si>
  <si>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</si>
  <si>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</si>
  <si>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</si>
  <si>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</si>
  <si>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</si>
  <si>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</si>
  <si>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</si>
  <si>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</si>
  <si>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</si>
  <si>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</si>
  <si>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</si>
  <si>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</si>
  <si>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</si>
  <si>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</si>
  <si>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</si>
  <si>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</si>
  <si>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</si>
  <si>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</si>
  <si>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</si>
  <si>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</si>
  <si>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</si>
  <si>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</si>
  <si>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</si>
  <si>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</si>
  <si>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</si>
  <si>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</si>
  <si>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</si>
  <si>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</si>
  <si>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</si>
  <si>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</si>
  <si>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</si>
  <si>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</si>
  <si>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</si>
  <si>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</si>
  <si>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</si>
  <si>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</si>
  <si>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</si>
  <si>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</si>
  <si>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</si>
  <si>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</si>
  <si>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</si>
  <si>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</si>
  <si>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</si>
  <si>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</si>
  <si>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</si>
  <si>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</si>
  <si>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</si>
  <si>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Государственная поддержка организаций, входящих в систему спортивной подготовки</t>
  </si>
  <si>
    <t>Оказание финансовой поддержки реализации инициативных проектов в Республике Коми, прошедших конкурсный отбор</t>
  </si>
  <si>
    <t>Проведение молодежных форумов</t>
  </si>
  <si>
    <t>Информация о поступлении межбюджетных трансфертов в 2025 году на 01.10.2025</t>
  </si>
  <si>
    <t>Реконструкция, капитальный рнмот и ремонт автомобильных дорог общего пользования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</si>
</sst>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4" fillId="0" borderId="0"/>
    <xf numFmtId="0" fontId="15" fillId="0" borderId="0">
      <alignment horizontal="right" vertical="top" wrapText="1"/>
    </xf>
    <xf numFmtId="0" fontId="16" fillId="0" borderId="6">
      <alignment horizontal="left" vertical="top" wrapText="1"/>
    </xf>
    <xf numFmtId="49" fontId="15" fillId="0" borderId="7">
      <alignment horizontal="center" vertical="top" shrinkToFit="1"/>
    </xf>
    <xf numFmtId="0" fontId="15" fillId="0" borderId="7">
      <alignment horizontal="left" vertical="top" wrapText="1"/>
    </xf>
    <xf numFmtId="4" fontId="15" fillId="0" borderId="7">
      <alignment horizontal="right" vertical="top" shrinkToFit="1"/>
    </xf>
    <xf numFmtId="4" fontId="15" fillId="0" borderId="8">
      <alignment horizontal="right" vertical="top" shrinkToFit="1"/>
    </xf>
    <xf numFmtId="4" fontId="17" fillId="7" borderId="1">
      <alignment horizontal="right" shrinkToFit="1"/>
    </xf>
    <xf numFmtId="4" fontId="17" fillId="7" borderId="2">
      <alignment horizontal="right" shrinkToFit="1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49" fontId="16" fillId="0" borderId="6">
      <alignment horizontal="center" vertical="top" shrinkToFit="1"/>
    </xf>
    <xf numFmtId="0" fontId="18" fillId="0" borderId="0">
      <alignment horizontal="right" vertical="top" wrapText="1"/>
    </xf>
    <xf numFmtId="0" fontId="18" fillId="0" borderId="7">
      <alignment horizontal="left" vertical="top" wrapText="1"/>
    </xf>
    <xf numFmtId="4" fontId="18" fillId="0" borderId="7">
      <alignment horizontal="right" vertical="top" shrinkToFit="1"/>
    </xf>
    <xf numFmtId="4" fontId="18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8" fillId="0" borderId="0"/>
    <xf numFmtId="0" fontId="18" fillId="0" borderId="0"/>
    <xf numFmtId="0" fontId="15" fillId="0" borderId="7">
      <alignment horizontal="left" vertical="top" wrapText="1"/>
    </xf>
    <xf numFmtId="4" fontId="15" fillId="0" borderId="7">
      <alignment horizontal="right" vertical="top" shrinkToFit="1"/>
    </xf>
    <xf numFmtId="4" fontId="15" fillId="0" borderId="8">
      <alignment horizontal="right" vertical="top" shrinkToFit="1"/>
    </xf>
  </cellStyleXfs>
  <cellXfs count="39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5" borderId="0" xfId="0" applyFont="1" applyFill="1"/>
    <xf numFmtId="0" fontId="8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11" fillId="6" borderId="0" xfId="0" applyFont="1" applyFill="1"/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5" borderId="11" xfId="17" quotePrefix="1" applyFont="1" applyFill="1" applyBorder="1" applyAlignment="1">
      <alignment horizontal="left" vertical="center" wrapText="1"/>
    </xf>
    <xf numFmtId="0" fontId="9" fillId="0" borderId="11" xfId="17" quotePrefix="1" applyFont="1" applyBorder="1" applyAlignment="1">
      <alignment horizontal="left" vertical="center" wrapText="1"/>
    </xf>
    <xf numFmtId="0" fontId="9" fillId="0" borderId="7" xfId="6" applyNumberFormat="1" applyFont="1" applyFill="1" applyBorder="1" applyAlignment="1">
      <alignment horizontal="left" vertical="top" wrapText="1"/>
    </xf>
    <xf numFmtId="0" fontId="12" fillId="0" borderId="10" xfId="0" applyFont="1" applyBorder="1" applyProtection="1">
      <protection locked="0"/>
    </xf>
    <xf numFmtId="0" fontId="12" fillId="0" borderId="10" xfId="17" quotePrefix="1" applyFont="1" applyBorder="1" applyAlignment="1">
      <alignment horizontal="center" vertical="center" wrapText="1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center" vertical="center" wrapText="1"/>
    </xf>
    <xf numFmtId="4" fontId="13" fillId="0" borderId="0" xfId="0" applyNumberFormat="1" applyFont="1" applyFill="1" applyProtection="1">
      <protection locked="0"/>
    </xf>
    <xf numFmtId="4" fontId="9" fillId="0" borderId="10" xfId="19" applyFont="1" applyFill="1" applyBorder="1" applyAlignment="1">
      <alignment vertical="center" shrinkToFit="1"/>
    </xf>
    <xf numFmtId="0" fontId="11" fillId="0" borderId="0" xfId="0" applyFont="1" applyAlignment="1">
      <alignment horizontal="right"/>
    </xf>
    <xf numFmtId="4" fontId="9" fillId="6" borderId="10" xfId="19" applyFont="1" applyFill="1" applyBorder="1" applyAlignment="1">
      <alignment vertical="center" shrinkToFit="1"/>
    </xf>
    <xf numFmtId="4" fontId="9" fillId="0" borderId="10" xfId="19" applyFont="1" applyBorder="1" applyAlignment="1">
      <alignment vertical="center" shrinkToFit="1"/>
    </xf>
    <xf numFmtId="164" fontId="12" fillId="0" borderId="10" xfId="0" applyNumberFormat="1" applyFont="1" applyFill="1" applyBorder="1" applyAlignment="1" applyProtection="1">
      <alignment horizontal="right" vertical="center"/>
      <protection locked="0"/>
    </xf>
    <xf numFmtId="4" fontId="9" fillId="0" borderId="10" xfId="8" applyFont="1" applyFill="1" applyBorder="1" applyAlignment="1">
      <alignment horizontal="right" vertical="center" shrinkToFit="1"/>
    </xf>
    <xf numFmtId="4" fontId="9" fillId="0" borderId="10" xfId="9" applyFont="1" applyFill="1" applyBorder="1" applyAlignment="1">
      <alignment horizontal="right" vertical="center" shrinkToFit="1"/>
    </xf>
    <xf numFmtId="4" fontId="9" fillId="0" borderId="10" xfId="18" applyFont="1" applyFill="1" applyBorder="1" applyAlignment="1">
      <alignment vertical="center" shrinkToFit="1"/>
    </xf>
    <xf numFmtId="4" fontId="12" fillId="0" borderId="10" xfId="18" applyFont="1" applyFill="1" applyBorder="1" applyAlignment="1">
      <alignment horizontal="right" vertical="center" shrinkToFit="1"/>
    </xf>
    <xf numFmtId="0" fontId="11" fillId="6" borderId="0" xfId="0" applyFont="1" applyFill="1" applyAlignment="1">
      <alignment horizontal="left" vertical="top"/>
    </xf>
    <xf numFmtId="4" fontId="10" fillId="6" borderId="0" xfId="0" applyNumberFormat="1" applyFont="1" applyFill="1" applyProtection="1">
      <protection locked="0"/>
    </xf>
    <xf numFmtId="0" fontId="10" fillId="6" borderId="0" xfId="0" applyFont="1" applyFill="1" applyProtection="1">
      <protection locked="0"/>
    </xf>
    <xf numFmtId="0" fontId="20" fillId="0" borderId="0" xfId="0" applyFont="1" applyFill="1"/>
    <xf numFmtId="0" fontId="13" fillId="0" borderId="0" xfId="0" applyFont="1" applyFill="1" applyProtection="1">
      <protection locked="0"/>
    </xf>
    <xf numFmtId="0" fontId="8" fillId="0" borderId="0" xfId="0" applyFont="1" applyAlignment="1">
      <alignment horizontal="center" vertical="center"/>
    </xf>
    <xf numFmtId="4" fontId="9" fillId="0" borderId="10" xfId="0" applyNumberFormat="1" applyFont="1" applyFill="1" applyBorder="1" applyAlignment="1" applyProtection="1">
      <alignment horizontal="right" vertical="center"/>
      <protection locked="0"/>
    </xf>
    <xf numFmtId="0" fontId="9" fillId="6" borderId="10" xfId="0" applyFont="1" applyFill="1" applyBorder="1" applyAlignment="1">
      <alignment horizontal="center" vertical="center" wrapText="1"/>
    </xf>
  </cellXfs>
  <cellStyles count="51">
    <cellStyle name="br" xfId="1"/>
    <cellStyle name="br 2" xfId="36"/>
    <cellStyle name="col" xfId="2"/>
    <cellStyle name="col 2" xfId="35"/>
    <cellStyle name="ex58" xfId="3"/>
    <cellStyle name="ex58 2" xfId="32"/>
    <cellStyle name="ex58 3" xfId="44"/>
    <cellStyle name="ex59" xfId="4"/>
    <cellStyle name="ex59 2" xfId="33"/>
    <cellStyle name="ex59 3" xfId="45"/>
    <cellStyle name="ex60" xfId="5"/>
    <cellStyle name="ex60 2" xfId="27"/>
    <cellStyle name="ex60 3" xfId="39"/>
    <cellStyle name="ex61" xfId="6"/>
    <cellStyle name="ex61 2" xfId="28"/>
    <cellStyle name="ex61 3" xfId="41"/>
    <cellStyle name="ex61 4" xfId="48"/>
    <cellStyle name="ex62" xfId="7"/>
    <cellStyle name="ex62 2" xfId="29"/>
    <cellStyle name="ex62 3" xfId="42"/>
    <cellStyle name="ex62 4" xfId="49"/>
    <cellStyle name="ex63" xfId="8"/>
    <cellStyle name="ex63 2" xfId="30"/>
    <cellStyle name="ex63 3" xfId="43"/>
    <cellStyle name="ex63 4" xfId="5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57 3" xfId="40"/>
    <cellStyle name="style0" xfId="21"/>
    <cellStyle name="style0 2" xfId="37"/>
    <cellStyle name="style0 3" xfId="46"/>
    <cellStyle name="td" xfId="22"/>
    <cellStyle name="td 2" xfId="38"/>
    <cellStyle name="td 3" xfId="47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Normal="90" zoomScaleSheetLayoutView="100" workbookViewId="0">
      <pane ySplit="6" topLeftCell="A23" activePane="bottomLeft" state="frozen"/>
      <selection activeCell="J8" sqref="J8"/>
      <selection pane="bottomLeft" activeCell="F5" sqref="F5:F6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35" customWidth="1"/>
    <col min="4" max="4" width="15" style="35" customWidth="1"/>
    <col min="5" max="5" width="15" style="1" customWidth="1"/>
    <col min="6" max="6" width="16.7109375" style="33" customWidth="1"/>
    <col min="7" max="7" width="16.42578125" style="9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34"/>
      <c r="D1" s="34"/>
      <c r="E1" s="3"/>
      <c r="F1" s="31"/>
      <c r="G1" s="23"/>
      <c r="H1" s="5" t="s">
        <v>0</v>
      </c>
    </row>
    <row r="2" spans="1:8" s="2" customFormat="1" ht="15.75" x14ac:dyDescent="0.25">
      <c r="A2" s="3"/>
      <c r="B2" s="3"/>
      <c r="C2" s="34"/>
      <c r="D2" s="34"/>
      <c r="E2" s="3"/>
      <c r="F2" s="11"/>
      <c r="G2" s="10"/>
      <c r="H2" s="3"/>
    </row>
    <row r="3" spans="1:8" s="2" customFormat="1" ht="15.75" x14ac:dyDescent="0.25">
      <c r="A3" s="36" t="s">
        <v>74</v>
      </c>
      <c r="B3" s="36"/>
      <c r="C3" s="36"/>
      <c r="D3" s="36"/>
      <c r="E3" s="36"/>
      <c r="F3" s="36"/>
      <c r="G3" s="36"/>
      <c r="H3" s="36"/>
    </row>
    <row r="4" spans="1:8" s="2" customFormat="1" ht="15.75" x14ac:dyDescent="0.25">
      <c r="A4" s="10"/>
      <c r="B4" s="10"/>
      <c r="C4" s="34"/>
      <c r="D4" s="34"/>
      <c r="E4" s="10"/>
      <c r="F4" s="11"/>
      <c r="G4" s="10"/>
      <c r="H4" s="13" t="s">
        <v>1</v>
      </c>
    </row>
    <row r="5" spans="1:8" s="2" customFormat="1" ht="54" customHeight="1" x14ac:dyDescent="0.25">
      <c r="A5" s="12" t="s">
        <v>2</v>
      </c>
      <c r="B5" s="12" t="s">
        <v>3</v>
      </c>
      <c r="C5" s="20" t="s">
        <v>4</v>
      </c>
      <c r="D5" s="20" t="s">
        <v>5</v>
      </c>
      <c r="E5" s="12" t="s">
        <v>6</v>
      </c>
      <c r="F5" s="38" t="s">
        <v>24</v>
      </c>
      <c r="G5" s="12" t="s">
        <v>25</v>
      </c>
      <c r="H5" s="12" t="s">
        <v>26</v>
      </c>
    </row>
    <row r="6" spans="1:8" s="2" customFormat="1" ht="15.75" x14ac:dyDescent="0.25">
      <c r="A6" s="12">
        <v>1</v>
      </c>
      <c r="B6" s="12">
        <v>2</v>
      </c>
      <c r="C6" s="20">
        <v>3</v>
      </c>
      <c r="D6" s="20">
        <v>4</v>
      </c>
      <c r="E6" s="12">
        <v>5</v>
      </c>
      <c r="F6" s="38">
        <v>6</v>
      </c>
      <c r="G6" s="12">
        <v>7</v>
      </c>
      <c r="H6" s="12">
        <v>8</v>
      </c>
    </row>
    <row r="7" spans="1:8" s="2" customFormat="1" ht="38.25" x14ac:dyDescent="0.25">
      <c r="A7" s="12">
        <v>1</v>
      </c>
      <c r="B7" s="15" t="s">
        <v>40</v>
      </c>
      <c r="C7" s="27">
        <v>47900</v>
      </c>
      <c r="D7" s="27">
        <v>35925.03</v>
      </c>
      <c r="E7" s="24">
        <f>C7-D7</f>
        <v>11974.970000000001</v>
      </c>
      <c r="F7" s="27">
        <v>35925.03</v>
      </c>
      <c r="G7" s="25">
        <f>D7-F7</f>
        <v>0</v>
      </c>
      <c r="H7" s="19">
        <f>F7*100/D7</f>
        <v>100</v>
      </c>
    </row>
    <row r="8" spans="1:8" s="2" customFormat="1" ht="25.5" x14ac:dyDescent="0.25">
      <c r="A8" s="12">
        <v>2</v>
      </c>
      <c r="B8" s="15" t="s">
        <v>41</v>
      </c>
      <c r="C8" s="27">
        <v>219286900</v>
      </c>
      <c r="D8" s="28">
        <v>164465174.97</v>
      </c>
      <c r="E8" s="24">
        <f t="shared" ref="E8:E70" si="0">C8-D8</f>
        <v>54821725.030000001</v>
      </c>
      <c r="F8" s="28">
        <v>164465174.97</v>
      </c>
      <c r="G8" s="25">
        <f>D8-F8</f>
        <v>0</v>
      </c>
      <c r="H8" s="19">
        <f t="shared" ref="H8:H70" si="1">F8*100/D8</f>
        <v>100</v>
      </c>
    </row>
    <row r="9" spans="1:8" s="2" customFormat="1" ht="21" customHeight="1" x14ac:dyDescent="0.25">
      <c r="A9" s="12">
        <v>3</v>
      </c>
      <c r="B9" s="15" t="s">
        <v>58</v>
      </c>
      <c r="C9" s="27">
        <v>1821259.16</v>
      </c>
      <c r="D9" s="28">
        <v>1821259.16</v>
      </c>
      <c r="E9" s="24">
        <f t="shared" si="0"/>
        <v>0</v>
      </c>
      <c r="F9" s="28">
        <v>1821259.16</v>
      </c>
      <c r="G9" s="25">
        <f>D9-F9</f>
        <v>0</v>
      </c>
      <c r="H9" s="19">
        <f t="shared" si="1"/>
        <v>100</v>
      </c>
    </row>
    <row r="10" spans="1:8" s="2" customFormat="1" ht="57" customHeight="1" x14ac:dyDescent="0.25">
      <c r="A10" s="12">
        <v>4</v>
      </c>
      <c r="B10" s="15" t="s">
        <v>16</v>
      </c>
      <c r="C10" s="27">
        <v>3116531.27</v>
      </c>
      <c r="D10" s="28">
        <v>2619627.83</v>
      </c>
      <c r="E10" s="22">
        <f t="shared" si="0"/>
        <v>496903.43999999994</v>
      </c>
      <c r="F10" s="28">
        <v>2619627.83</v>
      </c>
      <c r="G10" s="22">
        <f>D10-F10</f>
        <v>0</v>
      </c>
      <c r="H10" s="19">
        <f t="shared" si="1"/>
        <v>100</v>
      </c>
    </row>
    <row r="11" spans="1:8" s="7" customFormat="1" ht="62.25" customHeight="1" x14ac:dyDescent="0.25">
      <c r="A11" s="12">
        <v>5</v>
      </c>
      <c r="B11" s="14" t="s">
        <v>33</v>
      </c>
      <c r="C11" s="27">
        <v>206976</v>
      </c>
      <c r="D11" s="27">
        <v>155143.79999999999</v>
      </c>
      <c r="E11" s="22">
        <f t="shared" si="0"/>
        <v>51832.200000000012</v>
      </c>
      <c r="F11" s="27">
        <v>155143.79999999999</v>
      </c>
      <c r="G11" s="22">
        <f>D11-F11</f>
        <v>0</v>
      </c>
      <c r="H11" s="19">
        <f t="shared" si="1"/>
        <v>100</v>
      </c>
    </row>
    <row r="12" spans="1:8" s="7" customFormat="1" ht="29.25" customHeight="1" x14ac:dyDescent="0.25">
      <c r="A12" s="12">
        <v>6</v>
      </c>
      <c r="B12" s="15" t="s">
        <v>42</v>
      </c>
      <c r="C12" s="27">
        <v>3400135</v>
      </c>
      <c r="D12" s="28">
        <v>2414090.7799999998</v>
      </c>
      <c r="E12" s="22">
        <f t="shared" si="0"/>
        <v>986044.2200000002</v>
      </c>
      <c r="F12" s="28">
        <v>2414090.7799999998</v>
      </c>
      <c r="G12" s="22">
        <f t="shared" ref="G12:G70" si="2">D12-F12</f>
        <v>0</v>
      </c>
      <c r="H12" s="19">
        <f t="shared" si="1"/>
        <v>100</v>
      </c>
    </row>
    <row r="13" spans="1:8" s="8" customFormat="1" ht="29.25" customHeight="1" x14ac:dyDescent="0.25">
      <c r="A13" s="12">
        <v>7</v>
      </c>
      <c r="B13" s="15" t="s">
        <v>15</v>
      </c>
      <c r="C13" s="27">
        <v>3010842.98</v>
      </c>
      <c r="D13" s="27">
        <v>927670.16</v>
      </c>
      <c r="E13" s="22">
        <f t="shared" si="0"/>
        <v>2083172.8199999998</v>
      </c>
      <c r="F13" s="27">
        <v>927670.16</v>
      </c>
      <c r="G13" s="22">
        <f t="shared" si="2"/>
        <v>0</v>
      </c>
      <c r="H13" s="19">
        <f t="shared" si="1"/>
        <v>100</v>
      </c>
    </row>
    <row r="14" spans="1:8" s="8" customFormat="1" ht="66" customHeight="1" x14ac:dyDescent="0.25">
      <c r="A14" s="12">
        <v>8</v>
      </c>
      <c r="B14" s="16" t="s">
        <v>10</v>
      </c>
      <c r="C14" s="27">
        <v>24900</v>
      </c>
      <c r="D14" s="27">
        <v>24900</v>
      </c>
      <c r="E14" s="22">
        <f t="shared" si="0"/>
        <v>0</v>
      </c>
      <c r="F14" s="22">
        <v>24900</v>
      </c>
      <c r="G14" s="22">
        <f t="shared" si="2"/>
        <v>0</v>
      </c>
      <c r="H14" s="19">
        <f t="shared" si="1"/>
        <v>100</v>
      </c>
    </row>
    <row r="15" spans="1:8" ht="67.900000000000006" customHeight="1" x14ac:dyDescent="0.25">
      <c r="A15" s="12">
        <v>9</v>
      </c>
      <c r="B15" s="14" t="s">
        <v>11</v>
      </c>
      <c r="C15" s="27">
        <v>17591700</v>
      </c>
      <c r="D15" s="27">
        <v>10354232.140000001</v>
      </c>
      <c r="E15" s="22">
        <f t="shared" si="0"/>
        <v>7237467.8599999994</v>
      </c>
      <c r="F15" s="27">
        <v>10354232.140000001</v>
      </c>
      <c r="G15" s="22">
        <f t="shared" si="2"/>
        <v>0</v>
      </c>
      <c r="H15" s="19">
        <f t="shared" si="1"/>
        <v>100</v>
      </c>
    </row>
    <row r="16" spans="1:8" s="8" customFormat="1" ht="42" customHeight="1" x14ac:dyDescent="0.25">
      <c r="A16" s="12">
        <v>10</v>
      </c>
      <c r="B16" s="14" t="s">
        <v>30</v>
      </c>
      <c r="C16" s="27">
        <v>101642.43</v>
      </c>
      <c r="D16" s="28">
        <v>0</v>
      </c>
      <c r="E16" s="22">
        <f t="shared" si="0"/>
        <v>101642.43</v>
      </c>
      <c r="F16" s="28">
        <v>0</v>
      </c>
      <c r="G16" s="22">
        <f t="shared" si="2"/>
        <v>0</v>
      </c>
      <c r="H16" s="19"/>
    </row>
    <row r="17" spans="1:9" s="8" customFormat="1" ht="70.900000000000006" customHeight="1" x14ac:dyDescent="0.25">
      <c r="A17" s="12">
        <v>11</v>
      </c>
      <c r="B17" s="14" t="s">
        <v>29</v>
      </c>
      <c r="C17" s="29">
        <v>112507</v>
      </c>
      <c r="D17" s="29">
        <v>0</v>
      </c>
      <c r="E17" s="22">
        <f t="shared" si="0"/>
        <v>112507</v>
      </c>
      <c r="F17" s="29">
        <v>0</v>
      </c>
      <c r="G17" s="22">
        <f t="shared" si="2"/>
        <v>0</v>
      </c>
      <c r="H17" s="19"/>
    </row>
    <row r="18" spans="1:9" s="8" customFormat="1" ht="70.900000000000006" customHeight="1" x14ac:dyDescent="0.25">
      <c r="A18" s="12">
        <v>12</v>
      </c>
      <c r="B18" s="14" t="s">
        <v>8</v>
      </c>
      <c r="C18" s="27">
        <v>624100</v>
      </c>
      <c r="D18" s="27">
        <v>447473.82</v>
      </c>
      <c r="E18" s="22">
        <f t="shared" si="0"/>
        <v>176626.18</v>
      </c>
      <c r="F18" s="27">
        <v>447473.82</v>
      </c>
      <c r="G18" s="22">
        <f t="shared" si="2"/>
        <v>0</v>
      </c>
      <c r="H18" s="19">
        <f t="shared" si="1"/>
        <v>100</v>
      </c>
    </row>
    <row r="19" spans="1:9" ht="74.25" customHeight="1" x14ac:dyDescent="0.25">
      <c r="A19" s="12">
        <v>13</v>
      </c>
      <c r="B19" s="14" t="s">
        <v>18</v>
      </c>
      <c r="C19" s="27">
        <v>112507</v>
      </c>
      <c r="D19" s="28">
        <v>11795.49</v>
      </c>
      <c r="E19" s="22">
        <f t="shared" si="0"/>
        <v>100711.51</v>
      </c>
      <c r="F19" s="28">
        <v>11795.49</v>
      </c>
      <c r="G19" s="22">
        <f t="shared" si="2"/>
        <v>0</v>
      </c>
      <c r="H19" s="19">
        <f t="shared" si="1"/>
        <v>100</v>
      </c>
    </row>
    <row r="20" spans="1:9" ht="67.150000000000006" customHeight="1" x14ac:dyDescent="0.25">
      <c r="A20" s="12">
        <v>14</v>
      </c>
      <c r="B20" s="14" t="s">
        <v>9</v>
      </c>
      <c r="C20" s="29">
        <v>49600</v>
      </c>
      <c r="D20" s="29">
        <v>21650</v>
      </c>
      <c r="E20" s="22">
        <f t="shared" si="0"/>
        <v>27950</v>
      </c>
      <c r="F20" s="28">
        <v>21650</v>
      </c>
      <c r="G20" s="22">
        <f t="shared" si="2"/>
        <v>0</v>
      </c>
      <c r="H20" s="19">
        <f t="shared" si="1"/>
        <v>100</v>
      </c>
    </row>
    <row r="21" spans="1:9" ht="70.150000000000006" customHeight="1" x14ac:dyDescent="0.25">
      <c r="A21" s="12">
        <v>15</v>
      </c>
      <c r="B21" s="14" t="s">
        <v>12</v>
      </c>
      <c r="C21" s="27">
        <v>56200</v>
      </c>
      <c r="D21" s="27">
        <v>56200</v>
      </c>
      <c r="E21" s="22">
        <f t="shared" si="0"/>
        <v>0</v>
      </c>
      <c r="F21" s="27">
        <v>0</v>
      </c>
      <c r="G21" s="22">
        <f t="shared" si="2"/>
        <v>56200</v>
      </c>
      <c r="H21" s="19">
        <f t="shared" si="1"/>
        <v>0</v>
      </c>
    </row>
    <row r="22" spans="1:9" ht="69" customHeight="1" x14ac:dyDescent="0.25">
      <c r="A22" s="12">
        <v>16</v>
      </c>
      <c r="B22" s="14" t="s">
        <v>13</v>
      </c>
      <c r="C22" s="27">
        <v>5400</v>
      </c>
      <c r="D22" s="27">
        <v>5400</v>
      </c>
      <c r="E22" s="22">
        <f t="shared" si="0"/>
        <v>0</v>
      </c>
      <c r="F22" s="27">
        <v>0</v>
      </c>
      <c r="G22" s="22">
        <f t="shared" si="2"/>
        <v>5400</v>
      </c>
      <c r="H22" s="19">
        <f t="shared" si="1"/>
        <v>0</v>
      </c>
    </row>
    <row r="23" spans="1:9" ht="65.25" customHeight="1" x14ac:dyDescent="0.25">
      <c r="A23" s="12">
        <v>17</v>
      </c>
      <c r="B23" s="14" t="s">
        <v>43</v>
      </c>
      <c r="C23" s="27">
        <v>310200</v>
      </c>
      <c r="D23" s="28">
        <v>205730.94</v>
      </c>
      <c r="E23" s="22">
        <f t="shared" si="0"/>
        <v>104469.06</v>
      </c>
      <c r="F23" s="28">
        <v>205730.94</v>
      </c>
      <c r="G23" s="22">
        <f t="shared" si="2"/>
        <v>0</v>
      </c>
      <c r="H23" s="19">
        <f t="shared" si="1"/>
        <v>100</v>
      </c>
    </row>
    <row r="24" spans="1:9" s="6" customFormat="1" ht="69.75" customHeight="1" x14ac:dyDescent="0.25">
      <c r="A24" s="12">
        <v>18</v>
      </c>
      <c r="B24" s="15" t="s">
        <v>14</v>
      </c>
      <c r="C24" s="27">
        <v>106000</v>
      </c>
      <c r="D24" s="27">
        <v>0</v>
      </c>
      <c r="E24" s="22">
        <f t="shared" si="0"/>
        <v>106000</v>
      </c>
      <c r="F24" s="27">
        <v>0</v>
      </c>
      <c r="G24" s="22">
        <f>D24-F24</f>
        <v>0</v>
      </c>
      <c r="H24" s="19"/>
    </row>
    <row r="25" spans="1:9" s="6" customFormat="1" ht="83.25" customHeight="1" x14ac:dyDescent="0.25">
      <c r="A25" s="12">
        <v>19</v>
      </c>
      <c r="B25" s="14" t="s">
        <v>22</v>
      </c>
      <c r="C25" s="27">
        <v>7100000</v>
      </c>
      <c r="D25" s="28">
        <v>4610134</v>
      </c>
      <c r="E25" s="22">
        <f t="shared" si="0"/>
        <v>2489866</v>
      </c>
      <c r="F25" s="28">
        <v>4610134</v>
      </c>
      <c r="G25" s="22">
        <f t="shared" si="2"/>
        <v>0</v>
      </c>
      <c r="H25" s="19">
        <f t="shared" si="1"/>
        <v>100</v>
      </c>
    </row>
    <row r="26" spans="1:9" s="6" customFormat="1" ht="68.25" customHeight="1" x14ac:dyDescent="0.25">
      <c r="A26" s="12">
        <v>20</v>
      </c>
      <c r="B26" s="14" t="s">
        <v>36</v>
      </c>
      <c r="C26" s="27">
        <v>13872800</v>
      </c>
      <c r="D26" s="27">
        <v>8363125.4900000002</v>
      </c>
      <c r="E26" s="22">
        <f t="shared" si="0"/>
        <v>5509674.5099999998</v>
      </c>
      <c r="F26" s="27">
        <v>8360653.0099999998</v>
      </c>
      <c r="G26" s="22">
        <f t="shared" si="2"/>
        <v>2472.480000000447</v>
      </c>
      <c r="H26" s="19">
        <f t="shared" si="1"/>
        <v>99.970435933276903</v>
      </c>
    </row>
    <row r="27" spans="1:9" ht="55.5" customHeight="1" x14ac:dyDescent="0.25">
      <c r="A27" s="12">
        <v>21</v>
      </c>
      <c r="B27" s="14" t="s">
        <v>7</v>
      </c>
      <c r="C27" s="27">
        <v>3656592</v>
      </c>
      <c r="D27" s="28">
        <v>3656592</v>
      </c>
      <c r="E27" s="22">
        <f t="shared" si="0"/>
        <v>0</v>
      </c>
      <c r="F27" s="37">
        <v>3656592</v>
      </c>
      <c r="G27" s="22">
        <f t="shared" si="2"/>
        <v>0</v>
      </c>
      <c r="H27" s="19">
        <f t="shared" si="1"/>
        <v>100</v>
      </c>
    </row>
    <row r="28" spans="1:9" ht="59.45" customHeight="1" x14ac:dyDescent="0.25">
      <c r="A28" s="12">
        <v>22</v>
      </c>
      <c r="B28" s="15" t="s">
        <v>44</v>
      </c>
      <c r="C28" s="27">
        <v>1052502</v>
      </c>
      <c r="D28" s="28">
        <v>1052502</v>
      </c>
      <c r="E28" s="22">
        <f t="shared" si="0"/>
        <v>0</v>
      </c>
      <c r="F28" s="27">
        <v>1052502</v>
      </c>
      <c r="G28" s="22">
        <f t="shared" si="2"/>
        <v>0</v>
      </c>
      <c r="H28" s="19">
        <f t="shared" si="1"/>
        <v>100</v>
      </c>
    </row>
    <row r="29" spans="1:9" ht="45" customHeight="1" x14ac:dyDescent="0.25">
      <c r="A29" s="12">
        <v>23</v>
      </c>
      <c r="B29" s="15" t="s">
        <v>20</v>
      </c>
      <c r="C29" s="27">
        <v>77949700</v>
      </c>
      <c r="D29" s="28">
        <v>48600000</v>
      </c>
      <c r="E29" s="22">
        <f t="shared" si="0"/>
        <v>29349700</v>
      </c>
      <c r="F29" s="28">
        <v>48600000</v>
      </c>
      <c r="G29" s="24">
        <f t="shared" si="2"/>
        <v>0</v>
      </c>
      <c r="H29" s="19">
        <f t="shared" si="1"/>
        <v>100</v>
      </c>
    </row>
    <row r="30" spans="1:9" ht="33" customHeight="1" x14ac:dyDescent="0.25">
      <c r="A30" s="12">
        <v>24</v>
      </c>
      <c r="B30" s="14" t="s">
        <v>27</v>
      </c>
      <c r="C30" s="27">
        <v>17703935.170000002</v>
      </c>
      <c r="D30" s="28">
        <v>17703935.170000002</v>
      </c>
      <c r="E30" s="22">
        <f t="shared" si="0"/>
        <v>0</v>
      </c>
      <c r="F30" s="28">
        <v>17703935.170000002</v>
      </c>
      <c r="G30" s="22">
        <f t="shared" si="2"/>
        <v>0</v>
      </c>
      <c r="H30" s="19">
        <f t="shared" si="1"/>
        <v>100</v>
      </c>
      <c r="I30" s="7"/>
    </row>
    <row r="31" spans="1:9" ht="30.75" customHeight="1" x14ac:dyDescent="0.25">
      <c r="A31" s="12">
        <v>25</v>
      </c>
      <c r="B31" s="14" t="s">
        <v>45</v>
      </c>
      <c r="C31" s="27">
        <v>55703389</v>
      </c>
      <c r="D31" s="27">
        <v>41302237.670000002</v>
      </c>
      <c r="E31" s="22">
        <f t="shared" si="0"/>
        <v>14401151.329999998</v>
      </c>
      <c r="F31" s="27">
        <v>41302237.66514387</v>
      </c>
      <c r="G31" s="22">
        <f t="shared" si="2"/>
        <v>4.8561319708824158E-3</v>
      </c>
      <c r="H31" s="19">
        <f t="shared" si="1"/>
        <v>99.99999998824245</v>
      </c>
    </row>
    <row r="32" spans="1:9" ht="56.25" customHeight="1" x14ac:dyDescent="0.25">
      <c r="A32" s="12">
        <v>26</v>
      </c>
      <c r="B32" s="14" t="s">
        <v>34</v>
      </c>
      <c r="C32" s="27">
        <v>11369700</v>
      </c>
      <c r="D32" s="27">
        <v>11369700</v>
      </c>
      <c r="E32" s="22">
        <f t="shared" si="0"/>
        <v>0</v>
      </c>
      <c r="F32" s="27">
        <v>11369700</v>
      </c>
      <c r="G32" s="22">
        <f t="shared" si="2"/>
        <v>0</v>
      </c>
      <c r="H32" s="19">
        <f t="shared" si="1"/>
        <v>100</v>
      </c>
    </row>
    <row r="33" spans="1:9" s="7" customFormat="1" ht="47.25" customHeight="1" x14ac:dyDescent="0.25">
      <c r="A33" s="12">
        <v>27</v>
      </c>
      <c r="B33" s="14" t="s">
        <v>35</v>
      </c>
      <c r="C33" s="27">
        <v>3181400</v>
      </c>
      <c r="D33" s="28">
        <v>3181400</v>
      </c>
      <c r="E33" s="22">
        <f t="shared" si="0"/>
        <v>0</v>
      </c>
      <c r="F33" s="28">
        <v>3181400</v>
      </c>
      <c r="G33" s="22">
        <f t="shared" si="2"/>
        <v>0</v>
      </c>
      <c r="H33" s="19">
        <f t="shared" si="1"/>
        <v>100</v>
      </c>
    </row>
    <row r="34" spans="1:9" ht="21" customHeight="1" x14ac:dyDescent="0.25">
      <c r="A34" s="12">
        <v>28</v>
      </c>
      <c r="B34" s="14" t="s">
        <v>21</v>
      </c>
      <c r="C34" s="27">
        <v>5000000</v>
      </c>
      <c r="D34" s="28">
        <v>5000000</v>
      </c>
      <c r="E34" s="22">
        <f t="shared" si="0"/>
        <v>0</v>
      </c>
      <c r="F34" s="28">
        <v>5000000</v>
      </c>
      <c r="G34" s="22">
        <f t="shared" si="2"/>
        <v>0</v>
      </c>
      <c r="H34" s="19">
        <f>F34*100/D34</f>
        <v>100</v>
      </c>
      <c r="I34" s="7"/>
    </row>
    <row r="35" spans="1:9" ht="44.25" customHeight="1" x14ac:dyDescent="0.25">
      <c r="A35" s="12">
        <v>29</v>
      </c>
      <c r="B35" s="14" t="s">
        <v>46</v>
      </c>
      <c r="C35" s="27">
        <v>19512066.800000001</v>
      </c>
      <c r="D35" s="28">
        <v>13103670.08</v>
      </c>
      <c r="E35" s="22">
        <f t="shared" si="0"/>
        <v>6408396.7200000007</v>
      </c>
      <c r="F35" s="28">
        <v>13103670.045</v>
      </c>
      <c r="G35" s="22">
        <f t="shared" si="2"/>
        <v>3.5000000149011612E-2</v>
      </c>
      <c r="H35" s="19">
        <f>F35*100/D35</f>
        <v>99.999999732899255</v>
      </c>
    </row>
    <row r="36" spans="1:9" ht="32.25" customHeight="1" x14ac:dyDescent="0.25">
      <c r="A36" s="12">
        <v>30</v>
      </c>
      <c r="B36" s="14" t="s">
        <v>47</v>
      </c>
      <c r="C36" s="27">
        <f>315437.5-102937.5</f>
        <v>212500</v>
      </c>
      <c r="D36" s="28">
        <v>0</v>
      </c>
      <c r="E36" s="22">
        <f t="shared" si="0"/>
        <v>212500</v>
      </c>
      <c r="F36" s="28">
        <v>0</v>
      </c>
      <c r="G36" s="22">
        <f t="shared" si="2"/>
        <v>0</v>
      </c>
      <c r="H36" s="19"/>
    </row>
    <row r="37" spans="1:9" ht="53.25" customHeight="1" x14ac:dyDescent="0.25">
      <c r="A37" s="12">
        <v>31</v>
      </c>
      <c r="B37" s="14" t="s">
        <v>19</v>
      </c>
      <c r="C37" s="27">
        <v>568881</v>
      </c>
      <c r="D37" s="27">
        <v>568881</v>
      </c>
      <c r="E37" s="22">
        <f t="shared" si="0"/>
        <v>0</v>
      </c>
      <c r="F37" s="27">
        <v>568881</v>
      </c>
      <c r="G37" s="24">
        <f>D37-F37</f>
        <v>0</v>
      </c>
      <c r="H37" s="19">
        <f t="shared" si="1"/>
        <v>100</v>
      </c>
    </row>
    <row r="38" spans="1:9" ht="40.5" customHeight="1" x14ac:dyDescent="0.25">
      <c r="A38" s="12">
        <v>32</v>
      </c>
      <c r="B38" s="14" t="s">
        <v>31</v>
      </c>
      <c r="C38" s="27">
        <v>134003200</v>
      </c>
      <c r="D38" s="28">
        <v>99257000</v>
      </c>
      <c r="E38" s="22">
        <f t="shared" si="0"/>
        <v>34746200</v>
      </c>
      <c r="F38" s="28">
        <v>99256999.998029724</v>
      </c>
      <c r="G38" s="22">
        <f t="shared" si="2"/>
        <v>1.9702762365341187E-3</v>
      </c>
      <c r="H38" s="19">
        <f t="shared" si="1"/>
        <v>99.999999998014985</v>
      </c>
    </row>
    <row r="39" spans="1:9" s="7" customFormat="1" ht="44.25" customHeight="1" x14ac:dyDescent="0.25">
      <c r="A39" s="12">
        <v>33</v>
      </c>
      <c r="B39" s="14" t="s">
        <v>32</v>
      </c>
      <c r="C39" s="27">
        <v>131213600</v>
      </c>
      <c r="D39" s="28">
        <v>91080500</v>
      </c>
      <c r="E39" s="22">
        <f t="shared" si="0"/>
        <v>40133100</v>
      </c>
      <c r="F39" s="28">
        <v>91080500</v>
      </c>
      <c r="G39" s="22">
        <f t="shared" si="2"/>
        <v>0</v>
      </c>
      <c r="H39" s="19">
        <f t="shared" si="1"/>
        <v>100</v>
      </c>
    </row>
    <row r="40" spans="1:9" ht="54.75" customHeight="1" x14ac:dyDescent="0.25">
      <c r="A40" s="12">
        <v>34</v>
      </c>
      <c r="B40" s="14" t="s">
        <v>38</v>
      </c>
      <c r="C40" s="27">
        <v>1092000</v>
      </c>
      <c r="D40" s="28">
        <v>1092000</v>
      </c>
      <c r="E40" s="22">
        <f t="shared" si="0"/>
        <v>0</v>
      </c>
      <c r="F40" s="28">
        <v>1092000</v>
      </c>
      <c r="G40" s="22">
        <f>D40-F40</f>
        <v>0</v>
      </c>
      <c r="H40" s="19">
        <f t="shared" si="1"/>
        <v>100</v>
      </c>
    </row>
    <row r="41" spans="1:9" s="7" customFormat="1" ht="41.25" customHeight="1" x14ac:dyDescent="0.25">
      <c r="A41" s="12">
        <v>35</v>
      </c>
      <c r="B41" s="14" t="s">
        <v>48</v>
      </c>
      <c r="C41" s="27">
        <v>135000</v>
      </c>
      <c r="D41" s="28">
        <v>135000</v>
      </c>
      <c r="E41" s="22">
        <f t="shared" si="0"/>
        <v>0</v>
      </c>
      <c r="F41" s="28">
        <v>135000</v>
      </c>
      <c r="G41" s="22">
        <f t="shared" si="2"/>
        <v>0</v>
      </c>
      <c r="H41" s="19">
        <f t="shared" si="1"/>
        <v>100</v>
      </c>
    </row>
    <row r="42" spans="1:9" s="7" customFormat="1" ht="43.5" customHeight="1" x14ac:dyDescent="0.25">
      <c r="A42" s="12">
        <v>36</v>
      </c>
      <c r="B42" s="14" t="s">
        <v>49</v>
      </c>
      <c r="C42" s="27">
        <v>82457.100000000006</v>
      </c>
      <c r="D42" s="28">
        <v>82457.100000000006</v>
      </c>
      <c r="E42" s="22">
        <f t="shared" si="0"/>
        <v>0</v>
      </c>
      <c r="F42" s="28">
        <v>82457.100000000006</v>
      </c>
      <c r="G42" s="22">
        <f t="shared" si="2"/>
        <v>0</v>
      </c>
      <c r="H42" s="19">
        <f t="shared" si="1"/>
        <v>100</v>
      </c>
    </row>
    <row r="43" spans="1:9" ht="41.25" customHeight="1" x14ac:dyDescent="0.25">
      <c r="A43" s="12">
        <v>37</v>
      </c>
      <c r="B43" s="14" t="s">
        <v>50</v>
      </c>
      <c r="C43" s="27">
        <v>135000</v>
      </c>
      <c r="D43" s="28">
        <v>135000</v>
      </c>
      <c r="E43" s="22">
        <f t="shared" si="0"/>
        <v>0</v>
      </c>
      <c r="F43" s="28">
        <v>135000</v>
      </c>
      <c r="G43" s="22">
        <f t="shared" si="2"/>
        <v>0</v>
      </c>
      <c r="H43" s="19">
        <f t="shared" si="1"/>
        <v>100</v>
      </c>
    </row>
    <row r="44" spans="1:9" ht="51.75" customHeight="1" x14ac:dyDescent="0.25">
      <c r="A44" s="12">
        <v>38</v>
      </c>
      <c r="B44" s="14" t="s">
        <v>51</v>
      </c>
      <c r="C44" s="27">
        <v>796410</v>
      </c>
      <c r="D44" s="28">
        <v>796410</v>
      </c>
      <c r="E44" s="22">
        <f t="shared" si="0"/>
        <v>0</v>
      </c>
      <c r="F44" s="28">
        <v>796410</v>
      </c>
      <c r="G44" s="22">
        <f t="shared" si="2"/>
        <v>0</v>
      </c>
      <c r="H44" s="19">
        <f t="shared" si="1"/>
        <v>100</v>
      </c>
    </row>
    <row r="45" spans="1:9" s="6" customFormat="1" ht="66" customHeight="1" x14ac:dyDescent="0.25">
      <c r="A45" s="12">
        <v>39</v>
      </c>
      <c r="B45" s="14" t="s">
        <v>52</v>
      </c>
      <c r="C45" s="27">
        <v>736024</v>
      </c>
      <c r="D45" s="28">
        <v>736024</v>
      </c>
      <c r="E45" s="22">
        <f t="shared" si="0"/>
        <v>0</v>
      </c>
      <c r="F45" s="28">
        <v>736024</v>
      </c>
      <c r="G45" s="22">
        <f t="shared" si="2"/>
        <v>0</v>
      </c>
      <c r="H45" s="19">
        <f t="shared" si="1"/>
        <v>100</v>
      </c>
    </row>
    <row r="46" spans="1:9" s="6" customFormat="1" ht="57" customHeight="1" x14ac:dyDescent="0.25">
      <c r="A46" s="12">
        <v>40</v>
      </c>
      <c r="B46" s="15" t="s">
        <v>53</v>
      </c>
      <c r="C46" s="27">
        <v>727716</v>
      </c>
      <c r="D46" s="28">
        <v>727716</v>
      </c>
      <c r="E46" s="22">
        <f t="shared" si="0"/>
        <v>0</v>
      </c>
      <c r="F46" s="28">
        <v>727716</v>
      </c>
      <c r="G46" s="22">
        <f t="shared" si="2"/>
        <v>0</v>
      </c>
      <c r="H46" s="19">
        <f t="shared" si="1"/>
        <v>100</v>
      </c>
    </row>
    <row r="47" spans="1:9" s="6" customFormat="1" ht="57" customHeight="1" x14ac:dyDescent="0.25">
      <c r="A47" s="12">
        <v>41</v>
      </c>
      <c r="B47" s="15" t="s">
        <v>59</v>
      </c>
      <c r="C47" s="27">
        <v>1500000</v>
      </c>
      <c r="D47" s="28">
        <v>1500000</v>
      </c>
      <c r="E47" s="22">
        <f t="shared" si="0"/>
        <v>0</v>
      </c>
      <c r="F47" s="28">
        <v>1500000</v>
      </c>
      <c r="G47" s="22">
        <f t="shared" si="2"/>
        <v>0</v>
      </c>
      <c r="H47" s="19">
        <f t="shared" si="1"/>
        <v>100</v>
      </c>
    </row>
    <row r="48" spans="1:9" s="6" customFormat="1" ht="63" customHeight="1" x14ac:dyDescent="0.25">
      <c r="A48" s="12">
        <v>42</v>
      </c>
      <c r="B48" s="15" t="s">
        <v>60</v>
      </c>
      <c r="C48" s="27">
        <v>1500000</v>
      </c>
      <c r="D48" s="28">
        <v>1500000</v>
      </c>
      <c r="E48" s="22">
        <f t="shared" ref="E48:E49" si="3">C48-D48</f>
        <v>0</v>
      </c>
      <c r="F48" s="28">
        <v>1500000</v>
      </c>
      <c r="G48" s="22">
        <f t="shared" ref="G48:G49" si="4">D48-F48</f>
        <v>0</v>
      </c>
      <c r="H48" s="19">
        <f t="shared" si="1"/>
        <v>100</v>
      </c>
    </row>
    <row r="49" spans="1:9" s="6" customFormat="1" ht="63" customHeight="1" x14ac:dyDescent="0.25">
      <c r="A49" s="12">
        <v>43</v>
      </c>
      <c r="B49" s="15" t="s">
        <v>61</v>
      </c>
      <c r="C49" s="27">
        <v>1444785.75</v>
      </c>
      <c r="D49" s="28">
        <v>1444785.75</v>
      </c>
      <c r="E49" s="22">
        <f t="shared" si="3"/>
        <v>0</v>
      </c>
      <c r="F49" s="28">
        <v>1444785.75</v>
      </c>
      <c r="G49" s="22">
        <f t="shared" si="4"/>
        <v>0</v>
      </c>
      <c r="H49" s="19">
        <f t="shared" si="1"/>
        <v>100</v>
      </c>
    </row>
    <row r="50" spans="1:9" s="6" customFormat="1" ht="57.75" customHeight="1" x14ac:dyDescent="0.25">
      <c r="A50" s="12">
        <v>44</v>
      </c>
      <c r="B50" s="15" t="s">
        <v>62</v>
      </c>
      <c r="C50" s="27">
        <v>1500000</v>
      </c>
      <c r="D50" s="28">
        <v>1500000</v>
      </c>
      <c r="E50" s="22">
        <f t="shared" ref="E50" si="5">C50-D50</f>
        <v>0</v>
      </c>
      <c r="F50" s="28">
        <v>1500000</v>
      </c>
      <c r="G50" s="22">
        <f t="shared" ref="G50" si="6">D50-F50</f>
        <v>0</v>
      </c>
      <c r="H50" s="19">
        <f t="shared" si="1"/>
        <v>100</v>
      </c>
    </row>
    <row r="51" spans="1:9" s="6" customFormat="1" ht="29.25" customHeight="1" x14ac:dyDescent="0.25">
      <c r="A51" s="12">
        <v>45</v>
      </c>
      <c r="B51" s="15" t="s">
        <v>54</v>
      </c>
      <c r="C51" s="27">
        <v>321721.33</v>
      </c>
      <c r="D51" s="28">
        <v>321721.33</v>
      </c>
      <c r="E51" s="22">
        <f t="shared" si="0"/>
        <v>0</v>
      </c>
      <c r="F51" s="28">
        <v>321721.33</v>
      </c>
      <c r="G51" s="22">
        <f t="shared" si="2"/>
        <v>0</v>
      </c>
      <c r="H51" s="19">
        <f t="shared" si="1"/>
        <v>100</v>
      </c>
      <c r="I51" s="8"/>
    </row>
    <row r="52" spans="1:9" s="6" customFormat="1" ht="55.5" customHeight="1" x14ac:dyDescent="0.25">
      <c r="A52" s="12">
        <v>46</v>
      </c>
      <c r="B52" s="15" t="s">
        <v>17</v>
      </c>
      <c r="C52" s="27">
        <v>6435455</v>
      </c>
      <c r="D52" s="28">
        <v>4504039.46</v>
      </c>
      <c r="E52" s="22">
        <f t="shared" si="0"/>
        <v>1931415.54</v>
      </c>
      <c r="F52" s="28">
        <v>4504039.46</v>
      </c>
      <c r="G52" s="22">
        <f t="shared" si="2"/>
        <v>0</v>
      </c>
      <c r="H52" s="19">
        <f t="shared" si="1"/>
        <v>100</v>
      </c>
    </row>
    <row r="53" spans="1:9" s="6" customFormat="1" ht="38.25" x14ac:dyDescent="0.25">
      <c r="A53" s="12">
        <v>47</v>
      </c>
      <c r="B53" s="15" t="s">
        <v>55</v>
      </c>
      <c r="C53" s="27">
        <v>50381336</v>
      </c>
      <c r="D53" s="28">
        <f>11704588+38676748</f>
        <v>50381336</v>
      </c>
      <c r="E53" s="22">
        <f t="shared" si="0"/>
        <v>0</v>
      </c>
      <c r="F53" s="28">
        <v>50381336</v>
      </c>
      <c r="G53" s="22">
        <f t="shared" si="2"/>
        <v>0</v>
      </c>
      <c r="H53" s="19">
        <f t="shared" si="1"/>
        <v>100</v>
      </c>
    </row>
    <row r="54" spans="1:9" s="6" customFormat="1" ht="45" customHeight="1" x14ac:dyDescent="0.25">
      <c r="A54" s="12">
        <v>48</v>
      </c>
      <c r="B54" s="15" t="s">
        <v>56</v>
      </c>
      <c r="C54" s="27">
        <f>63169+17594</f>
        <v>80763</v>
      </c>
      <c r="D54" s="28">
        <v>54141</v>
      </c>
      <c r="E54" s="22">
        <f t="shared" si="0"/>
        <v>26622</v>
      </c>
      <c r="F54" s="27">
        <v>54141</v>
      </c>
      <c r="G54" s="22">
        <f t="shared" si="2"/>
        <v>0</v>
      </c>
      <c r="H54" s="19">
        <f t="shared" si="1"/>
        <v>100</v>
      </c>
    </row>
    <row r="55" spans="1:9" s="6" customFormat="1" ht="48" customHeight="1" x14ac:dyDescent="0.25">
      <c r="A55" s="12">
        <v>49</v>
      </c>
      <c r="B55" s="15" t="s">
        <v>37</v>
      </c>
      <c r="C55" s="27">
        <f>2199215600+634600</f>
        <v>2199850200</v>
      </c>
      <c r="D55" s="28">
        <v>1915128600</v>
      </c>
      <c r="E55" s="22">
        <f t="shared" si="0"/>
        <v>284721600</v>
      </c>
      <c r="F55" s="28">
        <v>1915128600</v>
      </c>
      <c r="G55" s="22">
        <f t="shared" si="2"/>
        <v>0</v>
      </c>
      <c r="H55" s="19">
        <f t="shared" si="1"/>
        <v>100</v>
      </c>
    </row>
    <row r="56" spans="1:9" s="6" customFormat="1" ht="54" customHeight="1" x14ac:dyDescent="0.25">
      <c r="A56" s="12">
        <v>50</v>
      </c>
      <c r="B56" s="15" t="s">
        <v>39</v>
      </c>
      <c r="C56" s="27">
        <v>3516300</v>
      </c>
      <c r="D56" s="28">
        <v>2637153</v>
      </c>
      <c r="E56" s="22">
        <f t="shared" si="0"/>
        <v>879147</v>
      </c>
      <c r="F56" s="28">
        <v>2637153</v>
      </c>
      <c r="G56" s="22">
        <f t="shared" si="2"/>
        <v>0</v>
      </c>
      <c r="H56" s="19">
        <f t="shared" si="1"/>
        <v>100</v>
      </c>
    </row>
    <row r="57" spans="1:9" s="6" customFormat="1" ht="58.5" customHeight="1" x14ac:dyDescent="0.25">
      <c r="A57" s="12">
        <v>51</v>
      </c>
      <c r="B57" s="15" t="s">
        <v>28</v>
      </c>
      <c r="C57" s="27">
        <v>10334372</v>
      </c>
      <c r="D57" s="28">
        <v>7750745</v>
      </c>
      <c r="E57" s="22">
        <f t="shared" si="0"/>
        <v>2583627</v>
      </c>
      <c r="F57" s="27">
        <v>7750745</v>
      </c>
      <c r="G57" s="22">
        <f>D57-F57</f>
        <v>0</v>
      </c>
      <c r="H57" s="19">
        <f t="shared" si="1"/>
        <v>100</v>
      </c>
    </row>
    <row r="58" spans="1:9" s="6" customFormat="1" ht="77.25" customHeight="1" x14ac:dyDescent="0.25">
      <c r="A58" s="12">
        <v>52</v>
      </c>
      <c r="B58" s="15" t="s">
        <v>57</v>
      </c>
      <c r="C58" s="27">
        <v>144348700</v>
      </c>
      <c r="D58" s="28">
        <v>108204018</v>
      </c>
      <c r="E58" s="22">
        <f t="shared" si="0"/>
        <v>36144682</v>
      </c>
      <c r="F58" s="27">
        <v>108204018</v>
      </c>
      <c r="G58" s="22">
        <f t="shared" si="2"/>
        <v>0</v>
      </c>
      <c r="H58" s="19">
        <f t="shared" si="1"/>
        <v>100</v>
      </c>
    </row>
    <row r="59" spans="1:9" s="6" customFormat="1" ht="37.5" customHeight="1" x14ac:dyDescent="0.25">
      <c r="A59" s="12">
        <v>53</v>
      </c>
      <c r="B59" s="15" t="s">
        <v>63</v>
      </c>
      <c r="C59" s="27">
        <v>3255092.59</v>
      </c>
      <c r="D59" s="28">
        <v>2815651.08</v>
      </c>
      <c r="E59" s="22">
        <f t="shared" si="0"/>
        <v>439441.50999999978</v>
      </c>
      <c r="F59" s="27">
        <v>2815651.0826814962</v>
      </c>
      <c r="G59" s="22">
        <f t="shared" si="2"/>
        <v>-2.68149608746171E-3</v>
      </c>
      <c r="H59" s="19"/>
    </row>
    <row r="60" spans="1:9" s="6" customFormat="1" ht="52.5" customHeight="1" x14ac:dyDescent="0.25">
      <c r="A60" s="12">
        <v>54</v>
      </c>
      <c r="B60" s="15" t="s">
        <v>64</v>
      </c>
      <c r="C60" s="27">
        <v>733142</v>
      </c>
      <c r="D60" s="28">
        <v>733142</v>
      </c>
      <c r="E60" s="22">
        <f t="shared" si="0"/>
        <v>0</v>
      </c>
      <c r="F60" s="27">
        <v>733142</v>
      </c>
      <c r="G60" s="22">
        <f t="shared" si="2"/>
        <v>0</v>
      </c>
      <c r="H60" s="19">
        <f t="shared" si="1"/>
        <v>100</v>
      </c>
    </row>
    <row r="61" spans="1:9" s="6" customFormat="1" ht="114.75" customHeight="1" x14ac:dyDescent="0.25">
      <c r="A61" s="12">
        <v>55</v>
      </c>
      <c r="B61" s="15" t="s">
        <v>65</v>
      </c>
      <c r="C61" s="27">
        <v>4317916.07</v>
      </c>
      <c r="D61" s="27">
        <v>4317916.07</v>
      </c>
      <c r="E61" s="22">
        <f t="shared" si="0"/>
        <v>0</v>
      </c>
      <c r="F61" s="27">
        <v>4317916.07</v>
      </c>
      <c r="G61" s="22">
        <f t="shared" si="2"/>
        <v>0</v>
      </c>
      <c r="H61" s="19">
        <f t="shared" si="1"/>
        <v>100</v>
      </c>
    </row>
    <row r="62" spans="1:9" s="6" customFormat="1" ht="95.45" customHeight="1" x14ac:dyDescent="0.25">
      <c r="A62" s="12">
        <v>56</v>
      </c>
      <c r="B62" s="15" t="s">
        <v>66</v>
      </c>
      <c r="C62" s="27">
        <v>5000000</v>
      </c>
      <c r="D62" s="28">
        <v>0</v>
      </c>
      <c r="E62" s="22">
        <f t="shared" si="0"/>
        <v>5000000</v>
      </c>
      <c r="F62" s="27">
        <v>0</v>
      </c>
      <c r="G62" s="22">
        <f t="shared" si="2"/>
        <v>0</v>
      </c>
      <c r="H62" s="19"/>
    </row>
    <row r="63" spans="1:9" s="6" customFormat="1" ht="74.25" customHeight="1" x14ac:dyDescent="0.25">
      <c r="A63" s="12">
        <v>57</v>
      </c>
      <c r="B63" s="15" t="s">
        <v>67</v>
      </c>
      <c r="C63" s="27">
        <v>2500000</v>
      </c>
      <c r="D63" s="28">
        <v>0</v>
      </c>
      <c r="E63" s="22">
        <f t="shared" si="0"/>
        <v>2500000</v>
      </c>
      <c r="F63" s="27">
        <v>0</v>
      </c>
      <c r="G63" s="22">
        <f t="shared" si="2"/>
        <v>0</v>
      </c>
      <c r="H63" s="19"/>
    </row>
    <row r="64" spans="1:9" s="6" customFormat="1" ht="115.5" customHeight="1" x14ac:dyDescent="0.25">
      <c r="A64" s="12">
        <v>58</v>
      </c>
      <c r="B64" s="15" t="s">
        <v>68</v>
      </c>
      <c r="C64" s="27">
        <v>400000</v>
      </c>
      <c r="D64" s="28">
        <v>400000</v>
      </c>
      <c r="E64" s="22">
        <f t="shared" si="0"/>
        <v>0</v>
      </c>
      <c r="F64" s="27">
        <v>400000</v>
      </c>
      <c r="G64" s="22">
        <f t="shared" si="2"/>
        <v>0</v>
      </c>
      <c r="H64" s="19">
        <f t="shared" si="1"/>
        <v>100</v>
      </c>
    </row>
    <row r="65" spans="1:8" s="6" customFormat="1" ht="42" customHeight="1" x14ac:dyDescent="0.25">
      <c r="A65" s="12">
        <v>59</v>
      </c>
      <c r="B65" s="15" t="s">
        <v>69</v>
      </c>
      <c r="C65" s="27">
        <v>798750</v>
      </c>
      <c r="D65" s="28">
        <v>798750</v>
      </c>
      <c r="E65" s="22">
        <f t="shared" si="0"/>
        <v>0</v>
      </c>
      <c r="F65" s="27">
        <v>798750</v>
      </c>
      <c r="G65" s="22">
        <f t="shared" si="2"/>
        <v>0</v>
      </c>
      <c r="H65" s="19">
        <f t="shared" si="1"/>
        <v>100</v>
      </c>
    </row>
    <row r="66" spans="1:8" s="6" customFormat="1" ht="55.5" customHeight="1" x14ac:dyDescent="0.25">
      <c r="A66" s="12">
        <v>60</v>
      </c>
      <c r="B66" s="15" t="s">
        <v>70</v>
      </c>
      <c r="C66" s="27">
        <v>2100000</v>
      </c>
      <c r="D66" s="28">
        <v>2100000</v>
      </c>
      <c r="E66" s="22">
        <f t="shared" si="0"/>
        <v>0</v>
      </c>
      <c r="F66" s="27">
        <v>2100000</v>
      </c>
      <c r="G66" s="22">
        <f t="shared" si="2"/>
        <v>0</v>
      </c>
      <c r="H66" s="19">
        <f t="shared" si="1"/>
        <v>100</v>
      </c>
    </row>
    <row r="67" spans="1:8" s="6" customFormat="1" ht="31.5" customHeight="1" x14ac:dyDescent="0.25">
      <c r="A67" s="12">
        <v>61</v>
      </c>
      <c r="B67" s="15" t="s">
        <v>71</v>
      </c>
      <c r="C67" s="27">
        <v>221138.21</v>
      </c>
      <c r="D67" s="28">
        <v>221138.21</v>
      </c>
      <c r="E67" s="22">
        <f t="shared" si="0"/>
        <v>0</v>
      </c>
      <c r="F67" s="27">
        <v>221138.21</v>
      </c>
      <c r="G67" s="22">
        <f t="shared" si="2"/>
        <v>0</v>
      </c>
      <c r="H67" s="19">
        <f t="shared" si="1"/>
        <v>100</v>
      </c>
    </row>
    <row r="68" spans="1:8" s="6" customFormat="1" ht="31.5" customHeight="1" x14ac:dyDescent="0.25">
      <c r="A68" s="12">
        <v>62</v>
      </c>
      <c r="B68" s="15" t="s">
        <v>72</v>
      </c>
      <c r="C68" s="27">
        <v>1000000</v>
      </c>
      <c r="D68" s="28">
        <v>1000000</v>
      </c>
      <c r="E68" s="22">
        <f t="shared" si="0"/>
        <v>0</v>
      </c>
      <c r="F68" s="28">
        <v>1000000</v>
      </c>
      <c r="G68" s="22">
        <f t="shared" si="2"/>
        <v>0</v>
      </c>
      <c r="H68" s="19">
        <f t="shared" si="1"/>
        <v>100</v>
      </c>
    </row>
    <row r="69" spans="1:8" s="6" customFormat="1" ht="18.75" customHeight="1" x14ac:dyDescent="0.25">
      <c r="A69" s="12">
        <v>63</v>
      </c>
      <c r="B69" s="15" t="s">
        <v>73</v>
      </c>
      <c r="C69" s="27">
        <v>751903</v>
      </c>
      <c r="D69" s="28">
        <v>751903</v>
      </c>
      <c r="E69" s="22">
        <f t="shared" si="0"/>
        <v>0</v>
      </c>
      <c r="F69" s="28">
        <v>751903</v>
      </c>
      <c r="G69" s="22">
        <f t="shared" si="2"/>
        <v>0</v>
      </c>
      <c r="H69" s="19">
        <f t="shared" si="1"/>
        <v>100</v>
      </c>
    </row>
    <row r="70" spans="1:8" s="6" customFormat="1" ht="29.45" customHeight="1" x14ac:dyDescent="0.25">
      <c r="A70" s="12">
        <v>64</v>
      </c>
      <c r="B70" s="15" t="s">
        <v>75</v>
      </c>
      <c r="C70" s="27">
        <v>70000000</v>
      </c>
      <c r="D70" s="28">
        <v>0</v>
      </c>
      <c r="E70" s="22">
        <f t="shared" si="0"/>
        <v>70000000</v>
      </c>
      <c r="F70" s="28">
        <v>0</v>
      </c>
      <c r="G70" s="22">
        <f t="shared" si="2"/>
        <v>0</v>
      </c>
      <c r="H70" s="19"/>
    </row>
    <row r="71" spans="1:8" ht="21" customHeight="1" x14ac:dyDescent="0.25">
      <c r="A71" s="17"/>
      <c r="B71" s="18" t="s">
        <v>23</v>
      </c>
      <c r="C71" s="30">
        <f>SUM(C7:C70)</f>
        <v>3248081748.8600006</v>
      </c>
      <c r="D71" s="30">
        <f>SUM(D7:D70)</f>
        <v>2644185598.5300002</v>
      </c>
      <c r="E71" s="30">
        <f>SUM(E7:E70)</f>
        <v>603896150.32999992</v>
      </c>
      <c r="F71" s="30">
        <f>SUM(F7:F70)</f>
        <v>2644121526.0108557</v>
      </c>
      <c r="G71" s="30">
        <f>SUM(G7:G70)</f>
        <v>64072.519144912716</v>
      </c>
      <c r="H71" s="26">
        <f>F71*100/D71</f>
        <v>99.997576852427443</v>
      </c>
    </row>
    <row r="72" spans="1:8" x14ac:dyDescent="0.25">
      <c r="C72" s="21"/>
      <c r="D72" s="21"/>
      <c r="E72" s="21"/>
      <c r="F72" s="21"/>
    </row>
    <row r="73" spans="1:8" x14ac:dyDescent="0.25">
      <c r="C73" s="21"/>
      <c r="D73" s="21"/>
      <c r="F73" s="32"/>
    </row>
    <row r="74" spans="1:8" x14ac:dyDescent="0.25">
      <c r="D74" s="21"/>
    </row>
    <row r="75" spans="1:8" x14ac:dyDescent="0.25">
      <c r="C75" s="21"/>
      <c r="D75" s="21"/>
    </row>
  </sheetData>
  <autoFilter ref="A6:H71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Ежова</cp:lastModifiedBy>
  <cp:revision>3</cp:revision>
  <cp:lastPrinted>2025-08-12T12:00:10Z</cp:lastPrinted>
  <dcterms:created xsi:type="dcterms:W3CDTF">2021-02-09T13:44:56Z</dcterms:created>
  <dcterms:modified xsi:type="dcterms:W3CDTF">2025-10-15T09:54:33Z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