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3136" windowHeight="13056"/>
  </bookViews>
  <sheets>
    <sheet name="МБТ (на 1 августа)" sheetId="1" r:id="rId1"/>
  </sheets>
  <externalReferences>
    <externalReference r:id="rId2"/>
  </externalReferences>
  <definedNames>
    <definedName name="_xlnm._FilterDatabase" localSheetId="0" hidden="1">'МБТ (на 1 августа)'!$A$6:$H$72</definedName>
    <definedName name="Print_Titles" localSheetId="0">'МБТ (на 1 августа)'!$5:$6</definedName>
    <definedName name="_xlnm.Print_Titles" localSheetId="0">'МБТ (на 1 августа)'!$5:$6</definedName>
    <definedName name="_xlnm.Print_Area" localSheetId="0">'МБТ (на 1 августа)'!$A$1:$H$71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1" i="1" l="1"/>
  <c r="H50" i="1" l="1"/>
  <c r="G50" i="1"/>
  <c r="E50" i="1"/>
  <c r="G69" i="1" l="1"/>
  <c r="G70" i="1"/>
  <c r="G61" i="1"/>
  <c r="H63" i="1"/>
  <c r="H47" i="1"/>
  <c r="H26" i="1"/>
  <c r="H25" i="1"/>
  <c r="H66" i="1"/>
  <c r="H43" i="1"/>
  <c r="E70" i="1" l="1"/>
  <c r="E69" i="1"/>
  <c r="E61" i="1"/>
  <c r="F68" i="1" l="1"/>
  <c r="H68" i="1" s="1"/>
  <c r="H11" i="1" l="1"/>
  <c r="H15" i="1"/>
  <c r="H17" i="1"/>
  <c r="H18" i="1"/>
  <c r="H21" i="1"/>
  <c r="H24" i="1"/>
  <c r="H30" i="1"/>
  <c r="H31" i="1"/>
  <c r="H36" i="1"/>
  <c r="H37" i="1"/>
  <c r="H39" i="1"/>
  <c r="H57" i="1"/>
  <c r="F64" i="1" l="1"/>
  <c r="F38" i="1"/>
  <c r="G68" i="1" l="1"/>
  <c r="E68" i="1"/>
  <c r="H35" i="1"/>
  <c r="H38" i="1"/>
  <c r="H49" i="1"/>
  <c r="H48" i="1"/>
  <c r="H34" i="1"/>
  <c r="H33" i="1"/>
  <c r="H52" i="1"/>
  <c r="H32" i="1"/>
  <c r="D8" i="1"/>
  <c r="H46" i="1"/>
  <c r="H44" i="1"/>
  <c r="H45" i="1"/>
  <c r="H42" i="1"/>
  <c r="H41" i="1"/>
  <c r="H40" i="1"/>
  <c r="H67" i="1"/>
  <c r="H64" i="1"/>
  <c r="H27" i="1"/>
  <c r="H23" i="1"/>
  <c r="H22" i="1"/>
  <c r="H28" i="1"/>
  <c r="H56" i="1"/>
  <c r="H16" i="1"/>
  <c r="H14" i="1"/>
  <c r="H13" i="1"/>
  <c r="H9" i="1"/>
  <c r="H7" i="1"/>
  <c r="H8" i="1" l="1"/>
  <c r="D71" i="1"/>
  <c r="G22" i="1"/>
  <c r="E8" i="1"/>
  <c r="E9" i="1"/>
  <c r="E10" i="1"/>
  <c r="F10" i="1" s="1"/>
  <c r="H10" i="1" s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1" i="1"/>
  <c r="E52" i="1"/>
  <c r="E53" i="1"/>
  <c r="E54" i="1"/>
  <c r="E55" i="1"/>
  <c r="E56" i="1"/>
  <c r="E57" i="1"/>
  <c r="E58" i="1"/>
  <c r="E59" i="1"/>
  <c r="E60" i="1"/>
  <c r="E62" i="1"/>
  <c r="E63" i="1"/>
  <c r="E64" i="1"/>
  <c r="E65" i="1"/>
  <c r="E66" i="1"/>
  <c r="E67" i="1"/>
  <c r="E7" i="1"/>
  <c r="E71" i="1" l="1"/>
  <c r="G64" i="1"/>
  <c r="G65" i="1"/>
  <c r="G66" i="1"/>
  <c r="G67" i="1"/>
  <c r="G63" i="1"/>
  <c r="G62" i="1"/>
  <c r="G59" i="1"/>
  <c r="G60" i="1"/>
  <c r="G58" i="1"/>
  <c r="G57" i="1" l="1"/>
  <c r="G56" i="1" l="1"/>
  <c r="F55" i="1" l="1"/>
  <c r="G55" i="1" s="1"/>
  <c r="F54" i="1"/>
  <c r="G54" i="1" s="1"/>
  <c r="F53" i="1"/>
  <c r="H53" i="1" s="1"/>
  <c r="G53" i="1" l="1"/>
  <c r="G52" i="1" l="1"/>
  <c r="G8" i="1"/>
  <c r="G18" i="1"/>
  <c r="G17" i="1"/>
  <c r="G9" i="1" l="1"/>
  <c r="G45" i="1"/>
  <c r="G42" i="1"/>
  <c r="G35" i="1"/>
  <c r="G34" i="1"/>
  <c r="G32" i="1"/>
  <c r="G28" i="1"/>
  <c r="G24" i="1"/>
  <c r="G20" i="1"/>
  <c r="G48" i="1"/>
  <c r="G7" i="1"/>
  <c r="G41" i="1"/>
  <c r="G38" i="1"/>
  <c r="G31" i="1"/>
  <c r="G27" i="1"/>
  <c r="G23" i="1"/>
  <c r="G19" i="1"/>
  <c r="G47" i="1"/>
  <c r="G44" i="1"/>
  <c r="G40" i="1"/>
  <c r="G37" i="1"/>
  <c r="G33" i="1"/>
  <c r="G30" i="1"/>
  <c r="G26" i="1"/>
  <c r="G16" i="1"/>
  <c r="G46" i="1"/>
  <c r="G43" i="1"/>
  <c r="G39" i="1"/>
  <c r="G36" i="1"/>
  <c r="G29" i="1"/>
  <c r="G25" i="1"/>
  <c r="G21" i="1"/>
  <c r="H51" i="1"/>
  <c r="G15" i="1"/>
  <c r="G14" i="1"/>
  <c r="G13" i="1"/>
  <c r="F12" i="1"/>
  <c r="H12" i="1" s="1"/>
  <c r="G11" i="1"/>
  <c r="F71" i="1" l="1"/>
  <c r="H71" i="1" s="1"/>
  <c r="G12" i="1"/>
  <c r="G49" i="1"/>
  <c r="G51" i="1"/>
  <c r="G10" i="1"/>
  <c r="G71" i="1" l="1"/>
</calcChain>
</file>

<file path=xl/sharedStrings.xml><?xml version="1.0" encoding="utf-8"?>
<sst xmlns="http://schemas.openxmlformats.org/spreadsheetml/2006/main" count="76" uniqueCount="75">
  <si>
    <t>Приложение 1 к пояснительной записке</t>
  </si>
  <si>
    <t>рублей</t>
  </si>
  <si>
    <t>№ п/п</t>
  </si>
  <si>
    <t xml:space="preserve">Наименование </t>
  </si>
  <si>
    <t>Плановые назначения 
с учетом изменений</t>
  </si>
  <si>
    <t>Фактическое поступление</t>
  </si>
  <si>
    <t>Отклонение
 (гр.3-гр.4)</t>
  </si>
  <si>
    <t>Проведение комплексных кадастровых работ</t>
  </si>
  <si>
    <t>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</si>
  <si>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Осуществление государственных полномочий Республики Коми, предусмотренных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</si>
  <si>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7 - 8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</si>
  <si>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9 - 10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</si>
  <si>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</si>
  <si>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статьями 2 и 2(1)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</si>
  <si>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6 статьи 1 и статьей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</si>
  <si>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</si>
  <si>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14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</si>
  <si>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</si>
  <si>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Реализация программ формирования современной городской среды</t>
  </si>
  <si>
    <t>Организация транспортного обслуживания населения по муниципальным маршрутам регулярных перевозок пассажиров и багажа автомобильным транспортом</t>
  </si>
  <si>
    <t>Оборудование и содержание ледовых переправ и зимних автомобильных дорог общего пользования местного значения</t>
  </si>
  <si>
    <t>Содержание автомобильных дорог общего пользования местного значения</t>
  </si>
  <si>
    <t>Возмещение выпадающих доходов организаций воздушного транспорта, осуществляющих внутримуниципальные пассажирские перевозки воздушным транспортом в труднодоступные населенные пункты</t>
  </si>
  <si>
    <t>Оплата услуг по обращению с твердыми коммунальными отходами</t>
  </si>
  <si>
    <t>Осуществление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</si>
  <si>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Компенсация расходов, понесенных органами местного самоуправления при осуществлении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</si>
  <si>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Укрепление материально-технической базы муниципальных учреждений сферы культуры (обеспечение пожарной безопасности и антитеррористической защищенности муниципальных учреждений сферы культуры)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</si>
  <si>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</si>
  <si>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Проведение оздоровительной кампании детей</t>
  </si>
  <si>
    <t>Обеспечение выплат ежемесячного денежного вознаграждения за классное руководство педагогическим работникам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</si>
  <si>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</si>
  <si>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ИТОГО</t>
  </si>
  <si>
    <t>Дотации (гранты) на поощрение муниципальных образований в Республике Коми, за участие в проекте «Народный бюджет» и реализацию народных проектов в рамках проекта «Народный бюджет», а также на развитие народных инициатив в муниципальных образованиях в Республике Коми</t>
  </si>
  <si>
    <t xml:space="preserve">Исполнение </t>
  </si>
  <si>
    <t>Неисполненные назначения 
(гр.4 - гр.6)</t>
  </si>
  <si>
    <t xml:space="preserve">Процент исполнения фактических поступлений  (%) </t>
  </si>
  <si>
    <t>Реализация мероприятий по обеспечению жильем молодых семей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</si>
  <si>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</si>
  <si>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Осуществление государственного полномочия Республики Коми, предусмотренного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</si>
  <si>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</si>
  <si>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Строительство и реконструкцию (модернизация) объектов питьевого водоснабжения (Строительство станции водоочистки с созданием системы управления комплексом водоснабжения в Пожня-Ель г. Ухта, Республика Коми, Город Ухта)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</si>
  <si>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</si>
  <si>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Приобретение подвижного состава на средства, источником финансового обеспечения которых является специальный бюджетный казначейский кредит</t>
  </si>
  <si>
    <t>Возмещение недополученных доходов, возникающих в результате государственного регулирования цен на топливо твердое, используемое для нужд отопления</t>
  </si>
  <si>
    <t>Поддержка отрасли культуры (Федеральный проект "Сохранение культурного и исторического наследия") (Комплектование книжных фондов библиотек муниципальных образований)</t>
  </si>
  <si>
    <t>Техническое оснащение региональных и муниципальных музеев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</si>
  <si>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культуры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</si>
  <si>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</si>
  <si>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Поддержание работоспособности инфраструктуры связи, созданной в рамках реализации инвестиционных проектов, связанных с развитием инфраструктуры связи на территориях труднодоступных и малонаселенных пунктов в Республике Коми</t>
  </si>
  <si>
    <t>Укрепление материально-технической базы и создание безопасных условий в организациях в сфере образования в Республике Коми (проведение капитальных и/или текущих ремонтов, приобретение оборудования для пищеблоков)</t>
  </si>
  <si>
    <t>Укрепление материально-технической базы и создание безопасных условий в организациях в сфере образования в Республике Коми (обеспечение комплексной безопасности)</t>
  </si>
  <si>
    <t>Реализация народных проектов в сфере образования, прошедших отбор в рамках проекта "Народный бюджет" ("Интерактивный тир в МБОУ "СОШ № 18")</t>
  </si>
  <si>
    <t>Реализация народных проектов в сфере образования, прошедших отбор в рамках проекта "Народный бюджет" ("Ремонт кровли здания МОУ "СОШ №32")</t>
  </si>
  <si>
    <t>Реализация народных проектов в сфере образования, прошедших отбор в рамках проекта "Народный бюджет" ("Модернизация спортивного зала в МДОУ "Д/с № 40")</t>
  </si>
  <si>
    <t>Реализация народных проектов в сфере образования, прошедших отбор в рамках проекта "Народный бюджет" ("Светлый детский сад. Замена оконных блоков в МДОУ "Д/с № 18")</t>
  </si>
  <si>
    <t>Реализация народных проектов в сфере образования, прошедших отбор в рамках проекта "Народный бюджет в школе" (МОУ "СОШ №15")</t>
  </si>
  <si>
    <t>Реализация народных проектов в сфере образования, прошедших отбор в рамках проекта "Народный бюджет в школе" (МАОУ "УТЛ")</t>
  </si>
  <si>
    <t>Реализация народных проектов в сфере образования, прошедших отбор в рамках проекта "Народный бюджет в школе" (МОУ "СОШ №9")</t>
  </si>
  <si>
    <t>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</si>
  <si>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Реализация муниципальными дошкольными и муниципальными общеобразовательными организациями в Республике Коми образовательных программ</t>
  </si>
  <si>
    <t>Софинансирование расходных обязательств органов местного самоуправления по реализации народных проектов в сфере малого и среднего предпринимательства, прошедших отбор в рамках проекта "Народный бюджет"</t>
  </si>
  <si>
    <t>Софинансирование расходных обязательств органов местного самоуправления в Республике Коми, возникающих при выполнении полномочий по решению вопросов местного значения, направленных на исполнение наказов избирателей</t>
  </si>
  <si>
    <t>Реализация народных проектов в сфере благоустройства, прошедших отбор в рамках проекта "Народный бюджет" ("Поставка контейнеров и бункера для ТКО на территории кладбищ муниципального округа "Ухта" Республики Коми")</t>
  </si>
  <si>
    <t>Реализация народных проектов в сфере благоустройства, прошедших отбор в рамках проекта "Народный бюджет" ("Обустройство пешеходной зоны между домами № 6 и № 8 по ул. Космонавтов, пгт. Ярега")</t>
  </si>
  <si>
    <t>Реализация мероприятий, направленных на исполнение наказов избирателей, рекомендуемых к выполнению в 2024 году (подпункт 1 пункта 1 распоряжения Правительства Республики Коми от 13 февраля 2024 г. № 69-р)</t>
  </si>
  <si>
    <t>Реализация народных проектов в сфере доступной среды, прошедших отбор в рамках проекта "Народный бюджет" ("Оснащение оборудованием санузлов МУ "Водненский ДК" для населения с ограниченными возможностями")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</si>
  <si>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</si>
  <si>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Реализация народных проектов в сфере физической культуры и спорта, прошедших отбор в рамках проекта "Народный бюджет" ("Ремонт напольного покрытия волейбольного зала МУ "СШ № 2")</t>
  </si>
  <si>
    <t>Реализация народных проектов в сфере физической культуры и спорта, прошедших отбор в рамках проекта "Народный бюджет" ("Ремонт помещений лыжной базы МУ "СШ № 1")</t>
  </si>
  <si>
    <t>Государственная поддержка организаций, входящих в систему спортивной подготовки</t>
  </si>
  <si>
    <t>Реализация народных проектов в сфере благоустройства, прошедших отбор в рамках проекта "Народный бюджет" ("Обустройство пешеходной дорожки от проезда между МКД №15-№17 до проезда к МКД №29-№31 по ул. Гагарина в пгт. Водный с переходом через наружные сети теплоснабжения")</t>
  </si>
  <si>
    <t>Субсидии на реконструкцию, капитальный ремонт и ремонт автомобильных дорог общего пользования местного значения</t>
  </si>
  <si>
    <t>Субсидии на проведение молодежных форумов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</si>
  <si>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</si>
  <si>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Информация о поступлении межбюджетных трансфертов в 2024 году на 01.12.2024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</si>
</sst>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sz val="11"/>
      <color indexed="2"/>
      <name val="Calibri"/>
      <family val="2"/>
      <charset val="204"/>
      <scheme val="minor"/>
    </font>
    <font>
      <sz val="10"/>
      <color indexed="2"/>
      <name val="Calibri"/>
      <family val="2"/>
      <charset val="204"/>
      <scheme val="minor"/>
    </font>
    <font>
      <sz val="12"/>
      <color indexed="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D5AB"/>
        <bgColor rgb="FFFFD5AB"/>
      </patternFill>
    </fill>
    <fill>
      <patternFill patternType="solid">
        <fgColor rgb="FFDCE6F2"/>
        <bgColor rgb="FFDCE6F2"/>
      </patternFill>
    </fill>
    <fill>
      <patternFill patternType="solid">
        <fgColor rgb="FFF1F5F9"/>
        <bgColor rgb="FFF1F5F9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/>
      <right/>
      <top style="medium">
        <color rgb="FFFAC09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4" fontId="2" fillId="2" borderId="1">
      <alignment horizontal="right" shrinkToFit="1"/>
    </xf>
    <xf numFmtId="4" fontId="2" fillId="2" borderId="2">
      <alignment horizontal="right" shrinkToFit="1"/>
    </xf>
    <xf numFmtId="49" fontId="3" fillId="3" borderId="3">
      <alignment horizontal="center" vertical="top" shrinkToFit="1"/>
    </xf>
    <xf numFmtId="49" fontId="3" fillId="3" borderId="4">
      <alignment horizontal="center" vertical="top" shrinkToFit="1"/>
    </xf>
    <xf numFmtId="0" fontId="3" fillId="3" borderId="4">
      <alignment horizontal="left" vertical="top" wrapText="1"/>
    </xf>
    <xf numFmtId="4" fontId="3" fillId="3" borderId="4">
      <alignment horizontal="right" vertical="top" shrinkToFit="1"/>
    </xf>
    <xf numFmtId="4" fontId="3" fillId="3" borderId="5">
      <alignment horizontal="right" vertical="top" shrinkToFit="1"/>
    </xf>
    <xf numFmtId="49" fontId="3" fillId="4" borderId="6">
      <alignment horizontal="center" vertical="top" shrinkToFit="1"/>
    </xf>
    <xf numFmtId="49" fontId="3" fillId="4" borderId="7">
      <alignment horizontal="center" vertical="top" shrinkToFit="1"/>
    </xf>
    <xf numFmtId="0" fontId="3" fillId="4" borderId="7">
      <alignment horizontal="left" vertical="top" wrapText="1"/>
    </xf>
    <xf numFmtId="4" fontId="3" fillId="4" borderId="7">
      <alignment horizontal="right" vertical="top" shrinkToFit="1"/>
    </xf>
    <xf numFmtId="4" fontId="3" fillId="4" borderId="8">
      <alignment horizontal="right" vertical="top" shrinkToFit="1"/>
    </xf>
    <xf numFmtId="49" fontId="4" fillId="0" borderId="6">
      <alignment horizontal="center" vertical="top" shrinkToFit="1"/>
    </xf>
    <xf numFmtId="49" fontId="5" fillId="0" borderId="7">
      <alignment horizontal="center" vertical="top" shrinkToFit="1"/>
    </xf>
    <xf numFmtId="0" fontId="5" fillId="0" borderId="7">
      <alignment horizontal="left" vertical="top" wrapText="1"/>
    </xf>
    <xf numFmtId="4" fontId="5" fillId="0" borderId="7">
      <alignment horizontal="right" vertical="top" shrinkToFit="1"/>
    </xf>
    <xf numFmtId="4" fontId="5" fillId="0" borderId="8">
      <alignment horizontal="right" vertical="top" shrinkToFit="1"/>
    </xf>
    <xf numFmtId="0" fontId="5" fillId="0" borderId="0">
      <alignment horizontal="right" vertical="top" wrapText="1"/>
    </xf>
    <xf numFmtId="0" fontId="5" fillId="0" borderId="0"/>
    <xf numFmtId="0" fontId="5" fillId="0" borderId="0"/>
    <xf numFmtId="0" fontId="1" fillId="0" borderId="0"/>
    <xf numFmtId="49" fontId="3" fillId="0" borderId="9">
      <alignment horizontal="center" vertical="center" wrapText="1"/>
    </xf>
    <xf numFmtId="0" fontId="5" fillId="0" borderId="10"/>
  </cellStyleXfs>
  <cellXfs count="57">
    <xf numFmtId="0" fontId="0" fillId="0" borderId="0" xfId="0"/>
    <xf numFmtId="0" fontId="6" fillId="0" borderId="0" xfId="0" applyFont="1" applyProtection="1">
      <protection locked="0"/>
    </xf>
    <xf numFmtId="0" fontId="8" fillId="0" borderId="0" xfId="0" applyFont="1"/>
    <xf numFmtId="0" fontId="9" fillId="0" borderId="0" xfId="0" applyFont="1"/>
    <xf numFmtId="0" fontId="9" fillId="5" borderId="0" xfId="0" applyFont="1" applyFill="1"/>
    <xf numFmtId="0" fontId="9" fillId="0" borderId="0" xfId="0" applyFont="1" applyAlignment="1">
      <alignment horizontal="right"/>
    </xf>
    <xf numFmtId="0" fontId="6" fillId="5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9" fillId="6" borderId="0" xfId="0" applyFont="1" applyFill="1" applyAlignment="1">
      <alignment horizontal="left" vertical="top"/>
    </xf>
    <xf numFmtId="0" fontId="9" fillId="6" borderId="0" xfId="0" applyFont="1" applyFill="1"/>
    <xf numFmtId="0" fontId="6" fillId="6" borderId="0" xfId="0" applyFont="1" applyFill="1" applyProtection="1">
      <protection locked="0"/>
    </xf>
    <xf numFmtId="0" fontId="1" fillId="5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3" fillId="0" borderId="0" xfId="25" applyFont="1" applyBorder="1"/>
    <xf numFmtId="4" fontId="12" fillId="0" borderId="0" xfId="0" applyNumberFormat="1" applyFont="1" applyProtection="1">
      <protection locked="0"/>
    </xf>
    <xf numFmtId="4" fontId="1" fillId="6" borderId="0" xfId="0" applyNumberFormat="1" applyFont="1" applyFill="1" applyProtection="1">
      <protection locked="0"/>
    </xf>
    <xf numFmtId="0" fontId="14" fillId="0" borderId="0" xfId="0" applyFont="1"/>
    <xf numFmtId="0" fontId="14" fillId="6" borderId="0" xfId="0" applyFont="1" applyFill="1"/>
    <xf numFmtId="0" fontId="10" fillId="0" borderId="11" xfId="0" applyFont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0" fillId="5" borderId="12" xfId="17" quotePrefix="1" applyFont="1" applyFill="1" applyBorder="1" applyAlignment="1">
      <alignment horizontal="left" vertical="center" wrapText="1"/>
    </xf>
    <xf numFmtId="0" fontId="10" fillId="0" borderId="12" xfId="17" quotePrefix="1" applyFont="1" applyBorder="1" applyAlignment="1">
      <alignment horizontal="left" vertical="center" wrapText="1"/>
    </xf>
    <xf numFmtId="0" fontId="10" fillId="0" borderId="7" xfId="6" applyNumberFormat="1" applyFont="1" applyFill="1" applyBorder="1" applyAlignment="1">
      <alignment horizontal="left" vertical="top" wrapText="1"/>
    </xf>
    <xf numFmtId="0" fontId="10" fillId="0" borderId="12" xfId="17" quotePrefix="1" applyFont="1" applyFill="1" applyBorder="1" applyAlignment="1">
      <alignment horizontal="left" vertical="center" wrapText="1"/>
    </xf>
    <xf numFmtId="0" fontId="15" fillId="0" borderId="11" xfId="0" applyFont="1" applyBorder="1" applyProtection="1">
      <protection locked="0"/>
    </xf>
    <xf numFmtId="0" fontId="15" fillId="0" borderId="11" xfId="17" quotePrefix="1" applyFont="1" applyBorder="1" applyAlignment="1">
      <alignment horizontal="center" vertical="center" wrapText="1"/>
    </xf>
    <xf numFmtId="4" fontId="11" fillId="0" borderId="11" xfId="8" applyFont="1" applyFill="1" applyBorder="1" applyAlignment="1">
      <alignment horizontal="right" vertical="center" shrinkToFit="1"/>
    </xf>
    <xf numFmtId="4" fontId="11" fillId="0" borderId="11" xfId="9" applyFont="1" applyFill="1" applyBorder="1" applyAlignment="1">
      <alignment horizontal="right" vertical="center" shrinkToFit="1"/>
    </xf>
    <xf numFmtId="4" fontId="11" fillId="6" borderId="11" xfId="19" applyFont="1" applyFill="1" applyBorder="1" applyAlignment="1">
      <alignment vertical="center" shrinkToFit="1"/>
    </xf>
    <xf numFmtId="4" fontId="11" fillId="6" borderId="11" xfId="9" applyFont="1" applyFill="1" applyBorder="1" applyAlignment="1">
      <alignment horizontal="right" vertical="center" shrinkToFit="1"/>
    </xf>
    <xf numFmtId="164" fontId="11" fillId="0" borderId="11" xfId="0" applyNumberFormat="1" applyFont="1" applyBorder="1" applyAlignment="1" applyProtection="1">
      <alignment horizontal="right" vertical="center"/>
      <protection locked="0"/>
    </xf>
    <xf numFmtId="4" fontId="11" fillId="6" borderId="11" xfId="8" applyFont="1" applyFill="1" applyBorder="1" applyAlignment="1">
      <alignment horizontal="right" vertical="center" shrinkToFit="1"/>
    </xf>
    <xf numFmtId="4" fontId="11" fillId="6" borderId="11" xfId="18" applyFont="1" applyFill="1" applyBorder="1" applyAlignment="1">
      <alignment vertical="center" shrinkToFit="1"/>
    </xf>
    <xf numFmtId="4" fontId="11" fillId="0" borderId="11" xfId="0" applyNumberFormat="1" applyFont="1" applyBorder="1" applyAlignment="1" applyProtection="1">
      <alignment horizontal="right" vertical="center"/>
      <protection locked="0"/>
    </xf>
    <xf numFmtId="4" fontId="17" fillId="5" borderId="11" xfId="18" applyFont="1" applyFill="1" applyBorder="1" applyAlignment="1">
      <alignment horizontal="right" vertical="center" shrinkToFit="1"/>
    </xf>
    <xf numFmtId="164" fontId="17" fillId="0" borderId="11" xfId="0" applyNumberFormat="1" applyFont="1" applyBorder="1" applyAlignment="1" applyProtection="1">
      <alignment horizontal="right" vertical="center"/>
      <protection locked="0"/>
    </xf>
    <xf numFmtId="4" fontId="10" fillId="0" borderId="11" xfId="9" applyFont="1" applyFill="1" applyBorder="1" applyAlignment="1">
      <alignment horizontal="right" vertical="center" shrinkToFit="1"/>
    </xf>
    <xf numFmtId="4" fontId="10" fillId="6" borderId="11" xfId="19" applyFont="1" applyFill="1" applyBorder="1" applyAlignment="1">
      <alignment vertical="center" shrinkToFit="1"/>
    </xf>
    <xf numFmtId="4" fontId="10" fillId="0" borderId="11" xfId="19" applyFont="1" applyBorder="1" applyAlignment="1">
      <alignment vertical="center" shrinkToFit="1"/>
    </xf>
    <xf numFmtId="164" fontId="10" fillId="0" borderId="11" xfId="0" applyNumberFormat="1" applyFont="1" applyBorder="1" applyAlignment="1" applyProtection="1">
      <alignment horizontal="right" vertical="center"/>
      <protection locked="0"/>
    </xf>
    <xf numFmtId="4" fontId="10" fillId="6" borderId="11" xfId="9" applyFont="1" applyFill="1" applyBorder="1" applyAlignment="1">
      <alignment horizontal="right" vertical="center" shrinkToFit="1"/>
    </xf>
    <xf numFmtId="0" fontId="11" fillId="0" borderId="0" xfId="0" applyFont="1" applyFill="1"/>
    <xf numFmtId="0" fontId="10" fillId="0" borderId="0" xfId="0" applyFont="1" applyFill="1"/>
    <xf numFmtId="0" fontId="10" fillId="0" borderId="11" xfId="0" applyFont="1" applyFill="1" applyBorder="1" applyAlignment="1">
      <alignment horizontal="center" vertical="center" wrapText="1"/>
    </xf>
    <xf numFmtId="4" fontId="10" fillId="0" borderId="11" xfId="8" applyFont="1" applyFill="1" applyBorder="1" applyAlignment="1">
      <alignment horizontal="right" vertical="center" shrinkToFit="1"/>
    </xf>
    <xf numFmtId="4" fontId="10" fillId="0" borderId="11" xfId="18" applyFont="1" applyFill="1" applyBorder="1" applyAlignment="1">
      <alignment vertical="center" shrinkToFit="1"/>
    </xf>
    <xf numFmtId="4" fontId="13" fillId="0" borderId="0" xfId="25" applyNumberFormat="1" applyFont="1" applyFill="1" applyBorder="1"/>
    <xf numFmtId="0" fontId="7" fillId="0" borderId="0" xfId="0" applyFont="1" applyFill="1" applyProtection="1">
      <protection locked="0"/>
    </xf>
    <xf numFmtId="4" fontId="16" fillId="0" borderId="0" xfId="0" applyNumberFormat="1" applyFont="1" applyFill="1" applyProtection="1">
      <protection locked="0"/>
    </xf>
    <xf numFmtId="4" fontId="7" fillId="0" borderId="0" xfId="0" applyNumberFormat="1" applyFont="1" applyFill="1" applyProtection="1">
      <protection locked="0"/>
    </xf>
    <xf numFmtId="0" fontId="16" fillId="0" borderId="0" xfId="0" applyFont="1" applyFill="1" applyProtection="1">
      <protection locked="0"/>
    </xf>
    <xf numFmtId="4" fontId="15" fillId="0" borderId="11" xfId="18" applyFont="1" applyFill="1" applyBorder="1" applyAlignment="1">
      <alignment horizontal="right" vertical="center" shrinkToFit="1"/>
    </xf>
    <xf numFmtId="4" fontId="10" fillId="0" borderId="11" xfId="19" applyFont="1" applyFill="1" applyBorder="1" applyAlignment="1">
      <alignment vertical="center" shrinkToFit="1"/>
    </xf>
    <xf numFmtId="4" fontId="10" fillId="0" borderId="11" xfId="0" applyNumberFormat="1" applyFont="1" applyBorder="1" applyAlignment="1" applyProtection="1">
      <alignment horizontal="right" vertical="center"/>
      <protection locked="0"/>
    </xf>
    <xf numFmtId="4" fontId="10" fillId="6" borderId="11" xfId="8" applyFont="1" applyFill="1" applyBorder="1" applyAlignment="1">
      <alignment horizontal="right" vertical="center" shrinkToFit="1"/>
    </xf>
    <xf numFmtId="0" fontId="9" fillId="0" borderId="0" xfId="0" applyFont="1" applyAlignment="1">
      <alignment horizontal="center" vertical="center"/>
    </xf>
  </cellXfs>
  <cellStyles count="26">
    <cellStyle name="br" xfId="1"/>
    <cellStyle name="col" xfId="2"/>
    <cellStyle name="ex58" xfId="3"/>
    <cellStyle name="ex59" xfId="4"/>
    <cellStyle name="ex60" xfId="5"/>
    <cellStyle name="ex61" xfId="6"/>
    <cellStyle name="ex62" xfId="7"/>
    <cellStyle name="ex63" xfId="8"/>
    <cellStyle name="ex64" xfId="9"/>
    <cellStyle name="ex65" xfId="10"/>
    <cellStyle name="ex66" xfId="11"/>
    <cellStyle name="ex67" xfId="12"/>
    <cellStyle name="ex68" xfId="13"/>
    <cellStyle name="ex69" xfId="14"/>
    <cellStyle name="ex70" xfId="15"/>
    <cellStyle name="ex71" xfId="16"/>
    <cellStyle name="ex72" xfId="17"/>
    <cellStyle name="ex73" xfId="18"/>
    <cellStyle name="ex74" xfId="19"/>
    <cellStyle name="st57" xfId="20"/>
    <cellStyle name="style0" xfId="21"/>
    <cellStyle name="td" xfId="22"/>
    <cellStyle name="tr" xfId="23"/>
    <cellStyle name="xl_bot_header" xfId="24"/>
    <cellStyle name="xl_total_bot" xfId="2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Keysystems\Budget\ReportManager\&#1052;&#1041;&#1058;%20&#1087;&#1083;&#1072;&#1085;_&#1092;&#1072;&#1082;&#1090;%20&#1041;&#1083;&#1072;&#1075;&#1086;&#1076;&#1072;&#1090;&#1089;&#1082;&#1080;&#1093;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кумент"/>
    </sheetNames>
    <sheetDataSet>
      <sheetData sheetId="0" refreshError="1">
        <row r="9">
          <cell r="F9">
            <v>219774616.91</v>
          </cell>
        </row>
        <row r="50">
          <cell r="F50">
            <v>529055</v>
          </cell>
        </row>
        <row r="54">
          <cell r="E54">
            <v>155725.19</v>
          </cell>
        </row>
        <row r="64">
          <cell r="F64">
            <v>4989300</v>
          </cell>
        </row>
        <row r="82">
          <cell r="F82">
            <v>1569645.23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view="pageBreakPreview" zoomScaleNormal="90" zoomScaleSheetLayoutView="100" workbookViewId="0">
      <pane ySplit="6" topLeftCell="A70" activePane="bottomLeft" state="frozen"/>
      <selection activeCell="J8" sqref="J8"/>
      <selection pane="bottomLeft" activeCell="B79" sqref="B79"/>
    </sheetView>
  </sheetViews>
  <sheetFormatPr defaultColWidth="9.109375" defaultRowHeight="14.4" x14ac:dyDescent="0.3"/>
  <cols>
    <col min="1" max="1" width="4.5546875" style="1" customWidth="1"/>
    <col min="2" max="2" width="52.109375" style="1" customWidth="1"/>
    <col min="3" max="3" width="16" style="51" customWidth="1"/>
    <col min="4" max="4" width="17.88671875" style="48" customWidth="1"/>
    <col min="5" max="5" width="18.6640625" style="1" customWidth="1"/>
    <col min="6" max="6" width="16.6640625" style="10" customWidth="1"/>
    <col min="7" max="7" width="16.44140625" style="1" customWidth="1"/>
    <col min="8" max="8" width="17" style="1" customWidth="1"/>
    <col min="9" max="16384" width="9.109375" style="1"/>
  </cols>
  <sheetData>
    <row r="1" spans="1:8" s="2" customFormat="1" ht="15.6" x14ac:dyDescent="0.3">
      <c r="A1" s="3"/>
      <c r="B1" s="4"/>
      <c r="C1" s="42"/>
      <c r="D1" s="43"/>
      <c r="E1" s="3"/>
      <c r="F1" s="8"/>
      <c r="G1" s="5"/>
      <c r="H1" s="5" t="s">
        <v>0</v>
      </c>
    </row>
    <row r="2" spans="1:8" s="2" customFormat="1" ht="15.6" x14ac:dyDescent="0.3">
      <c r="A2" s="3"/>
      <c r="B2" s="3"/>
      <c r="C2" s="42"/>
      <c r="D2" s="43"/>
      <c r="E2" s="3"/>
      <c r="F2" s="9"/>
      <c r="G2" s="3"/>
      <c r="H2" s="3"/>
    </row>
    <row r="3" spans="1:8" s="2" customFormat="1" ht="15.6" x14ac:dyDescent="0.3">
      <c r="A3" s="56" t="s">
        <v>74</v>
      </c>
      <c r="B3" s="56"/>
      <c r="C3" s="56"/>
      <c r="D3" s="56"/>
      <c r="E3" s="56"/>
      <c r="F3" s="56"/>
      <c r="G3" s="56"/>
      <c r="H3" s="56"/>
    </row>
    <row r="4" spans="1:8" s="2" customFormat="1" ht="15.6" x14ac:dyDescent="0.3">
      <c r="A4" s="16"/>
      <c r="B4" s="16"/>
      <c r="C4" s="42"/>
      <c r="D4" s="42"/>
      <c r="E4" s="16"/>
      <c r="F4" s="17"/>
      <c r="G4" s="16"/>
      <c r="H4" s="20" t="s">
        <v>1</v>
      </c>
    </row>
    <row r="5" spans="1:8" s="2" customFormat="1" ht="54" customHeight="1" x14ac:dyDescent="0.3">
      <c r="A5" s="18" t="s">
        <v>2</v>
      </c>
      <c r="B5" s="18" t="s">
        <v>3</v>
      </c>
      <c r="C5" s="44" t="s">
        <v>4</v>
      </c>
      <c r="D5" s="44" t="s">
        <v>5</v>
      </c>
      <c r="E5" s="18" t="s">
        <v>6</v>
      </c>
      <c r="F5" s="19" t="s">
        <v>33</v>
      </c>
      <c r="G5" s="18" t="s">
        <v>34</v>
      </c>
      <c r="H5" s="18" t="s">
        <v>35</v>
      </c>
    </row>
    <row r="6" spans="1:8" s="2" customFormat="1" ht="15.6" x14ac:dyDescent="0.3">
      <c r="A6" s="18">
        <v>1</v>
      </c>
      <c r="B6" s="18">
        <v>2</v>
      </c>
      <c r="C6" s="44">
        <v>3</v>
      </c>
      <c r="D6" s="44">
        <v>4</v>
      </c>
      <c r="E6" s="18">
        <v>5</v>
      </c>
      <c r="F6" s="19">
        <v>6</v>
      </c>
      <c r="G6" s="18">
        <v>7</v>
      </c>
      <c r="H6" s="18">
        <v>8</v>
      </c>
    </row>
    <row r="7" spans="1:8" s="2" customFormat="1" ht="39.6" x14ac:dyDescent="0.3">
      <c r="A7" s="18">
        <v>1</v>
      </c>
      <c r="B7" s="22" t="s">
        <v>39</v>
      </c>
      <c r="C7" s="45">
        <v>415056000</v>
      </c>
      <c r="D7" s="37">
        <v>380468000</v>
      </c>
      <c r="E7" s="38">
        <f>C7-D7</f>
        <v>34588000</v>
      </c>
      <c r="F7" s="37">
        <v>345880000</v>
      </c>
      <c r="G7" s="39">
        <f>D7-F7</f>
        <v>34588000</v>
      </c>
      <c r="H7" s="40">
        <f>F7*100/D7</f>
        <v>90.909090909090907</v>
      </c>
    </row>
    <row r="8" spans="1:8" s="2" customFormat="1" ht="67.5" customHeight="1" x14ac:dyDescent="0.3">
      <c r="A8" s="18">
        <v>2</v>
      </c>
      <c r="B8" s="22" t="s">
        <v>32</v>
      </c>
      <c r="C8" s="45">
        <v>1569645.23</v>
      </c>
      <c r="D8" s="37">
        <f>[1]Документ!$F$82</f>
        <v>1569645.23</v>
      </c>
      <c r="E8" s="38">
        <f t="shared" ref="E8:E70" si="0">C8-D8</f>
        <v>0</v>
      </c>
      <c r="F8" s="41">
        <v>1569645.23</v>
      </c>
      <c r="G8" s="39">
        <f>D8-F8</f>
        <v>0</v>
      </c>
      <c r="H8" s="40">
        <f t="shared" ref="H8:H68" si="1">F8*100/D8</f>
        <v>100</v>
      </c>
    </row>
    <row r="9" spans="1:8" s="7" customFormat="1" ht="54.75" customHeight="1" x14ac:dyDescent="0.3">
      <c r="A9" s="18">
        <v>3</v>
      </c>
      <c r="B9" s="21" t="s">
        <v>40</v>
      </c>
      <c r="C9" s="45">
        <v>282688380</v>
      </c>
      <c r="D9" s="45">
        <v>223092736.06</v>
      </c>
      <c r="E9" s="38">
        <f t="shared" si="0"/>
        <v>59595643.939999998</v>
      </c>
      <c r="F9" s="55">
        <v>223092736.05910522</v>
      </c>
      <c r="G9" s="38">
        <f>D9-F9</f>
        <v>8.9478492736816406E-4</v>
      </c>
      <c r="H9" s="40">
        <f t="shared" si="1"/>
        <v>99.999999999598927</v>
      </c>
    </row>
    <row r="10" spans="1:8" s="7" customFormat="1" ht="19.5" customHeight="1" x14ac:dyDescent="0.3">
      <c r="A10" s="18">
        <v>4</v>
      </c>
      <c r="B10" s="22" t="s">
        <v>7</v>
      </c>
      <c r="C10" s="45">
        <v>737922.16</v>
      </c>
      <c r="D10" s="37">
        <v>737922.16</v>
      </c>
      <c r="E10" s="38">
        <f t="shared" si="0"/>
        <v>0</v>
      </c>
      <c r="F10" s="39">
        <f>C10-E10</f>
        <v>737922.16</v>
      </c>
      <c r="G10" s="38">
        <f t="shared" ref="G10:G52" si="2">D10-F10</f>
        <v>0</v>
      </c>
      <c r="H10" s="40">
        <f t="shared" si="1"/>
        <v>100</v>
      </c>
    </row>
    <row r="11" spans="1:8" s="11" customFormat="1" ht="45" customHeight="1" x14ac:dyDescent="0.3">
      <c r="A11" s="18">
        <v>5</v>
      </c>
      <c r="B11" s="22" t="s">
        <v>41</v>
      </c>
      <c r="C11" s="45">
        <v>45790260</v>
      </c>
      <c r="D11" s="37">
        <v>45235425.420000002</v>
      </c>
      <c r="E11" s="38">
        <f t="shared" si="0"/>
        <v>554834.57999999821</v>
      </c>
      <c r="F11" s="37">
        <v>45235425.420000002</v>
      </c>
      <c r="G11" s="38">
        <f t="shared" si="2"/>
        <v>0</v>
      </c>
      <c r="H11" s="40">
        <f t="shared" si="1"/>
        <v>100</v>
      </c>
    </row>
    <row r="12" spans="1:8" s="11" customFormat="1" ht="51" customHeight="1" x14ac:dyDescent="0.3">
      <c r="A12" s="18">
        <v>6</v>
      </c>
      <c r="B12" s="23" t="s">
        <v>8</v>
      </c>
      <c r="C12" s="45">
        <v>3538872</v>
      </c>
      <c r="D12" s="45">
        <v>3538872</v>
      </c>
      <c r="E12" s="38">
        <f t="shared" si="0"/>
        <v>0</v>
      </c>
      <c r="F12" s="39">
        <f t="shared" ref="F12" si="3">C12-E12</f>
        <v>3538872</v>
      </c>
      <c r="G12" s="38">
        <f t="shared" si="2"/>
        <v>0</v>
      </c>
      <c r="H12" s="40">
        <f t="shared" si="1"/>
        <v>100</v>
      </c>
    </row>
    <row r="13" spans="1:8" ht="67.95" customHeight="1" x14ac:dyDescent="0.3">
      <c r="A13" s="18">
        <v>7</v>
      </c>
      <c r="B13" s="21" t="s">
        <v>9</v>
      </c>
      <c r="C13" s="45">
        <v>681300</v>
      </c>
      <c r="D13" s="45">
        <v>586694.82999999996</v>
      </c>
      <c r="E13" s="29">
        <f t="shared" si="0"/>
        <v>94605.170000000042</v>
      </c>
      <c r="F13" s="32">
        <v>462757.89</v>
      </c>
      <c r="G13" s="29">
        <f t="shared" si="2"/>
        <v>123936.93999999994</v>
      </c>
      <c r="H13" s="31">
        <f t="shared" si="1"/>
        <v>78.875399328131124</v>
      </c>
    </row>
    <row r="14" spans="1:8" s="11" customFormat="1" ht="70.95" customHeight="1" x14ac:dyDescent="0.3">
      <c r="A14" s="18">
        <v>8</v>
      </c>
      <c r="B14" s="21" t="s">
        <v>10</v>
      </c>
      <c r="C14" s="45">
        <v>109000</v>
      </c>
      <c r="D14" s="37">
        <v>109000</v>
      </c>
      <c r="E14" s="29">
        <f t="shared" si="0"/>
        <v>0</v>
      </c>
      <c r="F14" s="30">
        <v>74426.06</v>
      </c>
      <c r="G14" s="29">
        <f t="shared" si="2"/>
        <v>34573.94</v>
      </c>
      <c r="H14" s="31">
        <f t="shared" si="1"/>
        <v>68.280788990825684</v>
      </c>
    </row>
    <row r="15" spans="1:8" s="11" customFormat="1" ht="70.95" customHeight="1" x14ac:dyDescent="0.3">
      <c r="A15" s="18">
        <v>9</v>
      </c>
      <c r="B15" s="21" t="s">
        <v>11</v>
      </c>
      <c r="C15" s="46">
        <v>21800</v>
      </c>
      <c r="D15" s="46">
        <v>21800</v>
      </c>
      <c r="E15" s="29">
        <f t="shared" si="0"/>
        <v>0</v>
      </c>
      <c r="F15" s="33">
        <v>21050</v>
      </c>
      <c r="G15" s="29">
        <f t="shared" si="2"/>
        <v>750</v>
      </c>
      <c r="H15" s="31">
        <f t="shared" si="1"/>
        <v>96.559633027522935</v>
      </c>
    </row>
    <row r="16" spans="1:8" s="11" customFormat="1" ht="70.95" customHeight="1" x14ac:dyDescent="0.3">
      <c r="A16" s="18">
        <v>10</v>
      </c>
      <c r="B16" s="21" t="s">
        <v>12</v>
      </c>
      <c r="C16" s="45">
        <v>15413300</v>
      </c>
      <c r="D16" s="45">
        <v>9683739.1099999994</v>
      </c>
      <c r="E16" s="29">
        <f t="shared" si="0"/>
        <v>5729560.8900000006</v>
      </c>
      <c r="F16" s="32">
        <v>8036387.96</v>
      </c>
      <c r="G16" s="29">
        <f t="shared" si="2"/>
        <v>1647351.1499999994</v>
      </c>
      <c r="H16" s="31">
        <f t="shared" si="1"/>
        <v>82.988480675828541</v>
      </c>
    </row>
    <row r="17" spans="1:9" ht="72" customHeight="1" x14ac:dyDescent="0.3">
      <c r="A17" s="18">
        <v>11</v>
      </c>
      <c r="B17" s="21" t="s">
        <v>13</v>
      </c>
      <c r="C17" s="45">
        <v>53000</v>
      </c>
      <c r="D17" s="37">
        <v>53000</v>
      </c>
      <c r="E17" s="29">
        <f t="shared" si="0"/>
        <v>0</v>
      </c>
      <c r="F17" s="28">
        <v>0</v>
      </c>
      <c r="G17" s="29">
        <f t="shared" si="2"/>
        <v>53000</v>
      </c>
      <c r="H17" s="31">
        <f t="shared" si="1"/>
        <v>0</v>
      </c>
    </row>
    <row r="18" spans="1:9" ht="67.2" customHeight="1" x14ac:dyDescent="0.3">
      <c r="A18" s="18">
        <v>12</v>
      </c>
      <c r="B18" s="21" t="s">
        <v>14</v>
      </c>
      <c r="C18" s="46">
        <v>5200</v>
      </c>
      <c r="D18" s="46">
        <v>5200</v>
      </c>
      <c r="E18" s="29">
        <f t="shared" si="0"/>
        <v>0</v>
      </c>
      <c r="F18" s="28">
        <v>0</v>
      </c>
      <c r="G18" s="29">
        <f t="shared" si="2"/>
        <v>5200</v>
      </c>
      <c r="H18" s="31">
        <f t="shared" si="1"/>
        <v>0</v>
      </c>
    </row>
    <row r="19" spans="1:9" ht="70.2" customHeight="1" x14ac:dyDescent="0.3">
      <c r="A19" s="18">
        <v>13</v>
      </c>
      <c r="B19" s="21" t="s">
        <v>15</v>
      </c>
      <c r="C19" s="45">
        <v>92600</v>
      </c>
      <c r="D19" s="45">
        <v>0</v>
      </c>
      <c r="E19" s="29">
        <f t="shared" si="0"/>
        <v>92600</v>
      </c>
      <c r="F19" s="31">
        <v>0</v>
      </c>
      <c r="G19" s="29">
        <f t="shared" si="2"/>
        <v>0</v>
      </c>
      <c r="H19" s="31"/>
    </row>
    <row r="20" spans="1:9" ht="69" customHeight="1" x14ac:dyDescent="0.3">
      <c r="A20" s="18">
        <v>14</v>
      </c>
      <c r="B20" s="21" t="s">
        <v>16</v>
      </c>
      <c r="C20" s="45">
        <v>37000</v>
      </c>
      <c r="D20" s="45">
        <v>0</v>
      </c>
      <c r="E20" s="29">
        <f t="shared" si="0"/>
        <v>37000</v>
      </c>
      <c r="F20" s="31">
        <v>0</v>
      </c>
      <c r="G20" s="29">
        <f t="shared" si="2"/>
        <v>0</v>
      </c>
      <c r="H20" s="31"/>
    </row>
    <row r="21" spans="1:9" ht="46.2" customHeight="1" x14ac:dyDescent="0.3">
      <c r="A21" s="18">
        <v>15</v>
      </c>
      <c r="B21" s="21" t="s">
        <v>17</v>
      </c>
      <c r="C21" s="45">
        <v>35241</v>
      </c>
      <c r="D21" s="37">
        <v>35241</v>
      </c>
      <c r="E21" s="38">
        <f t="shared" si="0"/>
        <v>0</v>
      </c>
      <c r="F21" s="41">
        <v>35241</v>
      </c>
      <c r="G21" s="38">
        <f t="shared" si="2"/>
        <v>0</v>
      </c>
      <c r="H21" s="40">
        <f t="shared" si="1"/>
        <v>100</v>
      </c>
    </row>
    <row r="22" spans="1:9" s="6" customFormat="1" ht="28.5" customHeight="1" x14ac:dyDescent="0.3">
      <c r="A22" s="18">
        <v>16</v>
      </c>
      <c r="B22" s="22" t="s">
        <v>18</v>
      </c>
      <c r="C22" s="45">
        <v>49669563</v>
      </c>
      <c r="D22" s="45">
        <v>49669563</v>
      </c>
      <c r="E22" s="38">
        <f t="shared" si="0"/>
        <v>0</v>
      </c>
      <c r="F22" s="45">
        <v>49669563</v>
      </c>
      <c r="G22" s="38">
        <f>D22-F22</f>
        <v>0</v>
      </c>
      <c r="H22" s="40">
        <f t="shared" si="1"/>
        <v>100</v>
      </c>
    </row>
    <row r="23" spans="1:9" s="6" customFormat="1" ht="42" customHeight="1" x14ac:dyDescent="0.3">
      <c r="A23" s="18">
        <v>17</v>
      </c>
      <c r="B23" s="21" t="s">
        <v>19</v>
      </c>
      <c r="C23" s="45">
        <v>14463672.310000001</v>
      </c>
      <c r="D23" s="37">
        <v>11018741.82</v>
      </c>
      <c r="E23" s="38">
        <f t="shared" si="0"/>
        <v>3444930.49</v>
      </c>
      <c r="F23" s="41">
        <v>11018741.76</v>
      </c>
      <c r="G23" s="38">
        <f t="shared" si="2"/>
        <v>6.0000000521540642E-2</v>
      </c>
      <c r="H23" s="40">
        <f t="shared" si="1"/>
        <v>99.999999455473215</v>
      </c>
    </row>
    <row r="24" spans="1:9" s="6" customFormat="1" ht="33.75" customHeight="1" x14ac:dyDescent="0.3">
      <c r="A24" s="18">
        <v>18</v>
      </c>
      <c r="B24" s="21" t="s">
        <v>20</v>
      </c>
      <c r="C24" s="45">
        <v>369020.36</v>
      </c>
      <c r="D24" s="45">
        <v>195256.47</v>
      </c>
      <c r="E24" s="38">
        <f t="shared" si="0"/>
        <v>173763.88999999998</v>
      </c>
      <c r="F24" s="45">
        <v>195256.4705898336</v>
      </c>
      <c r="G24" s="38">
        <f t="shared" si="2"/>
        <v>-5.8983359485864639E-4</v>
      </c>
      <c r="H24" s="40">
        <f t="shared" si="1"/>
        <v>100.00000030208146</v>
      </c>
    </row>
    <row r="25" spans="1:9" ht="24.75" customHeight="1" x14ac:dyDescent="0.3">
      <c r="A25" s="18">
        <v>19</v>
      </c>
      <c r="B25" s="21" t="s">
        <v>21</v>
      </c>
      <c r="C25" s="45">
        <v>3010842.98</v>
      </c>
      <c r="D25" s="37">
        <v>1209522.32</v>
      </c>
      <c r="E25" s="38">
        <f t="shared" si="0"/>
        <v>1801320.66</v>
      </c>
      <c r="F25" s="54">
        <v>1209522.3209520772</v>
      </c>
      <c r="G25" s="38">
        <f t="shared" si="2"/>
        <v>-9.5207709819078445E-4</v>
      </c>
      <c r="H25" s="40">
        <f t="shared" si="1"/>
        <v>100.00000007871513</v>
      </c>
    </row>
    <row r="26" spans="1:9" ht="59.4" customHeight="1" x14ac:dyDescent="0.3">
      <c r="A26" s="18">
        <v>20</v>
      </c>
      <c r="B26" s="22" t="s">
        <v>22</v>
      </c>
      <c r="C26" s="45">
        <v>5336923.63</v>
      </c>
      <c r="D26" s="37">
        <v>1919870.4</v>
      </c>
      <c r="E26" s="38">
        <f t="shared" si="0"/>
        <v>3417053.23</v>
      </c>
      <c r="F26" s="54">
        <v>1919870.3988171383</v>
      </c>
      <c r="G26" s="38">
        <f t="shared" si="2"/>
        <v>1.1828616261482239E-3</v>
      </c>
      <c r="H26" s="40">
        <f t="shared" si="1"/>
        <v>99.99999993838847</v>
      </c>
    </row>
    <row r="27" spans="1:9" ht="28.5" customHeight="1" x14ac:dyDescent="0.3">
      <c r="A27" s="18">
        <v>21</v>
      </c>
      <c r="B27" s="22" t="s">
        <v>23</v>
      </c>
      <c r="C27" s="45">
        <v>3511728</v>
      </c>
      <c r="D27" s="37">
        <v>2707910.83</v>
      </c>
      <c r="E27" s="38">
        <f t="shared" si="0"/>
        <v>803817.16999999993</v>
      </c>
      <c r="F27" s="37">
        <v>2707910.8299999996</v>
      </c>
      <c r="G27" s="38">
        <f t="shared" si="2"/>
        <v>0</v>
      </c>
      <c r="H27" s="40">
        <f t="shared" si="1"/>
        <v>99.999999999999972</v>
      </c>
    </row>
    <row r="28" spans="1:9" ht="54.75" customHeight="1" x14ac:dyDescent="0.3">
      <c r="A28" s="18">
        <v>22</v>
      </c>
      <c r="B28" s="21" t="s">
        <v>24</v>
      </c>
      <c r="C28" s="45">
        <v>6276097</v>
      </c>
      <c r="D28" s="37">
        <v>6276097</v>
      </c>
      <c r="E28" s="38">
        <f t="shared" si="0"/>
        <v>0</v>
      </c>
      <c r="F28" s="41">
        <v>6276097</v>
      </c>
      <c r="G28" s="38">
        <f t="shared" si="2"/>
        <v>0</v>
      </c>
      <c r="H28" s="40">
        <f t="shared" si="1"/>
        <v>100</v>
      </c>
      <c r="I28" s="7"/>
    </row>
    <row r="29" spans="1:9" ht="80.400000000000006" customHeight="1" x14ac:dyDescent="0.3">
      <c r="A29" s="18">
        <v>23</v>
      </c>
      <c r="B29" s="21" t="s">
        <v>25</v>
      </c>
      <c r="C29" s="45">
        <v>112507</v>
      </c>
      <c r="D29" s="45">
        <v>112507</v>
      </c>
      <c r="E29" s="38">
        <f t="shared" si="0"/>
        <v>0</v>
      </c>
      <c r="F29" s="41">
        <v>112507</v>
      </c>
      <c r="G29" s="38">
        <f t="shared" si="2"/>
        <v>0</v>
      </c>
      <c r="H29" s="40"/>
    </row>
    <row r="30" spans="1:9" ht="24.75" customHeight="1" x14ac:dyDescent="0.3">
      <c r="A30" s="18">
        <v>24</v>
      </c>
      <c r="B30" s="21" t="s">
        <v>45</v>
      </c>
      <c r="C30" s="45">
        <v>442105.26</v>
      </c>
      <c r="D30" s="45">
        <v>442105.26</v>
      </c>
      <c r="E30" s="29">
        <f t="shared" si="0"/>
        <v>0</v>
      </c>
      <c r="F30" s="32">
        <v>442105.26</v>
      </c>
      <c r="G30" s="29">
        <f t="shared" si="2"/>
        <v>0</v>
      </c>
      <c r="H30" s="31">
        <f t="shared" si="1"/>
        <v>100</v>
      </c>
    </row>
    <row r="31" spans="1:9" ht="54" customHeight="1" x14ac:dyDescent="0.3">
      <c r="A31" s="18">
        <v>25</v>
      </c>
      <c r="B31" s="21" t="s">
        <v>44</v>
      </c>
      <c r="C31" s="45">
        <v>748836.46</v>
      </c>
      <c r="D31" s="37">
        <v>748836.46</v>
      </c>
      <c r="E31" s="29">
        <f t="shared" si="0"/>
        <v>0</v>
      </c>
      <c r="F31" s="34">
        <v>748836.46</v>
      </c>
      <c r="G31" s="29">
        <f t="shared" si="2"/>
        <v>0</v>
      </c>
      <c r="H31" s="31">
        <f t="shared" si="1"/>
        <v>100</v>
      </c>
    </row>
    <row r="32" spans="1:9" ht="54.75" customHeight="1" x14ac:dyDescent="0.3">
      <c r="A32" s="18">
        <v>26</v>
      </c>
      <c r="B32" s="21" t="s">
        <v>26</v>
      </c>
      <c r="C32" s="45">
        <v>700617</v>
      </c>
      <c r="D32" s="37">
        <v>700617</v>
      </c>
      <c r="E32" s="29">
        <f t="shared" si="0"/>
        <v>0</v>
      </c>
      <c r="F32" s="30">
        <v>700617</v>
      </c>
      <c r="G32" s="29">
        <f t="shared" si="2"/>
        <v>0</v>
      </c>
      <c r="H32" s="31">
        <f t="shared" si="1"/>
        <v>100</v>
      </c>
      <c r="I32" s="7"/>
    </row>
    <row r="33" spans="1:9" ht="63" customHeight="1" x14ac:dyDescent="0.3">
      <c r="A33" s="18">
        <v>27</v>
      </c>
      <c r="B33" s="21" t="s">
        <v>48</v>
      </c>
      <c r="C33" s="45">
        <v>246960</v>
      </c>
      <c r="D33" s="37">
        <v>156800</v>
      </c>
      <c r="E33" s="29">
        <f t="shared" si="0"/>
        <v>90160</v>
      </c>
      <c r="F33" s="30">
        <v>125440</v>
      </c>
      <c r="G33" s="29">
        <f t="shared" si="2"/>
        <v>31360</v>
      </c>
      <c r="H33" s="31">
        <f t="shared" si="1"/>
        <v>80</v>
      </c>
    </row>
    <row r="34" spans="1:9" ht="40.5" customHeight="1" x14ac:dyDescent="0.3">
      <c r="A34" s="18">
        <v>28</v>
      </c>
      <c r="B34" s="21" t="s">
        <v>27</v>
      </c>
      <c r="C34" s="45">
        <v>76825500</v>
      </c>
      <c r="D34" s="37">
        <v>58399999.990000002</v>
      </c>
      <c r="E34" s="29">
        <f t="shared" si="0"/>
        <v>18425500.009999998</v>
      </c>
      <c r="F34" s="30">
        <v>50399999.990000002</v>
      </c>
      <c r="G34" s="29">
        <f t="shared" si="2"/>
        <v>8000000</v>
      </c>
      <c r="H34" s="31">
        <f t="shared" si="1"/>
        <v>86.301369860668046</v>
      </c>
    </row>
    <row r="35" spans="1:9" ht="27.75" customHeight="1" x14ac:dyDescent="0.3">
      <c r="A35" s="18">
        <v>29</v>
      </c>
      <c r="B35" s="21" t="s">
        <v>36</v>
      </c>
      <c r="C35" s="45">
        <v>20128547.91</v>
      </c>
      <c r="D35" s="45">
        <v>20128547.91</v>
      </c>
      <c r="E35" s="29">
        <f t="shared" si="0"/>
        <v>0</v>
      </c>
      <c r="F35" s="27">
        <v>19884750.829999998</v>
      </c>
      <c r="G35" s="29">
        <f>D35-F35</f>
        <v>243797.08000000194</v>
      </c>
      <c r="H35" s="31">
        <f t="shared" si="1"/>
        <v>98.788799464869086</v>
      </c>
    </row>
    <row r="36" spans="1:9" ht="56.25" customHeight="1" x14ac:dyDescent="0.3">
      <c r="A36" s="18">
        <v>30</v>
      </c>
      <c r="B36" s="21" t="s">
        <v>49</v>
      </c>
      <c r="C36" s="45">
        <v>10849900</v>
      </c>
      <c r="D36" s="37">
        <v>10849900</v>
      </c>
      <c r="E36" s="53">
        <f t="shared" si="0"/>
        <v>0</v>
      </c>
      <c r="F36" s="37">
        <v>10849900</v>
      </c>
      <c r="G36" s="38">
        <f t="shared" si="2"/>
        <v>0</v>
      </c>
      <c r="H36" s="40">
        <f t="shared" si="1"/>
        <v>100</v>
      </c>
    </row>
    <row r="37" spans="1:9" s="7" customFormat="1" ht="44.25" customHeight="1" x14ac:dyDescent="0.3">
      <c r="A37" s="18">
        <v>31</v>
      </c>
      <c r="B37" s="21" t="s">
        <v>50</v>
      </c>
      <c r="C37" s="45">
        <v>5576100</v>
      </c>
      <c r="D37" s="37">
        <v>5576100</v>
      </c>
      <c r="E37" s="38">
        <f t="shared" si="0"/>
        <v>0</v>
      </c>
      <c r="F37" s="41">
        <v>5576100</v>
      </c>
      <c r="G37" s="38">
        <f t="shared" si="2"/>
        <v>0</v>
      </c>
      <c r="H37" s="40">
        <f t="shared" si="1"/>
        <v>100</v>
      </c>
    </row>
    <row r="38" spans="1:9" ht="23.25" customHeight="1" x14ac:dyDescent="0.3">
      <c r="A38" s="18">
        <v>32</v>
      </c>
      <c r="B38" s="21" t="s">
        <v>28</v>
      </c>
      <c r="C38" s="45">
        <v>4989300</v>
      </c>
      <c r="D38" s="37">
        <v>4989300</v>
      </c>
      <c r="E38" s="38">
        <f t="shared" si="0"/>
        <v>0</v>
      </c>
      <c r="F38" s="41">
        <f>[1]Документ!$F$64</f>
        <v>4989300</v>
      </c>
      <c r="G38" s="38">
        <f t="shared" si="2"/>
        <v>0</v>
      </c>
      <c r="H38" s="40">
        <f t="shared" si="1"/>
        <v>100</v>
      </c>
    </row>
    <row r="39" spans="1:9" s="7" customFormat="1" ht="41.25" customHeight="1" x14ac:dyDescent="0.3">
      <c r="A39" s="18">
        <v>33</v>
      </c>
      <c r="B39" s="21" t="s">
        <v>47</v>
      </c>
      <c r="C39" s="45">
        <v>127902600</v>
      </c>
      <c r="D39" s="37">
        <v>111961998.25</v>
      </c>
      <c r="E39" s="29">
        <f t="shared" si="0"/>
        <v>15940601.75</v>
      </c>
      <c r="F39" s="30">
        <v>61323975</v>
      </c>
      <c r="G39" s="29">
        <f t="shared" si="2"/>
        <v>50638023.25</v>
      </c>
      <c r="H39" s="31">
        <f t="shared" si="1"/>
        <v>54.772133365349255</v>
      </c>
    </row>
    <row r="40" spans="1:9" s="7" customFormat="1" ht="39.6" x14ac:dyDescent="0.3">
      <c r="A40" s="18">
        <v>34</v>
      </c>
      <c r="B40" s="21" t="s">
        <v>51</v>
      </c>
      <c r="C40" s="45">
        <v>627606</v>
      </c>
      <c r="D40" s="37">
        <v>627606</v>
      </c>
      <c r="E40" s="38">
        <f t="shared" si="0"/>
        <v>0</v>
      </c>
      <c r="F40" s="41">
        <v>627606</v>
      </c>
      <c r="G40" s="38">
        <f t="shared" si="2"/>
        <v>0</v>
      </c>
      <c r="H40" s="40">
        <f t="shared" si="1"/>
        <v>100</v>
      </c>
    </row>
    <row r="41" spans="1:9" ht="41.25" customHeight="1" x14ac:dyDescent="0.3">
      <c r="A41" s="18">
        <v>35</v>
      </c>
      <c r="B41" s="21" t="s">
        <v>52</v>
      </c>
      <c r="C41" s="45">
        <v>719379</v>
      </c>
      <c r="D41" s="37">
        <v>719379</v>
      </c>
      <c r="E41" s="38">
        <f t="shared" si="0"/>
        <v>0</v>
      </c>
      <c r="F41" s="41">
        <v>719379</v>
      </c>
      <c r="G41" s="38">
        <f t="shared" si="2"/>
        <v>0</v>
      </c>
      <c r="H41" s="40">
        <f t="shared" si="1"/>
        <v>100</v>
      </c>
    </row>
    <row r="42" spans="1:9" ht="45" customHeight="1" x14ac:dyDescent="0.3">
      <c r="A42" s="18">
        <v>36</v>
      </c>
      <c r="B42" s="21" t="s">
        <v>53</v>
      </c>
      <c r="C42" s="45">
        <v>706896</v>
      </c>
      <c r="D42" s="37">
        <v>706896</v>
      </c>
      <c r="E42" s="38">
        <f t="shared" si="0"/>
        <v>0</v>
      </c>
      <c r="F42" s="41">
        <v>706896</v>
      </c>
      <c r="G42" s="38">
        <f t="shared" si="2"/>
        <v>0</v>
      </c>
      <c r="H42" s="40">
        <f t="shared" si="1"/>
        <v>100</v>
      </c>
    </row>
    <row r="43" spans="1:9" s="6" customFormat="1" ht="52.5" customHeight="1" x14ac:dyDescent="0.3">
      <c r="A43" s="18">
        <v>37</v>
      </c>
      <c r="B43" s="21" t="s">
        <v>54</v>
      </c>
      <c r="C43" s="45">
        <v>678250</v>
      </c>
      <c r="D43" s="37">
        <v>678250</v>
      </c>
      <c r="E43" s="38">
        <f t="shared" si="0"/>
        <v>0</v>
      </c>
      <c r="F43" s="54">
        <v>678250</v>
      </c>
      <c r="G43" s="38">
        <f t="shared" si="2"/>
        <v>0</v>
      </c>
      <c r="H43" s="40">
        <f t="shared" si="1"/>
        <v>100</v>
      </c>
    </row>
    <row r="44" spans="1:9" s="6" customFormat="1" ht="39.75" customHeight="1" x14ac:dyDescent="0.3">
      <c r="A44" s="18">
        <v>38</v>
      </c>
      <c r="B44" s="22" t="s">
        <v>55</v>
      </c>
      <c r="C44" s="45">
        <v>135000</v>
      </c>
      <c r="D44" s="37">
        <v>135000</v>
      </c>
      <c r="E44" s="38">
        <f t="shared" si="0"/>
        <v>0</v>
      </c>
      <c r="F44" s="45">
        <v>135000</v>
      </c>
      <c r="G44" s="38">
        <f t="shared" si="2"/>
        <v>0</v>
      </c>
      <c r="H44" s="40">
        <f t="shared" si="1"/>
        <v>100</v>
      </c>
    </row>
    <row r="45" spans="1:9" s="6" customFormat="1" ht="39.6" x14ac:dyDescent="0.3">
      <c r="A45" s="18">
        <v>39</v>
      </c>
      <c r="B45" s="22" t="s">
        <v>56</v>
      </c>
      <c r="C45" s="45">
        <v>121500</v>
      </c>
      <c r="D45" s="37">
        <v>121500</v>
      </c>
      <c r="E45" s="38">
        <f t="shared" si="0"/>
        <v>0</v>
      </c>
      <c r="F45" s="45">
        <v>121500</v>
      </c>
      <c r="G45" s="38">
        <f t="shared" si="2"/>
        <v>0</v>
      </c>
      <c r="H45" s="40">
        <f t="shared" si="1"/>
        <v>100</v>
      </c>
      <c r="I45" s="11"/>
    </row>
    <row r="46" spans="1:9" s="6" customFormat="1" ht="39.6" x14ac:dyDescent="0.3">
      <c r="A46" s="18">
        <v>40</v>
      </c>
      <c r="B46" s="22" t="s">
        <v>57</v>
      </c>
      <c r="C46" s="45">
        <v>132074.1</v>
      </c>
      <c r="D46" s="37">
        <v>132074.1</v>
      </c>
      <c r="E46" s="38">
        <f t="shared" si="0"/>
        <v>0</v>
      </c>
      <c r="F46" s="45">
        <v>132074.1</v>
      </c>
      <c r="G46" s="38">
        <f t="shared" si="2"/>
        <v>0</v>
      </c>
      <c r="H46" s="40">
        <f t="shared" si="1"/>
        <v>100</v>
      </c>
    </row>
    <row r="47" spans="1:9" s="6" customFormat="1" ht="66" x14ac:dyDescent="0.3">
      <c r="A47" s="18">
        <v>41</v>
      </c>
      <c r="B47" s="22" t="s">
        <v>58</v>
      </c>
      <c r="C47" s="45">
        <v>14401000</v>
      </c>
      <c r="D47" s="37">
        <v>11729599.949999999</v>
      </c>
      <c r="E47" s="29">
        <f t="shared" si="0"/>
        <v>2671400.0500000007</v>
      </c>
      <c r="F47" s="30">
        <v>9577984.5399999991</v>
      </c>
      <c r="G47" s="29">
        <f t="shared" si="2"/>
        <v>2151615.41</v>
      </c>
      <c r="H47" s="31">
        <f>F47*100/D47</f>
        <v>81.65653202861364</v>
      </c>
    </row>
    <row r="48" spans="1:9" s="6" customFormat="1" ht="45" customHeight="1" x14ac:dyDescent="0.3">
      <c r="A48" s="18">
        <v>42</v>
      </c>
      <c r="B48" s="22" t="s">
        <v>59</v>
      </c>
      <c r="C48" s="45">
        <v>2227070200</v>
      </c>
      <c r="D48" s="37">
        <v>2182232100</v>
      </c>
      <c r="E48" s="29">
        <f t="shared" si="0"/>
        <v>44838100</v>
      </c>
      <c r="F48" s="30">
        <v>1797900000</v>
      </c>
      <c r="G48" s="29">
        <f t="shared" si="2"/>
        <v>384332100</v>
      </c>
      <c r="H48" s="31">
        <f t="shared" si="1"/>
        <v>82.388119943795161</v>
      </c>
    </row>
    <row r="49" spans="1:8" s="6" customFormat="1" ht="54" customHeight="1" x14ac:dyDescent="0.3">
      <c r="A49" s="18">
        <v>43</v>
      </c>
      <c r="B49" s="22" t="s">
        <v>37</v>
      </c>
      <c r="C49" s="45">
        <v>10303799</v>
      </c>
      <c r="D49" s="37">
        <v>9445137</v>
      </c>
      <c r="E49" s="29">
        <f t="shared" si="0"/>
        <v>858662</v>
      </c>
      <c r="F49" s="30">
        <v>7727837</v>
      </c>
      <c r="G49" s="29">
        <f t="shared" si="2"/>
        <v>1717300</v>
      </c>
      <c r="H49" s="31">
        <f t="shared" si="1"/>
        <v>81.818156793278916</v>
      </c>
    </row>
    <row r="50" spans="1:8" s="6" customFormat="1" ht="54" customHeight="1" x14ac:dyDescent="0.3">
      <c r="A50" s="18"/>
      <c r="B50" s="22" t="s">
        <v>73</v>
      </c>
      <c r="C50" s="45">
        <v>1172700</v>
      </c>
      <c r="D50" s="37">
        <v>879525</v>
      </c>
      <c r="E50" s="29">
        <f t="shared" si="0"/>
        <v>293175</v>
      </c>
      <c r="F50" s="30">
        <v>281448</v>
      </c>
      <c r="G50" s="29">
        <f t="shared" si="2"/>
        <v>598077</v>
      </c>
      <c r="H50" s="31">
        <f t="shared" si="1"/>
        <v>32</v>
      </c>
    </row>
    <row r="51" spans="1:8" s="6" customFormat="1" ht="81" customHeight="1" x14ac:dyDescent="0.3">
      <c r="A51" s="18">
        <v>44</v>
      </c>
      <c r="B51" s="22" t="s">
        <v>29</v>
      </c>
      <c r="C51" s="45">
        <v>128279800</v>
      </c>
      <c r="D51" s="37">
        <v>114053100</v>
      </c>
      <c r="E51" s="29">
        <f t="shared" si="0"/>
        <v>14226700</v>
      </c>
      <c r="F51" s="30">
        <v>89351700</v>
      </c>
      <c r="G51" s="29">
        <f>D51-F51</f>
        <v>24701400</v>
      </c>
      <c r="H51" s="31">
        <f t="shared" si="1"/>
        <v>78.342193241569063</v>
      </c>
    </row>
    <row r="52" spans="1:8" s="6" customFormat="1" ht="39.75" customHeight="1" x14ac:dyDescent="0.3">
      <c r="A52" s="18">
        <v>45</v>
      </c>
      <c r="B52" s="22" t="s">
        <v>46</v>
      </c>
      <c r="C52" s="45">
        <v>132308800</v>
      </c>
      <c r="D52" s="37">
        <v>122917434</v>
      </c>
      <c r="E52" s="29">
        <f t="shared" si="0"/>
        <v>9391366</v>
      </c>
      <c r="F52" s="28">
        <v>77234999.989999995</v>
      </c>
      <c r="G52" s="29">
        <f t="shared" si="2"/>
        <v>45682434.010000005</v>
      </c>
      <c r="H52" s="31">
        <f t="shared" si="1"/>
        <v>62.834861969214224</v>
      </c>
    </row>
    <row r="53" spans="1:8" s="6" customFormat="1" ht="42.75" customHeight="1" x14ac:dyDescent="0.3">
      <c r="A53" s="18">
        <v>46</v>
      </c>
      <c r="B53" s="22" t="s">
        <v>42</v>
      </c>
      <c r="C53" s="45">
        <v>130620000</v>
      </c>
      <c r="D53" s="37">
        <v>130620000</v>
      </c>
      <c r="E53" s="38">
        <f t="shared" si="0"/>
        <v>0</v>
      </c>
      <c r="F53" s="39">
        <f t="shared" ref="F53:F55" si="4">C53-E53</f>
        <v>130620000</v>
      </c>
      <c r="G53" s="38">
        <f t="shared" ref="G53:G70" si="5">D53-F53</f>
        <v>0</v>
      </c>
      <c r="H53" s="40">
        <f t="shared" si="1"/>
        <v>100</v>
      </c>
    </row>
    <row r="54" spans="1:8" s="11" customFormat="1" ht="42" customHeight="1" x14ac:dyDescent="0.3">
      <c r="A54" s="18">
        <v>47</v>
      </c>
      <c r="B54" s="22" t="s">
        <v>43</v>
      </c>
      <c r="C54" s="45">
        <v>101899.32</v>
      </c>
      <c r="D54" s="37">
        <v>0</v>
      </c>
      <c r="E54" s="38">
        <f t="shared" si="0"/>
        <v>101899.32</v>
      </c>
      <c r="F54" s="39">
        <f t="shared" si="4"/>
        <v>0</v>
      </c>
      <c r="G54" s="38">
        <f t="shared" si="5"/>
        <v>0</v>
      </c>
      <c r="H54" s="40"/>
    </row>
    <row r="55" spans="1:8" s="6" customFormat="1" ht="66" customHeight="1" x14ac:dyDescent="0.3">
      <c r="A55" s="18">
        <v>48</v>
      </c>
      <c r="B55" s="22" t="s">
        <v>38</v>
      </c>
      <c r="C55" s="45">
        <v>112507</v>
      </c>
      <c r="D55" s="37">
        <v>0</v>
      </c>
      <c r="E55" s="38">
        <f t="shared" si="0"/>
        <v>112507</v>
      </c>
      <c r="F55" s="39">
        <f t="shared" si="4"/>
        <v>0</v>
      </c>
      <c r="G55" s="38">
        <f t="shared" si="5"/>
        <v>0</v>
      </c>
      <c r="H55" s="40"/>
    </row>
    <row r="56" spans="1:8" s="6" customFormat="1" ht="78.75" customHeight="1" x14ac:dyDescent="0.3">
      <c r="A56" s="18">
        <v>49</v>
      </c>
      <c r="B56" s="22" t="s">
        <v>30</v>
      </c>
      <c r="C56" s="45">
        <v>6800000</v>
      </c>
      <c r="D56" s="37">
        <v>5447464</v>
      </c>
      <c r="E56" s="29">
        <f t="shared" si="0"/>
        <v>1352536</v>
      </c>
      <c r="F56" s="30">
        <v>4457016</v>
      </c>
      <c r="G56" s="29">
        <f>D56-F56</f>
        <v>990448</v>
      </c>
      <c r="H56" s="31">
        <f t="shared" si="1"/>
        <v>81.818181818181813</v>
      </c>
    </row>
    <row r="57" spans="1:8" s="6" customFormat="1" ht="58.5" customHeight="1" x14ac:dyDescent="0.3">
      <c r="A57" s="18">
        <v>50</v>
      </c>
      <c r="B57" s="24" t="s">
        <v>60</v>
      </c>
      <c r="C57" s="45">
        <v>980000</v>
      </c>
      <c r="D57" s="37">
        <v>980000</v>
      </c>
      <c r="E57" s="53">
        <f t="shared" si="0"/>
        <v>0</v>
      </c>
      <c r="F57" s="37">
        <v>980000</v>
      </c>
      <c r="G57" s="38">
        <f t="shared" si="5"/>
        <v>0</v>
      </c>
      <c r="H57" s="40">
        <f t="shared" si="1"/>
        <v>100</v>
      </c>
    </row>
    <row r="58" spans="1:8" s="6" customFormat="1" ht="58.5" customHeight="1" x14ac:dyDescent="0.3">
      <c r="A58" s="18">
        <v>51</v>
      </c>
      <c r="B58" s="22" t="s">
        <v>61</v>
      </c>
      <c r="C58" s="45">
        <v>270000</v>
      </c>
      <c r="D58" s="37">
        <v>270000</v>
      </c>
      <c r="E58" s="29">
        <f t="shared" si="0"/>
        <v>0</v>
      </c>
      <c r="F58" s="28">
        <v>0</v>
      </c>
      <c r="G58" s="29">
        <f t="shared" si="5"/>
        <v>270000</v>
      </c>
      <c r="H58" s="31"/>
    </row>
    <row r="59" spans="1:8" s="6" customFormat="1" ht="58.5" customHeight="1" x14ac:dyDescent="0.3">
      <c r="A59" s="18">
        <v>52</v>
      </c>
      <c r="B59" s="22" t="s">
        <v>62</v>
      </c>
      <c r="C59" s="45">
        <v>335530</v>
      </c>
      <c r="D59" s="37">
        <v>287328.76</v>
      </c>
      <c r="E59" s="29">
        <f t="shared" si="0"/>
        <v>48201.239999999991</v>
      </c>
      <c r="F59" s="28">
        <v>287328.76</v>
      </c>
      <c r="G59" s="29">
        <f t="shared" si="5"/>
        <v>0</v>
      </c>
      <c r="H59" s="31"/>
    </row>
    <row r="60" spans="1:8" s="6" customFormat="1" ht="58.5" customHeight="1" x14ac:dyDescent="0.3">
      <c r="A60" s="18">
        <v>53</v>
      </c>
      <c r="B60" s="22" t="s">
        <v>63</v>
      </c>
      <c r="C60" s="45">
        <v>1764719</v>
      </c>
      <c r="D60" s="37">
        <v>1764719</v>
      </c>
      <c r="E60" s="38">
        <f t="shared" si="0"/>
        <v>0</v>
      </c>
      <c r="F60" s="37">
        <v>1764718.9999999991</v>
      </c>
      <c r="G60" s="38">
        <f t="shared" si="5"/>
        <v>0</v>
      </c>
      <c r="H60" s="40"/>
    </row>
    <row r="61" spans="1:8" s="6" customFormat="1" ht="72" customHeight="1" x14ac:dyDescent="0.3">
      <c r="A61" s="18">
        <v>54</v>
      </c>
      <c r="B61" s="22" t="s">
        <v>70</v>
      </c>
      <c r="C61" s="45">
        <v>484452</v>
      </c>
      <c r="D61" s="37">
        <v>0</v>
      </c>
      <c r="E61" s="29">
        <f t="shared" si="0"/>
        <v>484452</v>
      </c>
      <c r="F61" s="28">
        <v>0</v>
      </c>
      <c r="G61" s="29">
        <f t="shared" si="5"/>
        <v>0</v>
      </c>
      <c r="H61" s="31"/>
    </row>
    <row r="62" spans="1:8" s="6" customFormat="1" ht="58.5" customHeight="1" x14ac:dyDescent="0.3">
      <c r="A62" s="18">
        <v>55</v>
      </c>
      <c r="B62" s="22" t="s">
        <v>64</v>
      </c>
      <c r="C62" s="45">
        <v>2100000</v>
      </c>
      <c r="D62" s="37">
        <v>0</v>
      </c>
      <c r="E62" s="29">
        <f t="shared" si="0"/>
        <v>2100000</v>
      </c>
      <c r="F62" s="28">
        <v>0</v>
      </c>
      <c r="G62" s="29">
        <f t="shared" si="5"/>
        <v>0</v>
      </c>
      <c r="H62" s="31"/>
    </row>
    <row r="63" spans="1:8" s="6" customFormat="1" ht="58.5" customHeight="1" x14ac:dyDescent="0.3">
      <c r="A63" s="18">
        <v>56</v>
      </c>
      <c r="B63" s="22" t="s">
        <v>61</v>
      </c>
      <c r="C63" s="45">
        <v>7530000</v>
      </c>
      <c r="D63" s="37">
        <v>7530000</v>
      </c>
      <c r="E63" s="29">
        <f t="shared" si="0"/>
        <v>0</v>
      </c>
      <c r="F63" s="30">
        <v>5180000</v>
      </c>
      <c r="G63" s="29">
        <f t="shared" si="5"/>
        <v>2350000</v>
      </c>
      <c r="H63" s="31">
        <f t="shared" si="1"/>
        <v>68.791500664010627</v>
      </c>
    </row>
    <row r="64" spans="1:8" s="6" customFormat="1" ht="58.5" customHeight="1" x14ac:dyDescent="0.3">
      <c r="A64" s="18">
        <v>57</v>
      </c>
      <c r="B64" s="22" t="s">
        <v>65</v>
      </c>
      <c r="C64" s="45">
        <v>529055</v>
      </c>
      <c r="D64" s="37">
        <v>529055</v>
      </c>
      <c r="E64" s="38">
        <f t="shared" si="0"/>
        <v>0</v>
      </c>
      <c r="F64" s="41">
        <f>[1]Документ!$F$50</f>
        <v>529055</v>
      </c>
      <c r="G64" s="38">
        <f t="shared" si="5"/>
        <v>0</v>
      </c>
      <c r="H64" s="40">
        <f t="shared" si="1"/>
        <v>100</v>
      </c>
    </row>
    <row r="65" spans="1:8" s="6" customFormat="1" ht="81" customHeight="1" x14ac:dyDescent="0.3">
      <c r="A65" s="18">
        <v>58</v>
      </c>
      <c r="B65" s="22" t="s">
        <v>66</v>
      </c>
      <c r="C65" s="45">
        <v>744400</v>
      </c>
      <c r="D65" s="37">
        <v>744400</v>
      </c>
      <c r="E65" s="38">
        <f t="shared" si="0"/>
        <v>0</v>
      </c>
      <c r="F65" s="37">
        <v>744400</v>
      </c>
      <c r="G65" s="38">
        <f t="shared" si="5"/>
        <v>0</v>
      </c>
      <c r="H65" s="40"/>
    </row>
    <row r="66" spans="1:8" s="6" customFormat="1" ht="51.75" customHeight="1" x14ac:dyDescent="0.3">
      <c r="A66" s="18">
        <v>59</v>
      </c>
      <c r="B66" s="22" t="s">
        <v>67</v>
      </c>
      <c r="C66" s="45">
        <v>1500000</v>
      </c>
      <c r="D66" s="37">
        <v>1500000</v>
      </c>
      <c r="E66" s="38">
        <f t="shared" si="0"/>
        <v>0</v>
      </c>
      <c r="F66" s="45">
        <v>1500000</v>
      </c>
      <c r="G66" s="38">
        <f t="shared" si="5"/>
        <v>0</v>
      </c>
      <c r="H66" s="40">
        <f t="shared" si="1"/>
        <v>100</v>
      </c>
    </row>
    <row r="67" spans="1:8" s="6" customFormat="1" ht="42.75" customHeight="1" x14ac:dyDescent="0.3">
      <c r="A67" s="18">
        <v>60</v>
      </c>
      <c r="B67" s="22" t="s">
        <v>68</v>
      </c>
      <c r="C67" s="45">
        <v>1420200</v>
      </c>
      <c r="D67" s="37">
        <v>1420200</v>
      </c>
      <c r="E67" s="38">
        <f t="shared" si="0"/>
        <v>0</v>
      </c>
      <c r="F67" s="45">
        <v>1420200</v>
      </c>
      <c r="G67" s="38">
        <f t="shared" si="5"/>
        <v>0</v>
      </c>
      <c r="H67" s="40">
        <f t="shared" si="1"/>
        <v>100</v>
      </c>
    </row>
    <row r="68" spans="1:8" s="6" customFormat="1" ht="29.25" customHeight="1" x14ac:dyDescent="0.3">
      <c r="A68" s="18">
        <v>61</v>
      </c>
      <c r="B68" s="22" t="s">
        <v>69</v>
      </c>
      <c r="C68" s="45">
        <v>155725.19</v>
      </c>
      <c r="D68" s="45">
        <v>155725.19</v>
      </c>
      <c r="E68" s="38">
        <f t="shared" si="0"/>
        <v>0</v>
      </c>
      <c r="F68" s="45">
        <f>[1]Документ!$E$54</f>
        <v>155725.19</v>
      </c>
      <c r="G68" s="38">
        <f t="shared" si="5"/>
        <v>0</v>
      </c>
      <c r="H68" s="40">
        <f t="shared" si="1"/>
        <v>100</v>
      </c>
    </row>
    <row r="69" spans="1:8" s="6" customFormat="1" ht="29.25" customHeight="1" x14ac:dyDescent="0.3">
      <c r="A69" s="18">
        <v>62</v>
      </c>
      <c r="B69" s="22" t="s">
        <v>71</v>
      </c>
      <c r="C69" s="45">
        <v>48564393</v>
      </c>
      <c r="D69" s="45">
        <v>48522154.619999997</v>
      </c>
      <c r="E69" s="29">
        <f t="shared" si="0"/>
        <v>42238.380000002682</v>
      </c>
      <c r="F69" s="27">
        <v>36000000</v>
      </c>
      <c r="G69" s="29">
        <f t="shared" si="5"/>
        <v>12522154.619999997</v>
      </c>
      <c r="H69" s="31"/>
    </row>
    <row r="70" spans="1:8" s="6" customFormat="1" ht="19.5" customHeight="1" x14ac:dyDescent="0.3">
      <c r="A70" s="18">
        <v>63</v>
      </c>
      <c r="B70" s="22" t="s">
        <v>72</v>
      </c>
      <c r="C70" s="45">
        <v>1962000</v>
      </c>
      <c r="D70" s="45">
        <v>1962000</v>
      </c>
      <c r="E70" s="38">
        <f t="shared" si="0"/>
        <v>0</v>
      </c>
      <c r="F70" s="45">
        <v>1962000</v>
      </c>
      <c r="G70" s="38">
        <f t="shared" si="5"/>
        <v>0</v>
      </c>
      <c r="H70" s="40"/>
    </row>
    <row r="71" spans="1:8" ht="21" customHeight="1" x14ac:dyDescent="0.3">
      <c r="A71" s="25"/>
      <c r="B71" s="26" t="s">
        <v>31</v>
      </c>
      <c r="C71" s="52">
        <f>SUM(C7:C70)</f>
        <v>3819622225.9099998</v>
      </c>
      <c r="D71" s="52">
        <f>SUM(D7:D70)</f>
        <v>3598311597.1400003</v>
      </c>
      <c r="E71" s="35">
        <f>SUM(E7:E70)</f>
        <v>221310628.77000001</v>
      </c>
      <c r="F71" s="35">
        <f>SUM(F7:F70)</f>
        <v>3027630075.6794643</v>
      </c>
      <c r="G71" s="35">
        <f t="shared" ref="G71" si="6">SUM(G7:G70)</f>
        <v>570681521.46053576</v>
      </c>
      <c r="H71" s="36">
        <f>F71*100/D71</f>
        <v>84.140297301820013</v>
      </c>
    </row>
    <row r="72" spans="1:8" ht="21.75" customHeight="1" x14ac:dyDescent="0.3">
      <c r="A72" s="12"/>
      <c r="B72" s="13"/>
      <c r="C72" s="47"/>
      <c r="D72" s="47"/>
      <c r="E72" s="14"/>
      <c r="F72" s="15"/>
      <c r="G72" s="14"/>
      <c r="H72" s="12"/>
    </row>
    <row r="73" spans="1:8" x14ac:dyDescent="0.3">
      <c r="C73" s="49"/>
      <c r="D73" s="50"/>
    </row>
    <row r="74" spans="1:8" x14ac:dyDescent="0.3">
      <c r="C74" s="49"/>
      <c r="D74" s="50"/>
    </row>
    <row r="76" spans="1:8" x14ac:dyDescent="0.3">
      <c r="C76" s="49"/>
      <c r="D76" s="50"/>
    </row>
    <row r="78" spans="1:8" x14ac:dyDescent="0.3">
      <c r="D78" s="50"/>
    </row>
  </sheetData>
  <autoFilter ref="A6:H72">
    <sortState ref="A41:H41">
      <sortCondition ref="B6:B73"/>
    </sortState>
  </autoFilter>
  <mergeCells count="1">
    <mergeCell ref="A3:H3"/>
  </mergeCells>
  <pageMargins left="0.70866141732283472" right="0.70866141732283472" top="0.59055118110236227" bottom="0.39370078740157483" header="0" footer="0"/>
  <pageSetup paperSize="9" scale="54" fitToHeight="0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1.2021&lt;/string&gt;&#10;  &lt;/DateInfo&gt;&#10;  &lt;Code&gt;MAKET_GENERATOR&lt;/Code&gt;&#10;  &lt;ObjectCode&gt;MAKET_GENERATOR&lt;/ObjectCode&gt;&#10;  &lt;DocName&gt;МБТ план_факт&lt;/DocName&gt;&#10;  &lt;VariantName&gt;МБТ план/факт&lt;/VariantName&gt;&#10;  &lt;VariantLink&gt;6834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837B77E-E7BC-4398-B8BA-0F81D1DE34D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МБТ (на 1 августа)</vt:lpstr>
      <vt:lpstr>'МБТ (на 1 августа)'!Print_Titles</vt:lpstr>
      <vt:lpstr>'МБТ (на 1 августа)'!Заголовки_для_печати</vt:lpstr>
      <vt:lpstr>'МБТ (на 1 августа)'!Область_печати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belokurova</dc:creator>
  <cp:lastModifiedBy>Sokolova</cp:lastModifiedBy>
  <cp:revision>3</cp:revision>
  <cp:lastPrinted>2024-09-19T07:15:42Z</cp:lastPrinted>
  <dcterms:created xsi:type="dcterms:W3CDTF">2021-02-09T13:44:56Z</dcterms:created>
  <dcterms:modified xsi:type="dcterms:W3CDTF">2024-12-13T13:07:17Z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план_факт(8).xlsx</vt:lpwstr>
  </property>
  <property fmtid="{D5CDD505-2E9C-101B-9397-08002B2CF9AE}" pid="3" name="Название отчета">
    <vt:lpwstr>МБТ план_факт(8).xlsx</vt:lpwstr>
  </property>
  <property fmtid="{D5CDD505-2E9C-101B-9397-08002B2CF9AE}" pid="4" name="Версия клиента">
    <vt:lpwstr>20.2.13.12302 (.NET 4.0)</vt:lpwstr>
  </property>
  <property fmtid="{D5CDD505-2E9C-101B-9397-08002B2CF9AE}" pid="5" name="Версия базы">
    <vt:lpwstr>20.2.2923.798017625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komi_2021</vt:lpwstr>
  </property>
  <property fmtid="{D5CDD505-2E9C-101B-9397-08002B2CF9AE}" pid="9" name="Пользователь">
    <vt:lpwstr>02-фу-белокурова-тг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