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-120" yWindow="-120" windowWidth="28920" windowHeight="15840"/>
  </bookViews>
  <sheets>
    <sheet name="МБТ (на 1 июня" sheetId="1" r:id="rId1"/>
  </sheets>
  <externalReferences>
    <externalReference r:id="rId2"/>
  </externalReferences>
  <definedNames>
    <definedName name="_xlnm._FilterDatabase" localSheetId="0" hidden="1">'МБТ (на 1 июня'!$A$6:$H$71</definedName>
    <definedName name="Print_Titles" localSheetId="0">'МБТ (на 1 июня'!$5:$6</definedName>
    <definedName name="_xlnm.Print_Titles" localSheetId="0">'МБТ (на 1 июня'!$5:$6</definedName>
    <definedName name="_xlnm.Print_Area" localSheetId="0">'МБТ (на 1 июня'!$A$1:$H$69</definedName>
  </definedNames>
  <calcPr calcId="145621"/>
</workbook>
</file>

<file path=xl/calcChain.xml><?xml version="1.0" encoding="utf-8"?>
<calcChain xmlns="http://schemas.openxmlformats.org/spreadsheetml/2006/main">
  <c r="H69" i="1"/>
  <c r="G69"/>
  <c r="F69"/>
  <c r="H8"/>
  <c r="H9"/>
  <c r="H11"/>
  <c r="H12"/>
  <c r="H13"/>
  <c r="H14"/>
  <c r="H15"/>
  <c r="H16"/>
  <c r="H17"/>
  <c r="H18"/>
  <c r="H21"/>
  <c r="H22"/>
  <c r="H23"/>
  <c r="H24"/>
  <c r="H27"/>
  <c r="H28"/>
  <c r="H30"/>
  <c r="H31"/>
  <c r="H32"/>
  <c r="H33"/>
  <c r="H35"/>
  <c r="H36"/>
  <c r="H37"/>
  <c r="H38"/>
  <c r="H39"/>
  <c r="H40"/>
  <c r="H41"/>
  <c r="H42"/>
  <c r="H43"/>
  <c r="H45"/>
  <c r="H46"/>
  <c r="H47"/>
  <c r="H48"/>
  <c r="H49"/>
  <c r="H50"/>
  <c r="H51"/>
  <c r="H52"/>
  <c r="H54"/>
  <c r="H57"/>
  <c r="H58"/>
  <c r="H64"/>
  <c r="H67"/>
  <c r="H7"/>
  <c r="F23" l="1"/>
  <c r="F67"/>
  <c r="F64"/>
  <c r="F48"/>
  <c r="F49"/>
  <c r="F50"/>
  <c r="F52"/>
  <c r="F57"/>
  <c r="F46"/>
  <c r="F45"/>
  <c r="F43"/>
  <c r="F39"/>
  <c r="F36"/>
  <c r="F35"/>
  <c r="F33"/>
  <c r="F32"/>
  <c r="F27"/>
  <c r="F16"/>
  <c r="F14"/>
  <c r="F13"/>
  <c r="F9"/>
  <c r="F7" l="1"/>
  <c r="C69" l="1"/>
  <c r="D69"/>
  <c r="G68"/>
  <c r="E68"/>
  <c r="C68"/>
  <c r="D36"/>
  <c r="C36"/>
  <c r="D39"/>
  <c r="D50"/>
  <c r="D49"/>
  <c r="D51"/>
  <c r="D48"/>
  <c r="D35"/>
  <c r="D33"/>
  <c r="D52"/>
  <c r="D32"/>
  <c r="D8"/>
  <c r="D47"/>
  <c r="D45"/>
  <c r="D46"/>
  <c r="D43"/>
  <c r="D42"/>
  <c r="D41"/>
  <c r="D67"/>
  <c r="D64"/>
  <c r="C55"/>
  <c r="D27"/>
  <c r="D23"/>
  <c r="D22"/>
  <c r="D28"/>
  <c r="D57"/>
  <c r="D16"/>
  <c r="D14"/>
  <c r="D13"/>
  <c r="D12"/>
  <c r="C12"/>
  <c r="D9"/>
  <c r="D7"/>
  <c r="G22" l="1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7"/>
  <c r="E69" l="1"/>
  <c r="G64"/>
  <c r="G65"/>
  <c r="G66"/>
  <c r="G67"/>
  <c r="G63"/>
  <c r="G62"/>
  <c r="G60"/>
  <c r="G61"/>
  <c r="G59"/>
  <c r="G58" l="1"/>
  <c r="G57" l="1"/>
  <c r="F56" l="1"/>
  <c r="G56" s="1"/>
  <c r="F55"/>
  <c r="G55" s="1"/>
  <c r="F54"/>
  <c r="G54" l="1"/>
  <c r="F53" l="1"/>
  <c r="G53" s="1"/>
  <c r="G52" l="1"/>
  <c r="G8"/>
  <c r="G18"/>
  <c r="G17"/>
  <c r="G9" l="1"/>
  <c r="G46"/>
  <c r="G43"/>
  <c r="G36"/>
  <c r="G35"/>
  <c r="G32"/>
  <c r="G28"/>
  <c r="G24"/>
  <c r="G20"/>
  <c r="G49"/>
  <c r="G7"/>
  <c r="G42"/>
  <c r="G39"/>
  <c r="G34"/>
  <c r="G31"/>
  <c r="G27"/>
  <c r="G23"/>
  <c r="G19"/>
  <c r="G48"/>
  <c r="G45"/>
  <c r="G41"/>
  <c r="G38"/>
  <c r="G33"/>
  <c r="G30"/>
  <c r="G26"/>
  <c r="G16"/>
  <c r="G47"/>
  <c r="G44"/>
  <c r="G40"/>
  <c r="G37"/>
  <c r="G29"/>
  <c r="G25"/>
  <c r="G21"/>
  <c r="F51"/>
  <c r="G15"/>
  <c r="G14"/>
  <c r="G13"/>
  <c r="F12"/>
  <c r="G11"/>
  <c r="F10"/>
  <c r="G12" l="1"/>
  <c r="G50"/>
  <c r="G51"/>
  <c r="G10"/>
</calcChain>
</file>

<file path=xl/sharedStrings.xml><?xml version="1.0" encoding="utf-8"?>
<sst xmlns="http://schemas.openxmlformats.org/spreadsheetml/2006/main" count="74" uniqueCount="71">
  <si>
    <t>Приложение 1 к пояснительной записке</t>
  </si>
  <si>
    <t>рублей</t>
  </si>
  <si>
    <t>№ п/п</t>
  </si>
  <si>
    <t xml:space="preserve">Наименование </t>
  </si>
  <si>
    <t>Плановые назначения 
с учетом изменений</t>
  </si>
  <si>
    <t>Фактическое поступление</t>
  </si>
  <si>
    <t>Отклонение
 (гр.3-гр.4)</t>
  </si>
  <si>
    <t>Проведение комплексных кадастровых работ</t>
  </si>
  <si>
    <t>Осуществление полномочий по обеспечению жильем отдельных категорий граждан, установленных Федеральным законом от 24 ноября 1995 года N 181-ФЗ "О социальной защите инвалидов в Российской Федерации"</t>
  </si>
  <si>
    <t>Осуществление государственных полномочий Республики Коми, предусмотренных пунктом 4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</si>
  <si>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7 - 8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</si>
  <si>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9 - 10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</si>
  <si>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пунктами 11 и 12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</si>
  <si>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статьями 2 и 2(1)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</si>
  <si>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пунктом 6 статьи 1 и статьей 3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</si>
  <si>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пунктом 13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</si>
  <si>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государственных полномочий Республики Коми, предусмотренных пунктом 14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</si>
  <si>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</si>
  <si>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Реализация программ формирования современной городской среды</t>
  </si>
  <si>
    <t>Организация транспортного обслуживания населения по муниципальным маршрутам регулярных перевозок пассажиров и багажа автомобильным транспортом</t>
  </si>
  <si>
    <t>Оборудование и содержание ледовых переправ и зимних автомобильных дорог общего пользования местного значения</t>
  </si>
  <si>
    <t>Содержание автомобильных дорог общего пользования местного значения</t>
  </si>
  <si>
    <t>Возмещение выпадающих доходов организаций воздушного транспорта, осуществляющих внутримуниципальные пассажирские перевозки воздушным транспортом в труднодоступные населенные пункты</t>
  </si>
  <si>
    <t>Оплата услуг по обращению с твердыми коммунальными отходами</t>
  </si>
  <si>
    <t>Осуществление государственного полномочия Республики Коми по организации на территории соответствующего муниципального образования мероприятий при осуществлении деятельности по обращению с животными без владельцев</t>
  </si>
  <si>
    <t>Компенсация расходов, понесенных органами местного самоуправления при осуществлении государственного полномочия Республики Коми по организации на территории соответствующего муниципального образования мероприятий при осуществлении деятельности по обращению с животными без владельцев</t>
  </si>
  <si>
    <t>Укрепление материально-технической базы муниципальных учреждений сферы культуры (обеспечение пожарной безопасности и антитеррористической защищенности муниципальных учреждений сферы культуры)</t>
  </si>
  <si>
    <t>Организация бесплатного горячего питания обучающихся, получающих начальное общее образование в образовательных организациях</t>
  </si>
  <si>
    <t>Проведение оздоровительной кампании детей</t>
  </si>
  <si>
    <t>Обеспечение выплат ежемесячного денежного вознаграждения за классное руководство педагогическим работникам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</si>
  <si>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Осуществление государственного полномочия Республики Коми по предоставлению мер социальной поддержки в форме выплаты компенсации педагогическим работникам муниципальных образовательных организаций в Республике Коми, работающим и проживающим в сельских населенных пунктах или поселках городского типа</t>
  </si>
  <si>
    <t>ИТОГО</t>
  </si>
  <si>
    <t>Дотации (гранты) на поощрение муниципальных образований в Республике Коми, за участие в проекте «Народный бюджет» и реализацию народных проектов в рамках проекта «Народный бюджет», а также на развитие народных инициатив в муниципальных образованиях в Республике Коми</t>
  </si>
  <si>
    <t xml:space="preserve">Исполнение </t>
  </si>
  <si>
    <t>Неисполненные назначения 
(гр.4 - гр.6)</t>
  </si>
  <si>
    <t xml:space="preserve">Процент исполнения фактических поступлений  (%) </t>
  </si>
  <si>
    <t>Реализация мероприятий по обеспечению жильем молодых семей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</si>
  <si>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</si>
  <si>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Осуществление государственного полномочия Республики Коми, предусмотренного подпунктом "а" пункта 5 статьи 1 Закона Республики Коми "О наделении органов местного самоуправления в Республике Коми отдельными государственными полномочиями Республики Коми"</t>
  </si>
  <si>
    <t>Дотации бюджетам муниципальных округов на выравнивание бюджетной обеспеченности из бюджета субъекта Российской Федерации</t>
  </si>
  <si>
    <t>Строительство и реконструкцию (модернизация) объектов питьевого водоснабжения (Строительство станции водоочистки с созданием системы управления комплексом водоснабжения в Пожня-Ель г. Ухта, Республика Коми, Город Ухта)</t>
  </si>
  <si>
    <t>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</si>
  <si>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Приобретение подвижного состава на средства, источником финансового обеспечения которых является специальный бюджетный казначейский кредит</t>
  </si>
  <si>
    <t>Возмещение недополученных доходов, возникающих в результате государственного регулирования цен на топливо твердое, используемое для нужд отопления</t>
  </si>
  <si>
    <t>Поддержка отрасли культуры (Федеральный проект "Сохранение культурного и исторического наследия") (Комплектование книжных фондов библиотек муниципальных образований)</t>
  </si>
  <si>
    <t>Техническое оснащение региональных и муниципальных музеев</t>
  </si>
  <si>
    <t>Софинансирование расходных обязательств органов местного самоуправления, связанных с повышением оплаты труда отдельных категорий работников в сфере культуры</t>
  </si>
  <si>
    <t>Софинансирование расходных обязательств органов местного самоуправления, связанных с повышением оплаты труда отдельных категорий работников в сфере образования</t>
  </si>
  <si>
    <t>Поддержание работоспособности инфраструктуры связи, созданной в рамках реализации инвестиционных проектов, связанных с развитием инфраструктуры связи на территориях труднодоступных и малонаселенных пунктов в Республике Коми</t>
  </si>
  <si>
    <t>Укрепление материально-технической базы и создание безопасных условий в организациях в сфере образования в Республике Коми (проведение капитальных и/или текущих ремонтов, приобретение оборудования для пищеблоков)</t>
  </si>
  <si>
    <t>Укрепление материально-технической базы и создание безопасных условий в организациях в сфере образования в Республике Коми (обеспечение комплексной безопасности)</t>
  </si>
  <si>
    <t>Реализация народных проектов в сфере образования, прошедших отбор в рамках проекта "Народный бюджет" ("Интерактивный тир в МБОУ "СОШ № 18")</t>
  </si>
  <si>
    <t>Реализация народных проектов в сфере образования, прошедших отбор в рамках проекта "Народный бюджет" ("Ремонт кровли здания МОУ "СОШ №32")</t>
  </si>
  <si>
    <t>Реализация народных проектов в сфере образования, прошедших отбор в рамках проекта "Народный бюджет" ("Модернизация спортивного зала в МДОУ "Д/с № 40")</t>
  </si>
  <si>
    <t>Реализация народных проектов в сфере образования, прошедших отбор в рамках проекта "Народный бюджет" ("Светлый детский сад. Замена оконных блоков в МДОУ "Д/с № 18")</t>
  </si>
  <si>
    <t>Реализация народных проектов в сфере образования, прошедших отбор в рамках проекта "Народный бюджет в школе" (МОУ "СОШ №15")</t>
  </si>
  <si>
    <t>Реализация народных проектов в сфере образования, прошедших отбор в рамках проекта "Народный бюджет в школе" (МАОУ "УТЛ")</t>
  </si>
  <si>
    <t>Реализация народных проектов в сфере образования, прошедших отбор в рамках проекта "Народный бюджет в школе" (МОУ "СОШ №9")</t>
  </si>
  <si>
    <t>Предоставление компенсации родителям (законным представителям) платы за присмотр и уход за детьми, посещающими образовательные организации на территории Республики Коми, реализующие образовательную программу дошкольного образования</t>
  </si>
  <si>
    <t>Реализация муниципальными дошкольными и муниципальными общеобразовательными организациями в Республике Коми образовательных программ</t>
  </si>
  <si>
    <t>Софинансирование расходных обязательств органов местного самоуправления по реализации народных проектов в сфере малого и среднего предпринимательства, прошедших отбор в рамках проекта "Народный бюджет"</t>
  </si>
  <si>
    <t>Софинансирование расходных обязательств органов местного самоуправления в Республике Коми, возникающих при выполнении полномочий по решению вопросов местного значения, направленных на исполнение наказов избирателей</t>
  </si>
  <si>
    <t>Реализация народных проектов в сфере благоустройства, прошедших отбор в рамках проекта "Народный бюджет" ("Поставка контейнеров и бункера для ТКО на территории кладбищ муниципального округа "Ухта" Республики Коми")</t>
  </si>
  <si>
    <t>Реализация народных проектов в сфере благоустройства, прошедших отбор в рамках проекта "Народный бюджет" ("Обустройство пешеходной зоны между домами № 6 и № 8 по ул. Космонавтов, пгт. Ярега")</t>
  </si>
  <si>
    <t>Реализация мероприятий, направленных на исполнение наказов избирателей, рекомендуемых к выполнению в 2024 году (подпункт 1 пункта 1 распоряжения Правительства Республики Коми от 13 февраля 2024 г. № 69-р)</t>
  </si>
  <si>
    <t>Реализация народных проектов в сфере доступной среды, прошедших отбор в рамках проекта "Народный бюджет" ("Оснащение оборудованием санузлов МУ "Водненский ДК" для населения с ограниченными возможностями")</t>
  </si>
  <si>
    <t>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</si>
  <si>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Реализация народных проектов в сфере физической культуры и спорта, прошедших отбор в рамках проекта "Народный бюджет" ("Ремонт напольного покрытия волейбольного зала МУ "СШ № 2")</t>
  </si>
  <si>
    <t>Реализация народных проектов в сфере физической культуры и спорта, прошедших отбор в рамках проекта "Народный бюджет" ("Ремонт помещений лыжной базы МУ "СШ № 1")</t>
  </si>
  <si>
    <t>Информация о поступлении межбюджетных трансфертов в 2024 году на 01.06.2024</t>
  </si>
  <si>
    <t>Государственная поддержка организаций, входящих в систему спортивной подготовки</t>
  </si>
</sst>
</file>

<file path=xl/styles.xml><?xml version="1.0" encoding="utf-8"?>
<styleSheet xmlns="http://schemas.openxmlformats.org/spreadsheetml/2006/main">
  <numFmts count="1">
    <numFmt numFmtId="164" formatCode="#,##0.0"/>
  </numFmts>
  <fonts count="18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</font>
    <font>
      <sz val="10"/>
      <name val="Arial"/>
      <family val="2"/>
      <charset val="204"/>
    </font>
    <font>
      <sz val="11"/>
      <color indexed="2"/>
      <name val="Calibri"/>
      <family val="2"/>
      <charset val="204"/>
      <scheme val="minor"/>
    </font>
    <font>
      <sz val="10"/>
      <color indexed="2"/>
      <name val="Calibri"/>
      <family val="2"/>
      <charset val="204"/>
      <scheme val="minor"/>
    </font>
    <font>
      <sz val="12"/>
      <color indexed="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color rgb="FFFF000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D5AB"/>
        <bgColor rgb="FFFFD5AB"/>
      </patternFill>
    </fill>
    <fill>
      <patternFill patternType="solid">
        <fgColor rgb="FFDCE6F2"/>
        <bgColor rgb="FFDCE6F2"/>
      </patternFill>
    </fill>
    <fill>
      <patternFill patternType="solid">
        <fgColor rgb="FFF1F5F9"/>
        <bgColor rgb="FFF1F5F9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rgb="FFFAC090"/>
      </top>
      <bottom style="medium">
        <color rgb="FFFAC090"/>
      </bottom>
      <diagonal/>
    </border>
    <border>
      <left/>
      <right style="thin">
        <color rgb="FFFAC090"/>
      </right>
      <top style="medium">
        <color rgb="FFFAC090"/>
      </top>
      <bottom style="medium">
        <color rgb="FFFAC090"/>
      </bottom>
      <diagonal/>
    </border>
    <border>
      <left style="thin">
        <color rgb="FFB9CDE5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D9D9D9"/>
      </right>
      <top/>
      <bottom style="thin">
        <color rgb="FFB9CDE5"/>
      </bottom>
      <diagonal/>
    </border>
    <border>
      <left style="thin">
        <color rgb="FFD9D9D9"/>
      </left>
      <right style="thin">
        <color rgb="FFB9CDE5"/>
      </right>
      <top/>
      <bottom style="thin">
        <color rgb="FFB9CDE5"/>
      </bottom>
      <diagonal/>
    </border>
    <border>
      <left style="thin">
        <color rgb="FFBFBFBF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A6A6A6"/>
      </bottom>
      <diagonal/>
    </border>
    <border>
      <left/>
      <right/>
      <top style="medium">
        <color rgb="FFFAC09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6">
    <xf numFmtId="0" fontId="0" fillId="0" borderId="0"/>
    <xf numFmtId="0" fontId="1" fillId="0" borderId="0"/>
    <xf numFmtId="0" fontId="1" fillId="0" borderId="0"/>
    <xf numFmtId="4" fontId="2" fillId="2" borderId="1">
      <alignment horizontal="right" shrinkToFit="1"/>
    </xf>
    <xf numFmtId="4" fontId="2" fillId="2" borderId="2">
      <alignment horizontal="right" shrinkToFit="1"/>
    </xf>
    <xf numFmtId="49" fontId="3" fillId="3" borderId="3">
      <alignment horizontal="center" vertical="top" shrinkToFit="1"/>
    </xf>
    <xf numFmtId="49" fontId="3" fillId="3" borderId="4">
      <alignment horizontal="center" vertical="top" shrinkToFit="1"/>
    </xf>
    <xf numFmtId="0" fontId="3" fillId="3" borderId="4">
      <alignment horizontal="left" vertical="top" wrapText="1"/>
    </xf>
    <xf numFmtId="4" fontId="3" fillId="3" borderId="4">
      <alignment horizontal="right" vertical="top" shrinkToFit="1"/>
    </xf>
    <xf numFmtId="4" fontId="3" fillId="3" borderId="5">
      <alignment horizontal="right" vertical="top" shrinkToFit="1"/>
    </xf>
    <xf numFmtId="49" fontId="3" fillId="4" borderId="6">
      <alignment horizontal="center" vertical="top" shrinkToFit="1"/>
    </xf>
    <xf numFmtId="49" fontId="3" fillId="4" borderId="7">
      <alignment horizontal="center" vertical="top" shrinkToFit="1"/>
    </xf>
    <xf numFmtId="0" fontId="3" fillId="4" borderId="7">
      <alignment horizontal="left" vertical="top" wrapText="1"/>
    </xf>
    <xf numFmtId="4" fontId="3" fillId="4" borderId="7">
      <alignment horizontal="right" vertical="top" shrinkToFit="1"/>
    </xf>
    <xf numFmtId="4" fontId="3" fillId="4" borderId="8">
      <alignment horizontal="right" vertical="top" shrinkToFit="1"/>
    </xf>
    <xf numFmtId="49" fontId="4" fillId="0" borderId="6">
      <alignment horizontal="center" vertical="top" shrinkToFit="1"/>
    </xf>
    <xf numFmtId="49" fontId="5" fillId="0" borderId="7">
      <alignment horizontal="center" vertical="top" shrinkToFit="1"/>
    </xf>
    <xf numFmtId="0" fontId="5" fillId="0" borderId="7">
      <alignment horizontal="left" vertical="top" wrapText="1"/>
    </xf>
    <xf numFmtId="4" fontId="5" fillId="0" borderId="7">
      <alignment horizontal="right" vertical="top" shrinkToFit="1"/>
    </xf>
    <xf numFmtId="4" fontId="5" fillId="0" borderId="8">
      <alignment horizontal="right" vertical="top" shrinkToFit="1"/>
    </xf>
    <xf numFmtId="0" fontId="5" fillId="0" borderId="0">
      <alignment horizontal="right" vertical="top" wrapText="1"/>
    </xf>
    <xf numFmtId="0" fontId="5" fillId="0" borderId="0"/>
    <xf numFmtId="0" fontId="5" fillId="0" borderId="0"/>
    <xf numFmtId="0" fontId="1" fillId="0" borderId="0"/>
    <xf numFmtId="49" fontId="3" fillId="0" borderId="9">
      <alignment horizontal="center" vertical="center" wrapText="1"/>
    </xf>
    <xf numFmtId="0" fontId="5" fillId="0" borderId="10"/>
  </cellStyleXfs>
  <cellXfs count="45">
    <xf numFmtId="0" fontId="0" fillId="0" borderId="0" xfId="0"/>
    <xf numFmtId="0" fontId="6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0" xfId="0" applyFont="1"/>
    <xf numFmtId="0" fontId="9" fillId="0" borderId="0" xfId="0" applyFont="1"/>
    <xf numFmtId="0" fontId="9" fillId="5" borderId="0" xfId="0" applyFont="1" applyFill="1"/>
    <xf numFmtId="0" fontId="10" fillId="0" borderId="0" xfId="0" applyFont="1"/>
    <xf numFmtId="0" fontId="9" fillId="0" borderId="0" xfId="0" applyFont="1" applyAlignment="1">
      <alignment horizontal="right"/>
    </xf>
    <xf numFmtId="0" fontId="6" fillId="5" borderId="0" xfId="0" applyFont="1" applyFill="1" applyProtection="1">
      <protection locked="0"/>
    </xf>
    <xf numFmtId="4" fontId="7" fillId="0" borderId="0" xfId="0" applyNumberFormat="1" applyFont="1" applyProtection="1">
      <protection locked="0"/>
    </xf>
    <xf numFmtId="4" fontId="11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0" fontId="9" fillId="6" borderId="0" xfId="0" applyFont="1" applyFill="1" applyAlignment="1">
      <alignment horizontal="left" vertical="top"/>
    </xf>
    <xf numFmtId="0" fontId="9" fillId="6" borderId="0" xfId="0" applyFont="1" applyFill="1"/>
    <xf numFmtId="4" fontId="6" fillId="6" borderId="0" xfId="0" applyNumberFormat="1" applyFont="1" applyFill="1" applyProtection="1">
      <protection locked="0"/>
    </xf>
    <xf numFmtId="0" fontId="6" fillId="6" borderId="0" xfId="0" applyFont="1" applyFill="1" applyProtection="1">
      <protection locked="0"/>
    </xf>
    <xf numFmtId="0" fontId="1" fillId="5" borderId="0" xfId="0" applyFont="1" applyFill="1" applyProtection="1">
      <protection locked="0"/>
    </xf>
    <xf numFmtId="0" fontId="14" fillId="0" borderId="11" xfId="0" applyFont="1" applyBorder="1" applyProtection="1">
      <protection locked="0"/>
    </xf>
    <xf numFmtId="0" fontId="13" fillId="0" borderId="0" xfId="0" applyFont="1" applyProtection="1">
      <protection locked="0"/>
    </xf>
    <xf numFmtId="0" fontId="15" fillId="0" borderId="0" xfId="25" applyFont="1" applyBorder="1"/>
    <xf numFmtId="4" fontId="15" fillId="0" borderId="0" xfId="25" applyNumberFormat="1" applyFont="1" applyBorder="1"/>
    <xf numFmtId="4" fontId="13" fillId="0" borderId="0" xfId="0" applyNumberFormat="1" applyFont="1" applyProtection="1">
      <protection locked="0"/>
    </xf>
    <xf numFmtId="4" fontId="1" fillId="6" borderId="0" xfId="0" applyNumberFormat="1" applyFont="1" applyFill="1" applyProtection="1">
      <protection locked="0"/>
    </xf>
    <xf numFmtId="0" fontId="16" fillId="0" borderId="0" xfId="0" applyFont="1"/>
    <xf numFmtId="0" fontId="12" fillId="0" borderId="0" xfId="0" applyFont="1"/>
    <xf numFmtId="0" fontId="16" fillId="6" borderId="0" xfId="0" applyFont="1" applyFill="1"/>
    <xf numFmtId="4" fontId="12" fillId="0" borderId="11" xfId="9" applyFont="1" applyFill="1" applyBorder="1" applyAlignment="1">
      <alignment horizontal="right" vertical="center" shrinkToFit="1"/>
    </xf>
    <xf numFmtId="0" fontId="10" fillId="0" borderId="11" xfId="0" applyFont="1" applyBorder="1" applyAlignment="1">
      <alignment horizontal="center" vertical="center" wrapText="1"/>
    </xf>
    <xf numFmtId="0" fontId="10" fillId="0" borderId="12" xfId="17" quotePrefix="1" applyFont="1" applyBorder="1" applyAlignment="1">
      <alignment horizontal="left" vertical="center" wrapText="1"/>
    </xf>
    <xf numFmtId="4" fontId="10" fillId="0" borderId="11" xfId="8" applyFont="1" applyFill="1" applyBorder="1" applyAlignment="1">
      <alignment horizontal="right" vertical="center" shrinkToFit="1"/>
    </xf>
    <xf numFmtId="0" fontId="10" fillId="6" borderId="11" xfId="0" applyFont="1" applyFill="1" applyBorder="1" applyAlignment="1">
      <alignment horizontal="center" vertical="center" wrapText="1"/>
    </xf>
    <xf numFmtId="4" fontId="10" fillId="6" borderId="11" xfId="9" applyFont="1" applyFill="1" applyBorder="1" applyAlignment="1">
      <alignment horizontal="right" vertical="center" shrinkToFit="1"/>
    </xf>
    <xf numFmtId="4" fontId="10" fillId="6" borderId="11" xfId="19" applyFont="1" applyFill="1" applyBorder="1" applyAlignment="1">
      <alignment vertical="center" shrinkToFit="1"/>
    </xf>
    <xf numFmtId="4" fontId="10" fillId="0" borderId="11" xfId="19" applyFont="1" applyBorder="1" applyAlignment="1">
      <alignment vertical="center" shrinkToFit="1"/>
    </xf>
    <xf numFmtId="0" fontId="10" fillId="0" borderId="0" xfId="0" applyFont="1" applyAlignment="1">
      <alignment horizontal="right"/>
    </xf>
    <xf numFmtId="0" fontId="10" fillId="5" borderId="12" xfId="17" quotePrefix="1" applyFont="1" applyFill="1" applyBorder="1" applyAlignment="1">
      <alignment horizontal="left" vertical="center" wrapText="1"/>
    </xf>
    <xf numFmtId="4" fontId="10" fillId="6" borderId="11" xfId="8" applyFont="1" applyFill="1" applyBorder="1" applyAlignment="1">
      <alignment horizontal="right" vertical="center" shrinkToFit="1"/>
    </xf>
    <xf numFmtId="0" fontId="10" fillId="0" borderId="7" xfId="6" applyNumberFormat="1" applyFont="1" applyFill="1" applyBorder="1" applyAlignment="1">
      <alignment horizontal="left" vertical="top" wrapText="1"/>
    </xf>
    <xf numFmtId="4" fontId="10" fillId="0" borderId="11" xfId="18" applyFont="1" applyBorder="1" applyAlignment="1">
      <alignment vertical="center" shrinkToFit="1"/>
    </xf>
    <xf numFmtId="4" fontId="10" fillId="6" borderId="11" xfId="18" applyFont="1" applyFill="1" applyBorder="1" applyAlignment="1">
      <alignment vertical="center" shrinkToFit="1"/>
    </xf>
    <xf numFmtId="4" fontId="10" fillId="0" borderId="11" xfId="9" applyFont="1" applyFill="1" applyBorder="1" applyAlignment="1">
      <alignment horizontal="right" vertical="center" shrinkToFit="1"/>
    </xf>
    <xf numFmtId="4" fontId="17" fillId="5" borderId="11" xfId="18" applyFont="1" applyFill="1" applyBorder="1" applyAlignment="1">
      <alignment horizontal="right" vertical="center" shrinkToFit="1"/>
    </xf>
    <xf numFmtId="0" fontId="17" fillId="0" borderId="11" xfId="17" quotePrefix="1" applyFont="1" applyBorder="1" applyAlignment="1">
      <alignment horizontal="center" vertical="center" wrapText="1"/>
    </xf>
    <xf numFmtId="164" fontId="10" fillId="0" borderId="11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>
      <alignment horizontal="center" vertical="center"/>
    </xf>
  </cellXfs>
  <cellStyles count="26">
    <cellStyle name="br" xfId="1"/>
    <cellStyle name="col" xfId="2"/>
    <cellStyle name="ex58" xfId="3"/>
    <cellStyle name="ex59" xfId="4"/>
    <cellStyle name="ex60" xfId="5"/>
    <cellStyle name="ex61" xfId="6"/>
    <cellStyle name="ex62" xfId="7"/>
    <cellStyle name="ex63" xfId="8"/>
    <cellStyle name="ex64" xfId="9"/>
    <cellStyle name="ex65" xfId="10"/>
    <cellStyle name="ex66" xfId="11"/>
    <cellStyle name="ex67" xfId="12"/>
    <cellStyle name="ex68" xfId="13"/>
    <cellStyle name="ex69" xfId="14"/>
    <cellStyle name="ex70" xfId="15"/>
    <cellStyle name="ex71" xfId="16"/>
    <cellStyle name="ex72" xfId="17"/>
    <cellStyle name="ex73" xfId="18"/>
    <cellStyle name="ex74" xfId="19"/>
    <cellStyle name="st57" xfId="20"/>
    <cellStyle name="style0" xfId="21"/>
    <cellStyle name="td" xfId="22"/>
    <cellStyle name="tr" xfId="23"/>
    <cellStyle name="xl_bot_header" xfId="24"/>
    <cellStyle name="xl_total_bot" xfId="25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Keysystems\Budget\ReportManager\&#1052;&#1041;&#1058;%20&#1087;&#1083;&#1072;&#1085;_&#1092;&#1072;&#1082;&#1090;%20&#1041;&#1083;&#1072;&#1075;&#1086;&#1076;&#1072;&#1090;&#1089;&#1082;&#1080;&#1093;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Документ"/>
    </sheetNames>
    <sheetDataSet>
      <sheetData sheetId="0" refreshError="1">
        <row r="9">
          <cell r="F9">
            <v>219774616.91</v>
          </cell>
        </row>
        <row r="15">
          <cell r="F15">
            <v>4075636.61</v>
          </cell>
        </row>
        <row r="16">
          <cell r="F16">
            <v>234764.02</v>
          </cell>
        </row>
        <row r="17">
          <cell r="F17">
            <v>50694.07</v>
          </cell>
        </row>
        <row r="24">
          <cell r="E24">
            <v>3538872</v>
          </cell>
        </row>
        <row r="29">
          <cell r="F29">
            <v>6804885.0800000001</v>
          </cell>
        </row>
        <row r="30">
          <cell r="F30">
            <v>3391699.53</v>
          </cell>
        </row>
        <row r="36">
          <cell r="F36">
            <v>1331305.32</v>
          </cell>
        </row>
        <row r="37">
          <cell r="E37">
            <v>101899.32</v>
          </cell>
        </row>
        <row r="39">
          <cell r="F39">
            <v>4961280</v>
          </cell>
        </row>
        <row r="46">
          <cell r="F46">
            <v>308617</v>
          </cell>
        </row>
        <row r="47">
          <cell r="F47">
            <v>39919000</v>
          </cell>
        </row>
        <row r="49">
          <cell r="F49">
            <v>62720</v>
          </cell>
        </row>
        <row r="50">
          <cell r="F50">
            <v>529055</v>
          </cell>
        </row>
        <row r="54">
          <cell r="E54">
            <v>155725.19</v>
          </cell>
        </row>
        <row r="56">
          <cell r="F56">
            <v>426060</v>
          </cell>
        </row>
        <row r="60">
          <cell r="F60">
            <v>42399999.990000002</v>
          </cell>
        </row>
        <row r="61">
          <cell r="E61">
            <v>19853968.039999999</v>
          </cell>
          <cell r="F61">
            <v>19853968.039999999</v>
          </cell>
        </row>
        <row r="64">
          <cell r="F64">
            <v>4989300</v>
          </cell>
        </row>
        <row r="66">
          <cell r="F66">
            <v>320621</v>
          </cell>
        </row>
        <row r="67">
          <cell r="F67">
            <v>299379</v>
          </cell>
        </row>
        <row r="68">
          <cell r="F68">
            <v>200000</v>
          </cell>
        </row>
        <row r="70">
          <cell r="F70">
            <v>40500</v>
          </cell>
        </row>
        <row r="71">
          <cell r="F71">
            <v>36450</v>
          </cell>
        </row>
        <row r="72">
          <cell r="F72">
            <v>39622</v>
          </cell>
        </row>
        <row r="73">
          <cell r="F73">
            <v>6213638.0599999996</v>
          </cell>
        </row>
        <row r="74">
          <cell r="F74">
            <v>1086900000</v>
          </cell>
        </row>
        <row r="75">
          <cell r="F75">
            <v>6439887</v>
          </cell>
        </row>
        <row r="76">
          <cell r="F76">
            <v>62679800</v>
          </cell>
        </row>
        <row r="80">
          <cell r="F80">
            <v>172940000</v>
          </cell>
        </row>
        <row r="82">
          <cell r="F82">
            <v>1569645.23</v>
          </cell>
        </row>
        <row r="83">
          <cell r="F83">
            <v>2572280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77"/>
  <sheetViews>
    <sheetView tabSelected="1" view="pageBreakPreview" zoomScale="90" zoomScaleNormal="90" zoomScaleSheetLayoutView="90" workbookViewId="0">
      <pane ySplit="6" topLeftCell="A7" activePane="bottomLeft" state="frozen"/>
      <selection activeCell="J8" sqref="J8"/>
      <selection pane="bottomLeft" activeCell="L63" sqref="L63"/>
    </sheetView>
  </sheetViews>
  <sheetFormatPr defaultColWidth="9.140625" defaultRowHeight="15"/>
  <cols>
    <col min="1" max="1" width="4.5703125" style="1" customWidth="1"/>
    <col min="2" max="2" width="52.140625" style="1" customWidth="1"/>
    <col min="3" max="3" width="16" style="2" customWidth="1"/>
    <col min="4" max="4" width="17.85546875" style="2" customWidth="1"/>
    <col min="5" max="5" width="18.7109375" style="1" customWidth="1"/>
    <col min="6" max="6" width="16.7109375" style="15" customWidth="1"/>
    <col min="7" max="7" width="16.42578125" style="1" customWidth="1"/>
    <col min="8" max="8" width="17" style="1" customWidth="1"/>
    <col min="9" max="16384" width="9.140625" style="1"/>
  </cols>
  <sheetData>
    <row r="1" spans="1:8" s="3" customFormat="1" ht="15.75">
      <c r="A1" s="4"/>
      <c r="B1" s="5"/>
      <c r="C1" s="6"/>
      <c r="D1" s="6"/>
      <c r="E1" s="4"/>
      <c r="F1" s="12"/>
      <c r="G1" s="7"/>
      <c r="H1" s="7" t="s">
        <v>0</v>
      </c>
    </row>
    <row r="2" spans="1:8" s="3" customFormat="1" ht="15.75">
      <c r="A2" s="4"/>
      <c r="B2" s="4"/>
      <c r="C2" s="6"/>
      <c r="D2" s="6"/>
      <c r="E2" s="4"/>
      <c r="F2" s="13"/>
      <c r="G2" s="4"/>
      <c r="H2" s="4"/>
    </row>
    <row r="3" spans="1:8" s="3" customFormat="1" ht="15.75">
      <c r="A3" s="44" t="s">
        <v>69</v>
      </c>
      <c r="B3" s="44"/>
      <c r="C3" s="44"/>
      <c r="D3" s="44"/>
      <c r="E3" s="44"/>
      <c r="F3" s="44"/>
      <c r="G3" s="44"/>
      <c r="H3" s="44"/>
    </row>
    <row r="4" spans="1:8" s="3" customFormat="1" ht="15.75">
      <c r="A4" s="23"/>
      <c r="B4" s="23"/>
      <c r="C4" s="24"/>
      <c r="D4" s="24"/>
      <c r="E4" s="23"/>
      <c r="F4" s="25"/>
      <c r="G4" s="23"/>
      <c r="H4" s="34" t="s">
        <v>1</v>
      </c>
    </row>
    <row r="5" spans="1:8" s="3" customFormat="1" ht="54" customHeight="1">
      <c r="A5" s="27" t="s">
        <v>2</v>
      </c>
      <c r="B5" s="27" t="s">
        <v>3</v>
      </c>
      <c r="C5" s="27" t="s">
        <v>4</v>
      </c>
      <c r="D5" s="27" t="s">
        <v>5</v>
      </c>
      <c r="E5" s="27" t="s">
        <v>6</v>
      </c>
      <c r="F5" s="30" t="s">
        <v>33</v>
      </c>
      <c r="G5" s="27" t="s">
        <v>34</v>
      </c>
      <c r="H5" s="27" t="s">
        <v>35</v>
      </c>
    </row>
    <row r="6" spans="1:8" s="3" customFormat="1" ht="15.75">
      <c r="A6" s="27">
        <v>1</v>
      </c>
      <c r="B6" s="27">
        <v>2</v>
      </c>
      <c r="C6" s="27">
        <v>3</v>
      </c>
      <c r="D6" s="27">
        <v>4</v>
      </c>
      <c r="E6" s="27">
        <v>5</v>
      </c>
      <c r="F6" s="30">
        <v>6</v>
      </c>
      <c r="G6" s="27">
        <v>7</v>
      </c>
      <c r="H6" s="27">
        <v>8</v>
      </c>
    </row>
    <row r="7" spans="1:8" s="3" customFormat="1" ht="38.25">
      <c r="A7" s="27">
        <v>1</v>
      </c>
      <c r="B7" s="28" t="s">
        <v>39</v>
      </c>
      <c r="C7" s="29">
        <v>415056000</v>
      </c>
      <c r="D7" s="31">
        <f>[1]Документ!$F$80</f>
        <v>172940000</v>
      </c>
      <c r="E7" s="32">
        <f>C7-D7</f>
        <v>242116000</v>
      </c>
      <c r="F7" s="31">
        <f>[1]Документ!$F$80</f>
        <v>172940000</v>
      </c>
      <c r="G7" s="33">
        <f>D7-F7</f>
        <v>0</v>
      </c>
      <c r="H7" s="43">
        <f>F7*100/D7</f>
        <v>100</v>
      </c>
    </row>
    <row r="8" spans="1:8" s="3" customFormat="1" ht="67.5" customHeight="1">
      <c r="A8" s="27">
        <v>2</v>
      </c>
      <c r="B8" s="28" t="s">
        <v>32</v>
      </c>
      <c r="C8" s="29">
        <v>1569645.23</v>
      </c>
      <c r="D8" s="31">
        <f>[1]Документ!$F$82</f>
        <v>1569645.23</v>
      </c>
      <c r="E8" s="32">
        <f t="shared" ref="E8:E68" si="0">C8-D8</f>
        <v>0</v>
      </c>
      <c r="F8" s="31">
        <v>1569645.23</v>
      </c>
      <c r="G8" s="33">
        <f>D8-F8</f>
        <v>0</v>
      </c>
      <c r="H8" s="43">
        <f t="shared" ref="H8:H67" si="1">F8*100/D8</f>
        <v>100</v>
      </c>
    </row>
    <row r="9" spans="1:8" s="11" customFormat="1" ht="54.75" customHeight="1">
      <c r="A9" s="27">
        <v>3</v>
      </c>
      <c r="B9" s="35" t="s">
        <v>40</v>
      </c>
      <c r="C9" s="29">
        <v>282688380</v>
      </c>
      <c r="D9" s="36">
        <f>[1]Документ!$F$9</f>
        <v>219774616.91</v>
      </c>
      <c r="E9" s="32">
        <f t="shared" si="0"/>
        <v>62913763.090000004</v>
      </c>
      <c r="F9" s="36">
        <f>[1]Документ!$F$9</f>
        <v>219774616.91</v>
      </c>
      <c r="G9" s="32">
        <f>D9-F9</f>
        <v>0</v>
      </c>
      <c r="H9" s="43">
        <f t="shared" si="1"/>
        <v>100</v>
      </c>
    </row>
    <row r="10" spans="1:8" s="11" customFormat="1" ht="19.5" customHeight="1">
      <c r="A10" s="27">
        <v>4</v>
      </c>
      <c r="B10" s="28" t="s">
        <v>7</v>
      </c>
      <c r="C10" s="29">
        <v>737922.16</v>
      </c>
      <c r="D10" s="31">
        <v>0</v>
      </c>
      <c r="E10" s="32">
        <f t="shared" si="0"/>
        <v>737922.16</v>
      </c>
      <c r="F10" s="33">
        <f t="shared" ref="F10:F12" si="2">C10-E10</f>
        <v>0</v>
      </c>
      <c r="G10" s="32">
        <f t="shared" ref="F10:G53" si="3">D10-F10</f>
        <v>0</v>
      </c>
      <c r="H10" s="43"/>
    </row>
    <row r="11" spans="1:8" s="16" customFormat="1" ht="45" customHeight="1">
      <c r="A11" s="27">
        <v>5</v>
      </c>
      <c r="B11" s="28" t="s">
        <v>41</v>
      </c>
      <c r="C11" s="29">
        <v>45790260</v>
      </c>
      <c r="D11" s="31">
        <v>28602000</v>
      </c>
      <c r="E11" s="32">
        <f t="shared" si="0"/>
        <v>17188260</v>
      </c>
      <c r="F11" s="31">
        <v>28602000</v>
      </c>
      <c r="G11" s="32">
        <f t="shared" si="3"/>
        <v>0</v>
      </c>
      <c r="H11" s="43">
        <f t="shared" si="1"/>
        <v>100</v>
      </c>
    </row>
    <row r="12" spans="1:8" s="16" customFormat="1" ht="51" customHeight="1">
      <c r="A12" s="27">
        <v>6</v>
      </c>
      <c r="B12" s="37" t="s">
        <v>8</v>
      </c>
      <c r="C12" s="29">
        <f>[1]Документ!$E$24</f>
        <v>3538872</v>
      </c>
      <c r="D12" s="36">
        <f>[1]Документ!$E$24</f>
        <v>3538872</v>
      </c>
      <c r="E12" s="32">
        <f t="shared" si="0"/>
        <v>0</v>
      </c>
      <c r="F12" s="33">
        <f t="shared" si="2"/>
        <v>3538872</v>
      </c>
      <c r="G12" s="32">
        <f t="shared" si="3"/>
        <v>0</v>
      </c>
      <c r="H12" s="43">
        <f t="shared" si="1"/>
        <v>100</v>
      </c>
    </row>
    <row r="13" spans="1:8" ht="67.900000000000006" customHeight="1">
      <c r="A13" s="27">
        <v>7</v>
      </c>
      <c r="B13" s="35" t="s">
        <v>9</v>
      </c>
      <c r="C13" s="29">
        <v>681300</v>
      </c>
      <c r="D13" s="36">
        <f>[1]Документ!$F$16</f>
        <v>234764.02</v>
      </c>
      <c r="E13" s="32">
        <f t="shared" si="0"/>
        <v>446535.98</v>
      </c>
      <c r="F13" s="36">
        <f>[1]Документ!$F$16</f>
        <v>234764.02</v>
      </c>
      <c r="G13" s="32">
        <f t="shared" si="3"/>
        <v>0</v>
      </c>
      <c r="H13" s="43">
        <f t="shared" si="1"/>
        <v>100</v>
      </c>
    </row>
    <row r="14" spans="1:8" s="16" customFormat="1" ht="70.900000000000006" customHeight="1">
      <c r="A14" s="27">
        <v>8</v>
      </c>
      <c r="B14" s="35" t="s">
        <v>10</v>
      </c>
      <c r="C14" s="29">
        <v>109000</v>
      </c>
      <c r="D14" s="31">
        <f>[1]Документ!$F$17</f>
        <v>50694.07</v>
      </c>
      <c r="E14" s="32">
        <f t="shared" si="0"/>
        <v>58305.93</v>
      </c>
      <c r="F14" s="31">
        <f>[1]Документ!$F$17</f>
        <v>50694.07</v>
      </c>
      <c r="G14" s="32">
        <f t="shared" si="3"/>
        <v>0</v>
      </c>
      <c r="H14" s="43">
        <f t="shared" si="1"/>
        <v>100</v>
      </c>
    </row>
    <row r="15" spans="1:8" s="16" customFormat="1" ht="70.900000000000006" customHeight="1">
      <c r="A15" s="27">
        <v>9</v>
      </c>
      <c r="B15" s="35" t="s">
        <v>11</v>
      </c>
      <c r="C15" s="38">
        <v>21800</v>
      </c>
      <c r="D15" s="39">
        <v>21050</v>
      </c>
      <c r="E15" s="32">
        <f t="shared" si="0"/>
        <v>750</v>
      </c>
      <c r="F15" s="39">
        <v>21050</v>
      </c>
      <c r="G15" s="32">
        <f t="shared" si="3"/>
        <v>0</v>
      </c>
      <c r="H15" s="43">
        <f t="shared" si="1"/>
        <v>100</v>
      </c>
    </row>
    <row r="16" spans="1:8" s="16" customFormat="1" ht="70.900000000000006" customHeight="1">
      <c r="A16" s="27">
        <v>10</v>
      </c>
      <c r="B16" s="35" t="s">
        <v>12</v>
      </c>
      <c r="C16" s="29">
        <v>15413300</v>
      </c>
      <c r="D16" s="36">
        <f>[1]Документ!$F$15</f>
        <v>4075636.61</v>
      </c>
      <c r="E16" s="32">
        <f t="shared" si="0"/>
        <v>11337663.390000001</v>
      </c>
      <c r="F16" s="36">
        <f>[1]Документ!$F$15</f>
        <v>4075636.61</v>
      </c>
      <c r="G16" s="32">
        <f t="shared" si="3"/>
        <v>0</v>
      </c>
      <c r="H16" s="43">
        <f t="shared" si="1"/>
        <v>100</v>
      </c>
    </row>
    <row r="17" spans="1:9" ht="72" customHeight="1">
      <c r="A17" s="27">
        <v>11</v>
      </c>
      <c r="B17" s="35" t="s">
        <v>13</v>
      </c>
      <c r="C17" s="29">
        <v>53000</v>
      </c>
      <c r="D17" s="40">
        <v>53000</v>
      </c>
      <c r="E17" s="32">
        <f t="shared" si="0"/>
        <v>0</v>
      </c>
      <c r="F17" s="40">
        <v>0</v>
      </c>
      <c r="G17" s="32">
        <f t="shared" si="3"/>
        <v>53000</v>
      </c>
      <c r="H17" s="43">
        <f t="shared" si="1"/>
        <v>0</v>
      </c>
    </row>
    <row r="18" spans="1:9" ht="67.150000000000006" customHeight="1">
      <c r="A18" s="27">
        <v>12</v>
      </c>
      <c r="B18" s="35" t="s">
        <v>14</v>
      </c>
      <c r="C18" s="38">
        <v>5200</v>
      </c>
      <c r="D18" s="39">
        <v>5200</v>
      </c>
      <c r="E18" s="32">
        <f t="shared" si="0"/>
        <v>0</v>
      </c>
      <c r="F18" s="40">
        <v>0</v>
      </c>
      <c r="G18" s="32">
        <f t="shared" si="3"/>
        <v>5200</v>
      </c>
      <c r="H18" s="43">
        <f t="shared" si="1"/>
        <v>0</v>
      </c>
    </row>
    <row r="19" spans="1:9" ht="70.150000000000006" customHeight="1">
      <c r="A19" s="27">
        <v>13</v>
      </c>
      <c r="B19" s="35" t="s">
        <v>15</v>
      </c>
      <c r="C19" s="29">
        <v>92600</v>
      </c>
      <c r="D19" s="36">
        <v>0</v>
      </c>
      <c r="E19" s="32">
        <f t="shared" si="0"/>
        <v>92600</v>
      </c>
      <c r="F19" s="43">
        <v>0</v>
      </c>
      <c r="G19" s="32">
        <f t="shared" si="3"/>
        <v>0</v>
      </c>
      <c r="H19" s="43"/>
    </row>
    <row r="20" spans="1:9" ht="69" customHeight="1">
      <c r="A20" s="27">
        <v>14</v>
      </c>
      <c r="B20" s="35" t="s">
        <v>16</v>
      </c>
      <c r="C20" s="29">
        <v>37000</v>
      </c>
      <c r="D20" s="29">
        <v>0</v>
      </c>
      <c r="E20" s="32">
        <f t="shared" si="0"/>
        <v>37000</v>
      </c>
      <c r="F20" s="43">
        <v>0</v>
      </c>
      <c r="G20" s="32">
        <f t="shared" si="3"/>
        <v>0</v>
      </c>
      <c r="H20" s="43"/>
    </row>
    <row r="21" spans="1:9" ht="46.15" customHeight="1">
      <c r="A21" s="27">
        <v>15</v>
      </c>
      <c r="B21" s="35" t="s">
        <v>17</v>
      </c>
      <c r="C21" s="29">
        <v>35241</v>
      </c>
      <c r="D21" s="31">
        <v>35241</v>
      </c>
      <c r="E21" s="32">
        <f t="shared" si="0"/>
        <v>0</v>
      </c>
      <c r="F21" s="31">
        <v>35241</v>
      </c>
      <c r="G21" s="32">
        <f t="shared" si="3"/>
        <v>0</v>
      </c>
      <c r="H21" s="43">
        <f t="shared" si="1"/>
        <v>100</v>
      </c>
    </row>
    <row r="22" spans="1:9" s="8" customFormat="1" ht="28.5" customHeight="1">
      <c r="A22" s="27">
        <v>16</v>
      </c>
      <c r="B22" s="28" t="s">
        <v>18</v>
      </c>
      <c r="C22" s="29">
        <v>49669563</v>
      </c>
      <c r="D22" s="36">
        <f>[1]Документ!$F$29</f>
        <v>6804885.0800000001</v>
      </c>
      <c r="E22" s="32">
        <f t="shared" si="0"/>
        <v>42864677.920000002</v>
      </c>
      <c r="F22" s="36">
        <v>6804885.0800000001</v>
      </c>
      <c r="G22" s="32">
        <f>D22-F22</f>
        <v>0</v>
      </c>
      <c r="H22" s="43">
        <f t="shared" si="1"/>
        <v>100</v>
      </c>
    </row>
    <row r="23" spans="1:9" s="8" customFormat="1" ht="42" customHeight="1">
      <c r="A23" s="27">
        <v>17</v>
      </c>
      <c r="B23" s="35" t="s">
        <v>19</v>
      </c>
      <c r="C23" s="29">
        <v>4338301.1399999997</v>
      </c>
      <c r="D23" s="31">
        <f>[1]Документ!$F$30</f>
        <v>3391699.53</v>
      </c>
      <c r="E23" s="32">
        <f t="shared" si="0"/>
        <v>946601.60999999987</v>
      </c>
      <c r="F23" s="31">
        <f>[1]Документ!$F$30</f>
        <v>3391699.53</v>
      </c>
      <c r="G23" s="32">
        <f t="shared" si="3"/>
        <v>0</v>
      </c>
      <c r="H23" s="43">
        <f t="shared" si="1"/>
        <v>100</v>
      </c>
    </row>
    <row r="24" spans="1:9" s="8" customFormat="1" ht="33.75" customHeight="1">
      <c r="A24" s="27">
        <v>18</v>
      </c>
      <c r="B24" s="35" t="s">
        <v>20</v>
      </c>
      <c r="C24" s="29">
        <v>369020.36</v>
      </c>
      <c r="D24" s="29">
        <v>195256.47</v>
      </c>
      <c r="E24" s="32">
        <f t="shared" si="0"/>
        <v>173763.88999999998</v>
      </c>
      <c r="F24" s="29">
        <v>195256.47</v>
      </c>
      <c r="G24" s="32">
        <f t="shared" si="3"/>
        <v>0</v>
      </c>
      <c r="H24" s="43">
        <f t="shared" si="1"/>
        <v>100</v>
      </c>
    </row>
    <row r="25" spans="1:9" ht="24.75" customHeight="1">
      <c r="A25" s="27">
        <v>19</v>
      </c>
      <c r="B25" s="35" t="s">
        <v>21</v>
      </c>
      <c r="C25" s="29">
        <v>3010842.98</v>
      </c>
      <c r="D25" s="31">
        <v>0</v>
      </c>
      <c r="E25" s="32">
        <f t="shared" si="0"/>
        <v>3010842.98</v>
      </c>
      <c r="F25" s="43">
        <v>0</v>
      </c>
      <c r="G25" s="32">
        <f t="shared" si="3"/>
        <v>0</v>
      </c>
      <c r="H25" s="43"/>
    </row>
    <row r="26" spans="1:9" ht="59.45" customHeight="1">
      <c r="A26" s="27">
        <v>20</v>
      </c>
      <c r="B26" s="28" t="s">
        <v>22</v>
      </c>
      <c r="C26" s="29">
        <v>2811515.67</v>
      </c>
      <c r="D26" s="31">
        <v>0</v>
      </c>
      <c r="E26" s="32">
        <f t="shared" si="0"/>
        <v>2811515.67</v>
      </c>
      <c r="F26" s="43">
        <v>0</v>
      </c>
      <c r="G26" s="32">
        <f t="shared" si="3"/>
        <v>0</v>
      </c>
      <c r="H26" s="43"/>
    </row>
    <row r="27" spans="1:9" ht="28.5" customHeight="1">
      <c r="A27" s="27">
        <v>21</v>
      </c>
      <c r="B27" s="28" t="s">
        <v>23</v>
      </c>
      <c r="C27" s="29">
        <v>3511728</v>
      </c>
      <c r="D27" s="40">
        <f>[1]Документ!$F$36</f>
        <v>1331305.32</v>
      </c>
      <c r="E27" s="32">
        <f t="shared" si="0"/>
        <v>2180422.6799999997</v>
      </c>
      <c r="F27" s="40">
        <f>[1]Документ!$F$36</f>
        <v>1331305.32</v>
      </c>
      <c r="G27" s="32">
        <f t="shared" si="3"/>
        <v>0</v>
      </c>
      <c r="H27" s="43">
        <f t="shared" si="1"/>
        <v>100</v>
      </c>
    </row>
    <row r="28" spans="1:9" ht="54.75" customHeight="1">
      <c r="A28" s="27">
        <v>22</v>
      </c>
      <c r="B28" s="35" t="s">
        <v>24</v>
      </c>
      <c r="C28" s="29">
        <v>6276097</v>
      </c>
      <c r="D28" s="31">
        <f>[1]Документ!$F$39</f>
        <v>4961280</v>
      </c>
      <c r="E28" s="32">
        <f t="shared" si="0"/>
        <v>1314817</v>
      </c>
      <c r="F28" s="31">
        <v>4961280</v>
      </c>
      <c r="G28" s="32">
        <f t="shared" si="3"/>
        <v>0</v>
      </c>
      <c r="H28" s="43">
        <f t="shared" si="1"/>
        <v>100</v>
      </c>
      <c r="I28" s="11"/>
    </row>
    <row r="29" spans="1:9" ht="80.45" customHeight="1">
      <c r="A29" s="27">
        <v>23</v>
      </c>
      <c r="B29" s="35" t="s">
        <v>25</v>
      </c>
      <c r="C29" s="29">
        <v>112507</v>
      </c>
      <c r="D29" s="36">
        <v>0</v>
      </c>
      <c r="E29" s="32">
        <f t="shared" si="0"/>
        <v>112507</v>
      </c>
      <c r="F29" s="43">
        <v>0</v>
      </c>
      <c r="G29" s="32">
        <f t="shared" si="3"/>
        <v>0</v>
      </c>
      <c r="H29" s="43"/>
    </row>
    <row r="30" spans="1:9" ht="19.5" customHeight="1">
      <c r="A30" s="27">
        <v>24</v>
      </c>
      <c r="B30" s="35" t="s">
        <v>45</v>
      </c>
      <c r="C30" s="29">
        <v>442105.26</v>
      </c>
      <c r="D30" s="36">
        <v>442105.26</v>
      </c>
      <c r="E30" s="32">
        <f t="shared" si="0"/>
        <v>0</v>
      </c>
      <c r="F30" s="36">
        <v>442105.26</v>
      </c>
      <c r="G30" s="32">
        <f t="shared" si="3"/>
        <v>0</v>
      </c>
      <c r="H30" s="43">
        <f t="shared" si="1"/>
        <v>100</v>
      </c>
    </row>
    <row r="31" spans="1:9" ht="54" customHeight="1">
      <c r="A31" s="27">
        <v>25</v>
      </c>
      <c r="B31" s="35" t="s">
        <v>44</v>
      </c>
      <c r="C31" s="29">
        <v>748836.46</v>
      </c>
      <c r="D31" s="31">
        <v>748836.46</v>
      </c>
      <c r="E31" s="32">
        <f t="shared" si="0"/>
        <v>0</v>
      </c>
      <c r="F31" s="43">
        <v>748836.46</v>
      </c>
      <c r="G31" s="32">
        <f t="shared" si="3"/>
        <v>0</v>
      </c>
      <c r="H31" s="43">
        <f t="shared" si="1"/>
        <v>100</v>
      </c>
    </row>
    <row r="32" spans="1:9" ht="54.75" customHeight="1">
      <c r="A32" s="27">
        <v>26</v>
      </c>
      <c r="B32" s="35" t="s">
        <v>26</v>
      </c>
      <c r="C32" s="29">
        <v>700617</v>
      </c>
      <c r="D32" s="31">
        <f>[1]Документ!$F$46</f>
        <v>308617</v>
      </c>
      <c r="E32" s="32">
        <f t="shared" si="0"/>
        <v>392000</v>
      </c>
      <c r="F32" s="31">
        <f>[1]Документ!$F$46</f>
        <v>308617</v>
      </c>
      <c r="G32" s="32">
        <f t="shared" si="3"/>
        <v>0</v>
      </c>
      <c r="H32" s="43">
        <f t="shared" si="1"/>
        <v>100</v>
      </c>
      <c r="I32" s="11"/>
    </row>
    <row r="33" spans="1:9" ht="63" customHeight="1">
      <c r="A33" s="27">
        <v>27</v>
      </c>
      <c r="B33" s="35" t="s">
        <v>48</v>
      </c>
      <c r="C33" s="29">
        <v>246960</v>
      </c>
      <c r="D33" s="31">
        <f>[1]Документ!$F$49</f>
        <v>62720</v>
      </c>
      <c r="E33" s="32">
        <f t="shared" si="0"/>
        <v>184240</v>
      </c>
      <c r="F33" s="31">
        <f>[1]Документ!$F$49</f>
        <v>62720</v>
      </c>
      <c r="G33" s="32">
        <f t="shared" si="3"/>
        <v>0</v>
      </c>
      <c r="H33" s="43">
        <f t="shared" si="1"/>
        <v>100</v>
      </c>
    </row>
    <row r="34" spans="1:9" ht="47.25" customHeight="1">
      <c r="A34" s="27">
        <v>28</v>
      </c>
      <c r="B34" s="35" t="s">
        <v>47</v>
      </c>
      <c r="C34" s="29">
        <v>1456526</v>
      </c>
      <c r="D34" s="31">
        <v>0</v>
      </c>
      <c r="E34" s="32">
        <f t="shared" si="0"/>
        <v>1456526</v>
      </c>
      <c r="F34" s="43">
        <v>0</v>
      </c>
      <c r="G34" s="32">
        <f t="shared" si="3"/>
        <v>0</v>
      </c>
      <c r="H34" s="43"/>
    </row>
    <row r="35" spans="1:9" ht="40.5" customHeight="1">
      <c r="A35" s="27">
        <v>29</v>
      </c>
      <c r="B35" s="35" t="s">
        <v>27</v>
      </c>
      <c r="C35" s="29">
        <v>76825500</v>
      </c>
      <c r="D35" s="31">
        <f>[1]Документ!$F$60</f>
        <v>42399999.990000002</v>
      </c>
      <c r="E35" s="32">
        <f t="shared" si="0"/>
        <v>34425500.009999998</v>
      </c>
      <c r="F35" s="31">
        <f>[1]Документ!$F$60</f>
        <v>42399999.990000002</v>
      </c>
      <c r="G35" s="32">
        <f t="shared" si="3"/>
        <v>0</v>
      </c>
      <c r="H35" s="43">
        <f t="shared" si="1"/>
        <v>100</v>
      </c>
    </row>
    <row r="36" spans="1:9" ht="27.75" customHeight="1">
      <c r="A36" s="27">
        <v>30</v>
      </c>
      <c r="B36" s="35" t="s">
        <v>36</v>
      </c>
      <c r="C36" s="29">
        <f>[1]Документ!$E$61</f>
        <v>19853968.039999999</v>
      </c>
      <c r="D36" s="29">
        <f>[1]Документ!$F$61</f>
        <v>19853968.039999999</v>
      </c>
      <c r="E36" s="32">
        <f t="shared" si="0"/>
        <v>0</v>
      </c>
      <c r="F36" s="29">
        <f>[1]Документ!$F$61</f>
        <v>19853968.039999999</v>
      </c>
      <c r="G36" s="32">
        <f>D36-F36</f>
        <v>0</v>
      </c>
      <c r="H36" s="43">
        <f t="shared" si="1"/>
        <v>100</v>
      </c>
    </row>
    <row r="37" spans="1:9" ht="56.25" customHeight="1">
      <c r="A37" s="27">
        <v>31</v>
      </c>
      <c r="B37" s="35" t="s">
        <v>49</v>
      </c>
      <c r="C37" s="29">
        <v>10849900</v>
      </c>
      <c r="D37" s="31">
        <v>3255000</v>
      </c>
      <c r="E37" s="32">
        <f t="shared" si="0"/>
        <v>7594900</v>
      </c>
      <c r="F37" s="31">
        <v>3255000</v>
      </c>
      <c r="G37" s="32">
        <f t="shared" si="3"/>
        <v>0</v>
      </c>
      <c r="H37" s="43">
        <f t="shared" si="1"/>
        <v>100</v>
      </c>
    </row>
    <row r="38" spans="1:9" s="11" customFormat="1" ht="44.25" customHeight="1">
      <c r="A38" s="27">
        <v>32</v>
      </c>
      <c r="B38" s="35" t="s">
        <v>50</v>
      </c>
      <c r="C38" s="29">
        <v>5576100</v>
      </c>
      <c r="D38" s="31">
        <v>4676100</v>
      </c>
      <c r="E38" s="32">
        <f t="shared" si="0"/>
        <v>900000</v>
      </c>
      <c r="F38" s="31">
        <v>4676100</v>
      </c>
      <c r="G38" s="32">
        <f t="shared" si="3"/>
        <v>0</v>
      </c>
      <c r="H38" s="43">
        <f t="shared" si="1"/>
        <v>100</v>
      </c>
    </row>
    <row r="39" spans="1:9" ht="23.25" customHeight="1">
      <c r="A39" s="27">
        <v>33</v>
      </c>
      <c r="B39" s="35" t="s">
        <v>28</v>
      </c>
      <c r="C39" s="29">
        <v>4989300</v>
      </c>
      <c r="D39" s="31">
        <f>[1]Документ!$F$64</f>
        <v>4989300</v>
      </c>
      <c r="E39" s="32">
        <f t="shared" si="0"/>
        <v>0</v>
      </c>
      <c r="F39" s="31">
        <f>[1]Документ!$F$64</f>
        <v>4989300</v>
      </c>
      <c r="G39" s="32">
        <f t="shared" si="3"/>
        <v>0</v>
      </c>
      <c r="H39" s="43">
        <f t="shared" si="1"/>
        <v>100</v>
      </c>
    </row>
    <row r="40" spans="1:9" s="11" customFormat="1" ht="41.25" customHeight="1">
      <c r="A40" s="27">
        <v>34</v>
      </c>
      <c r="B40" s="35" t="s">
        <v>47</v>
      </c>
      <c r="C40" s="29">
        <v>78770478</v>
      </c>
      <c r="D40" s="31">
        <v>40882650</v>
      </c>
      <c r="E40" s="32">
        <f t="shared" si="0"/>
        <v>37887828</v>
      </c>
      <c r="F40" s="31">
        <v>40882650</v>
      </c>
      <c r="G40" s="32">
        <f t="shared" si="3"/>
        <v>0</v>
      </c>
      <c r="H40" s="43">
        <f t="shared" si="1"/>
        <v>100</v>
      </c>
    </row>
    <row r="41" spans="1:9" s="11" customFormat="1" ht="38.25">
      <c r="A41" s="27">
        <v>35</v>
      </c>
      <c r="B41" s="35" t="s">
        <v>51</v>
      </c>
      <c r="C41" s="29">
        <v>627606</v>
      </c>
      <c r="D41" s="31">
        <f>[1]Документ!$F$66</f>
        <v>320621</v>
      </c>
      <c r="E41" s="32">
        <f t="shared" si="0"/>
        <v>306985</v>
      </c>
      <c r="F41" s="31">
        <v>320621</v>
      </c>
      <c r="G41" s="32">
        <f t="shared" si="3"/>
        <v>0</v>
      </c>
      <c r="H41" s="43">
        <f t="shared" si="1"/>
        <v>100</v>
      </c>
    </row>
    <row r="42" spans="1:9" ht="41.25" customHeight="1">
      <c r="A42" s="27">
        <v>36</v>
      </c>
      <c r="B42" s="35" t="s">
        <v>52</v>
      </c>
      <c r="C42" s="29">
        <v>719379</v>
      </c>
      <c r="D42" s="31">
        <f>[1]Документ!$F$67</f>
        <v>299379</v>
      </c>
      <c r="E42" s="32">
        <f t="shared" si="0"/>
        <v>420000</v>
      </c>
      <c r="F42" s="31">
        <v>299379</v>
      </c>
      <c r="G42" s="32">
        <f t="shared" si="3"/>
        <v>0</v>
      </c>
      <c r="H42" s="43">
        <f t="shared" si="1"/>
        <v>100</v>
      </c>
    </row>
    <row r="43" spans="1:9" ht="45" customHeight="1">
      <c r="A43" s="27">
        <v>37</v>
      </c>
      <c r="B43" s="35" t="s">
        <v>53</v>
      </c>
      <c r="C43" s="29">
        <v>706896</v>
      </c>
      <c r="D43" s="31">
        <f>[1]Документ!$F$68</f>
        <v>200000</v>
      </c>
      <c r="E43" s="32">
        <f t="shared" si="0"/>
        <v>506896</v>
      </c>
      <c r="F43" s="31">
        <f>[1]Документ!$F$68</f>
        <v>200000</v>
      </c>
      <c r="G43" s="32">
        <f t="shared" si="3"/>
        <v>0</v>
      </c>
      <c r="H43" s="43">
        <f t="shared" si="1"/>
        <v>100</v>
      </c>
    </row>
    <row r="44" spans="1:9" s="8" customFormat="1" ht="52.5" customHeight="1">
      <c r="A44" s="27">
        <v>38</v>
      </c>
      <c r="B44" s="35" t="s">
        <v>54</v>
      </c>
      <c r="C44" s="29">
        <v>678250</v>
      </c>
      <c r="D44" s="31">
        <v>0</v>
      </c>
      <c r="E44" s="32">
        <f t="shared" si="0"/>
        <v>678250</v>
      </c>
      <c r="F44" s="43">
        <v>0</v>
      </c>
      <c r="G44" s="32">
        <f t="shared" si="3"/>
        <v>0</v>
      </c>
      <c r="H44" s="43"/>
    </row>
    <row r="45" spans="1:9" s="8" customFormat="1" ht="39.75" customHeight="1">
      <c r="A45" s="27">
        <v>39</v>
      </c>
      <c r="B45" s="28" t="s">
        <v>55</v>
      </c>
      <c r="C45" s="29">
        <v>135000</v>
      </c>
      <c r="D45" s="31">
        <f>[1]Документ!$F$70</f>
        <v>40500</v>
      </c>
      <c r="E45" s="32">
        <f t="shared" si="0"/>
        <v>94500</v>
      </c>
      <c r="F45" s="31">
        <f>[1]Документ!$F$70</f>
        <v>40500</v>
      </c>
      <c r="G45" s="32">
        <f t="shared" si="3"/>
        <v>0</v>
      </c>
      <c r="H45" s="43">
        <f t="shared" si="1"/>
        <v>100</v>
      </c>
    </row>
    <row r="46" spans="1:9" s="8" customFormat="1" ht="38.25">
      <c r="A46" s="27">
        <v>40</v>
      </c>
      <c r="B46" s="28" t="s">
        <v>56</v>
      </c>
      <c r="C46" s="29">
        <v>121500</v>
      </c>
      <c r="D46" s="31">
        <f>[1]Документ!$F$71</f>
        <v>36450</v>
      </c>
      <c r="E46" s="32">
        <f t="shared" si="0"/>
        <v>85050</v>
      </c>
      <c r="F46" s="31">
        <f>[1]Документ!$F$71</f>
        <v>36450</v>
      </c>
      <c r="G46" s="32">
        <f t="shared" si="3"/>
        <v>0</v>
      </c>
      <c r="H46" s="43">
        <f t="shared" si="1"/>
        <v>100</v>
      </c>
      <c r="I46" s="16"/>
    </row>
    <row r="47" spans="1:9" s="8" customFormat="1" ht="38.25">
      <c r="A47" s="27">
        <v>41</v>
      </c>
      <c r="B47" s="28" t="s">
        <v>57</v>
      </c>
      <c r="C47" s="29">
        <v>132074.1</v>
      </c>
      <c r="D47" s="31">
        <f>[1]Документ!$F$72</f>
        <v>39622</v>
      </c>
      <c r="E47" s="32">
        <f t="shared" si="0"/>
        <v>92452.1</v>
      </c>
      <c r="F47" s="31">
        <v>39622</v>
      </c>
      <c r="G47" s="32">
        <f t="shared" si="3"/>
        <v>0</v>
      </c>
      <c r="H47" s="43">
        <f t="shared" si="1"/>
        <v>100</v>
      </c>
    </row>
    <row r="48" spans="1:9" s="8" customFormat="1" ht="63.75">
      <c r="A48" s="27">
        <v>42</v>
      </c>
      <c r="B48" s="28" t="s">
        <v>58</v>
      </c>
      <c r="C48" s="29">
        <v>14198200</v>
      </c>
      <c r="D48" s="31">
        <f>[1]Документ!$F$73</f>
        <v>6213638.0599999996</v>
      </c>
      <c r="E48" s="32">
        <f t="shared" si="0"/>
        <v>7984561.9400000004</v>
      </c>
      <c r="F48" s="31">
        <f>[1]Документ!$F$73</f>
        <v>6213638.0599999996</v>
      </c>
      <c r="G48" s="32">
        <f t="shared" si="3"/>
        <v>0</v>
      </c>
      <c r="H48" s="43">
        <f t="shared" si="1"/>
        <v>100</v>
      </c>
    </row>
    <row r="49" spans="1:8" s="8" customFormat="1" ht="45" customHeight="1">
      <c r="A49" s="27">
        <v>43</v>
      </c>
      <c r="B49" s="28" t="s">
        <v>59</v>
      </c>
      <c r="C49" s="29">
        <v>2075800400</v>
      </c>
      <c r="D49" s="31">
        <f>[1]Документ!$F$74</f>
        <v>1086900000</v>
      </c>
      <c r="E49" s="32">
        <f t="shared" si="0"/>
        <v>988900400</v>
      </c>
      <c r="F49" s="31">
        <f>[1]Документ!$F$74</f>
        <v>1086900000</v>
      </c>
      <c r="G49" s="32">
        <f t="shared" si="3"/>
        <v>0</v>
      </c>
      <c r="H49" s="43">
        <f t="shared" si="1"/>
        <v>100</v>
      </c>
    </row>
    <row r="50" spans="1:8" s="8" customFormat="1" ht="54" customHeight="1">
      <c r="A50" s="27">
        <v>44</v>
      </c>
      <c r="B50" s="28" t="s">
        <v>37</v>
      </c>
      <c r="C50" s="29">
        <v>10303799</v>
      </c>
      <c r="D50" s="31">
        <f>[1]Документ!$F$75</f>
        <v>6439887</v>
      </c>
      <c r="E50" s="32">
        <f t="shared" si="0"/>
        <v>3863912</v>
      </c>
      <c r="F50" s="31">
        <f>[1]Документ!$F$75</f>
        <v>6439887</v>
      </c>
      <c r="G50" s="32">
        <f t="shared" si="3"/>
        <v>0</v>
      </c>
      <c r="H50" s="43">
        <f t="shared" si="1"/>
        <v>100</v>
      </c>
    </row>
    <row r="51" spans="1:8" s="8" customFormat="1" ht="81" customHeight="1">
      <c r="A51" s="27">
        <v>45</v>
      </c>
      <c r="B51" s="28" t="s">
        <v>29</v>
      </c>
      <c r="C51" s="29">
        <v>76237000</v>
      </c>
      <c r="D51" s="31">
        <f>[1]Документ!$F$76</f>
        <v>62679800</v>
      </c>
      <c r="E51" s="32">
        <f t="shared" si="0"/>
        <v>13557200</v>
      </c>
      <c r="F51" s="33">
        <f t="shared" si="3"/>
        <v>62679800</v>
      </c>
      <c r="G51" s="32">
        <f>D51-F51</f>
        <v>0</v>
      </c>
      <c r="H51" s="43">
        <f t="shared" si="1"/>
        <v>100</v>
      </c>
    </row>
    <row r="52" spans="1:8" s="8" customFormat="1" ht="39.75" customHeight="1">
      <c r="A52" s="27">
        <v>46</v>
      </c>
      <c r="B52" s="28" t="s">
        <v>46</v>
      </c>
      <c r="C52" s="29">
        <v>104134700</v>
      </c>
      <c r="D52" s="40">
        <f>[1]Документ!$F$47</f>
        <v>39919000</v>
      </c>
      <c r="E52" s="32">
        <f t="shared" si="0"/>
        <v>64215700</v>
      </c>
      <c r="F52" s="40">
        <f>[1]Документ!$F$47</f>
        <v>39919000</v>
      </c>
      <c r="G52" s="32">
        <f t="shared" si="3"/>
        <v>0</v>
      </c>
      <c r="H52" s="43">
        <f t="shared" si="1"/>
        <v>100</v>
      </c>
    </row>
    <row r="53" spans="1:8" s="16" customFormat="1" ht="43.5" customHeight="1">
      <c r="A53" s="27">
        <v>47</v>
      </c>
      <c r="B53" s="28" t="s">
        <v>47</v>
      </c>
      <c r="C53" s="29">
        <v>1538296</v>
      </c>
      <c r="D53" s="31">
        <v>0</v>
      </c>
      <c r="E53" s="32">
        <f t="shared" si="0"/>
        <v>1538296</v>
      </c>
      <c r="F53" s="33">
        <f t="shared" si="3"/>
        <v>0</v>
      </c>
      <c r="G53" s="32">
        <f t="shared" si="3"/>
        <v>0</v>
      </c>
      <c r="H53" s="43"/>
    </row>
    <row r="54" spans="1:8" s="8" customFormat="1" ht="42.75" customHeight="1">
      <c r="A54" s="27">
        <v>48</v>
      </c>
      <c r="B54" s="28" t="s">
        <v>42</v>
      </c>
      <c r="C54" s="29">
        <v>130620000</v>
      </c>
      <c r="D54" s="31">
        <v>130620000</v>
      </c>
      <c r="E54" s="32">
        <f t="shared" si="0"/>
        <v>0</v>
      </c>
      <c r="F54" s="33">
        <f t="shared" ref="F54:F56" si="4">C54-E54</f>
        <v>130620000</v>
      </c>
      <c r="G54" s="32">
        <f t="shared" ref="G54:G68" si="5">D54-F54</f>
        <v>0</v>
      </c>
      <c r="H54" s="43">
        <f t="shared" si="1"/>
        <v>100</v>
      </c>
    </row>
    <row r="55" spans="1:8" s="16" customFormat="1" ht="42" customHeight="1">
      <c r="A55" s="27">
        <v>49</v>
      </c>
      <c r="B55" s="28" t="s">
        <v>43</v>
      </c>
      <c r="C55" s="29">
        <f>[1]Документ!$E$37</f>
        <v>101899.32</v>
      </c>
      <c r="D55" s="31">
        <v>0</v>
      </c>
      <c r="E55" s="32">
        <f t="shared" si="0"/>
        <v>101899.32</v>
      </c>
      <c r="F55" s="33">
        <f t="shared" si="4"/>
        <v>0</v>
      </c>
      <c r="G55" s="32">
        <f t="shared" si="5"/>
        <v>0</v>
      </c>
      <c r="H55" s="43"/>
    </row>
    <row r="56" spans="1:8" s="8" customFormat="1" ht="66" customHeight="1">
      <c r="A56" s="27">
        <v>50</v>
      </c>
      <c r="B56" s="28" t="s">
        <v>38</v>
      </c>
      <c r="C56" s="29">
        <v>112507</v>
      </c>
      <c r="D56" s="40">
        <v>0</v>
      </c>
      <c r="E56" s="32">
        <f t="shared" si="0"/>
        <v>112507</v>
      </c>
      <c r="F56" s="33">
        <f t="shared" si="4"/>
        <v>0</v>
      </c>
      <c r="G56" s="32">
        <f t="shared" si="5"/>
        <v>0</v>
      </c>
      <c r="H56" s="43"/>
    </row>
    <row r="57" spans="1:8" s="8" customFormat="1" ht="78.75" customHeight="1">
      <c r="A57" s="27">
        <v>51</v>
      </c>
      <c r="B57" s="28" t="s">
        <v>30</v>
      </c>
      <c r="C57" s="29">
        <v>6900000</v>
      </c>
      <c r="D57" s="31">
        <f>[1]Документ!$F$83</f>
        <v>2572280</v>
      </c>
      <c r="E57" s="32">
        <f t="shared" si="0"/>
        <v>4327720</v>
      </c>
      <c r="F57" s="31">
        <f>[1]Документ!$F$83</f>
        <v>2572280</v>
      </c>
      <c r="G57" s="32">
        <f>D57-F57</f>
        <v>0</v>
      </c>
      <c r="H57" s="43">
        <f t="shared" si="1"/>
        <v>100</v>
      </c>
    </row>
    <row r="58" spans="1:8" s="8" customFormat="1" ht="58.5" customHeight="1">
      <c r="A58" s="27">
        <v>52</v>
      </c>
      <c r="B58" s="28" t="s">
        <v>60</v>
      </c>
      <c r="C58" s="29">
        <v>980000</v>
      </c>
      <c r="D58" s="31">
        <v>980000</v>
      </c>
      <c r="E58" s="32">
        <f t="shared" si="0"/>
        <v>0</v>
      </c>
      <c r="F58" s="31">
        <v>980000</v>
      </c>
      <c r="G58" s="32">
        <f t="shared" si="5"/>
        <v>0</v>
      </c>
      <c r="H58" s="43">
        <f t="shared" si="1"/>
        <v>100</v>
      </c>
    </row>
    <row r="59" spans="1:8" s="8" customFormat="1" ht="58.5" customHeight="1">
      <c r="A59" s="27">
        <v>53</v>
      </c>
      <c r="B59" s="28" t="s">
        <v>61</v>
      </c>
      <c r="C59" s="29">
        <v>170000</v>
      </c>
      <c r="D59" s="31">
        <v>0</v>
      </c>
      <c r="E59" s="32">
        <f t="shared" si="0"/>
        <v>170000</v>
      </c>
      <c r="F59" s="40">
        <v>0</v>
      </c>
      <c r="G59" s="32">
        <f t="shared" si="5"/>
        <v>0</v>
      </c>
      <c r="H59" s="43"/>
    </row>
    <row r="60" spans="1:8" s="8" customFormat="1" ht="58.5" customHeight="1">
      <c r="A60" s="27">
        <v>54</v>
      </c>
      <c r="B60" s="28" t="s">
        <v>62</v>
      </c>
      <c r="C60" s="29">
        <v>335530</v>
      </c>
      <c r="D60" s="31">
        <v>0</v>
      </c>
      <c r="E60" s="32">
        <f t="shared" si="0"/>
        <v>335530</v>
      </c>
      <c r="F60" s="40">
        <v>0</v>
      </c>
      <c r="G60" s="32">
        <f t="shared" si="5"/>
        <v>0</v>
      </c>
      <c r="H60" s="43"/>
    </row>
    <row r="61" spans="1:8" s="8" customFormat="1" ht="58.5" customHeight="1">
      <c r="A61" s="27">
        <v>55</v>
      </c>
      <c r="B61" s="28" t="s">
        <v>63</v>
      </c>
      <c r="C61" s="29">
        <v>1764719</v>
      </c>
      <c r="D61" s="31">
        <v>0</v>
      </c>
      <c r="E61" s="32">
        <f t="shared" si="0"/>
        <v>1764719</v>
      </c>
      <c r="F61" s="40">
        <v>0</v>
      </c>
      <c r="G61" s="32">
        <f t="shared" si="5"/>
        <v>0</v>
      </c>
      <c r="H61" s="43"/>
    </row>
    <row r="62" spans="1:8" s="8" customFormat="1" ht="58.5" customHeight="1">
      <c r="A62" s="27">
        <v>56</v>
      </c>
      <c r="B62" s="28" t="s">
        <v>64</v>
      </c>
      <c r="C62" s="29">
        <v>5300000</v>
      </c>
      <c r="D62" s="31">
        <v>0</v>
      </c>
      <c r="E62" s="32">
        <f t="shared" si="0"/>
        <v>5300000</v>
      </c>
      <c r="F62" s="40">
        <v>0</v>
      </c>
      <c r="G62" s="32">
        <f t="shared" si="5"/>
        <v>0</v>
      </c>
      <c r="H62" s="43"/>
    </row>
    <row r="63" spans="1:8" s="8" customFormat="1" ht="58.5" customHeight="1">
      <c r="A63" s="27">
        <v>57</v>
      </c>
      <c r="B63" s="28" t="s">
        <v>61</v>
      </c>
      <c r="C63" s="29">
        <v>4430000</v>
      </c>
      <c r="D63" s="31">
        <v>0</v>
      </c>
      <c r="E63" s="32">
        <f t="shared" si="0"/>
        <v>4430000</v>
      </c>
      <c r="F63" s="40">
        <v>0</v>
      </c>
      <c r="G63" s="32">
        <f t="shared" si="5"/>
        <v>0</v>
      </c>
      <c r="H63" s="43"/>
    </row>
    <row r="64" spans="1:8" s="8" customFormat="1" ht="58.5" customHeight="1">
      <c r="A64" s="27">
        <v>58</v>
      </c>
      <c r="B64" s="28" t="s">
        <v>65</v>
      </c>
      <c r="C64" s="29">
        <v>529055</v>
      </c>
      <c r="D64" s="31">
        <f>[1]Документ!$F$50</f>
        <v>529055</v>
      </c>
      <c r="E64" s="32">
        <f t="shared" si="0"/>
        <v>0</v>
      </c>
      <c r="F64" s="31">
        <f>[1]Документ!$F$50</f>
        <v>529055</v>
      </c>
      <c r="G64" s="32">
        <f t="shared" si="5"/>
        <v>0</v>
      </c>
      <c r="H64" s="43">
        <f t="shared" si="1"/>
        <v>100</v>
      </c>
    </row>
    <row r="65" spans="1:8" s="8" customFormat="1" ht="81" customHeight="1">
      <c r="A65" s="27">
        <v>59</v>
      </c>
      <c r="B65" s="28" t="s">
        <v>66</v>
      </c>
      <c r="C65" s="29">
        <v>744400</v>
      </c>
      <c r="D65" s="31">
        <v>0</v>
      </c>
      <c r="E65" s="32">
        <f t="shared" si="0"/>
        <v>744400</v>
      </c>
      <c r="F65" s="40">
        <v>0</v>
      </c>
      <c r="G65" s="32">
        <f t="shared" si="5"/>
        <v>0</v>
      </c>
      <c r="H65" s="43"/>
    </row>
    <row r="66" spans="1:8" s="8" customFormat="1" ht="51.75" customHeight="1">
      <c r="A66" s="27">
        <v>60</v>
      </c>
      <c r="B66" s="28" t="s">
        <v>67</v>
      </c>
      <c r="C66" s="29">
        <v>1500000</v>
      </c>
      <c r="D66" s="31">
        <v>0</v>
      </c>
      <c r="E66" s="32">
        <f t="shared" si="0"/>
        <v>1500000</v>
      </c>
      <c r="F66" s="40">
        <v>0</v>
      </c>
      <c r="G66" s="32">
        <f t="shared" si="5"/>
        <v>0</v>
      </c>
      <c r="H66" s="43"/>
    </row>
    <row r="67" spans="1:8" s="8" customFormat="1" ht="42.75" customHeight="1">
      <c r="A67" s="27">
        <v>61</v>
      </c>
      <c r="B67" s="28" t="s">
        <v>68</v>
      </c>
      <c r="C67" s="29">
        <v>1420200</v>
      </c>
      <c r="D67" s="31">
        <f>[1]Документ!$F$56</f>
        <v>426060</v>
      </c>
      <c r="E67" s="32">
        <f t="shared" si="0"/>
        <v>994140</v>
      </c>
      <c r="F67" s="31">
        <f>[1]Документ!$F$56</f>
        <v>426060</v>
      </c>
      <c r="G67" s="32">
        <f t="shared" si="5"/>
        <v>0</v>
      </c>
      <c r="H67" s="43">
        <f t="shared" si="1"/>
        <v>100</v>
      </c>
    </row>
    <row r="68" spans="1:8" s="8" customFormat="1" ht="42.75" customHeight="1">
      <c r="A68" s="27">
        <v>62</v>
      </c>
      <c r="B68" s="28" t="s">
        <v>70</v>
      </c>
      <c r="C68" s="29">
        <f>[1]Документ!$E$54</f>
        <v>155725.19</v>
      </c>
      <c r="D68" s="31">
        <v>0</v>
      </c>
      <c r="E68" s="32">
        <f t="shared" si="0"/>
        <v>155725.19</v>
      </c>
      <c r="F68" s="26"/>
      <c r="G68" s="32">
        <f t="shared" si="5"/>
        <v>0</v>
      </c>
      <c r="H68" s="43"/>
    </row>
    <row r="69" spans="1:8" ht="21" customHeight="1">
      <c r="A69" s="17"/>
      <c r="B69" s="42" t="s">
        <v>31</v>
      </c>
      <c r="C69" s="41">
        <f>SUM(C7:C68)</f>
        <v>3476786521.9100003</v>
      </c>
      <c r="D69" s="41">
        <f>SUM(D7:D68)</f>
        <v>1903420735.05</v>
      </c>
      <c r="E69" s="41">
        <f>SUM(E7:E68)</f>
        <v>1573365786.8600001</v>
      </c>
      <c r="F69" s="41">
        <f>SUM(F7:F68)</f>
        <v>1903362535.05</v>
      </c>
      <c r="G69" s="41">
        <f>SUM(G7:G68)</f>
        <v>58200</v>
      </c>
      <c r="H69" s="41">
        <f>F69/D69*100</f>
        <v>99.996942347063452</v>
      </c>
    </row>
    <row r="70" spans="1:8" ht="21.75" customHeight="1">
      <c r="A70" s="18"/>
      <c r="B70" s="19"/>
      <c r="C70" s="20"/>
      <c r="D70" s="20"/>
      <c r="E70" s="21"/>
      <c r="F70" s="22"/>
      <c r="G70" s="21"/>
      <c r="H70" s="18"/>
    </row>
    <row r="71" spans="1:8">
      <c r="C71" s="10"/>
      <c r="F71" s="14"/>
    </row>
    <row r="72" spans="1:8">
      <c r="C72" s="9"/>
      <c r="D72" s="9"/>
    </row>
    <row r="73" spans="1:8">
      <c r="C73" s="9"/>
      <c r="D73" s="9"/>
    </row>
    <row r="75" spans="1:8">
      <c r="C75" s="9"/>
      <c r="D75" s="9"/>
    </row>
    <row r="77" spans="1:8">
      <c r="D77" s="9"/>
    </row>
  </sheetData>
  <autoFilter ref="A6:H71"/>
  <mergeCells count="1">
    <mergeCell ref="A3:H3"/>
  </mergeCells>
  <pageMargins left="0.70866141732283472" right="0.70866141732283472" top="0.59055118110236227" bottom="0.39370078740157483" header="0" footer="0"/>
  <pageSetup paperSize="9" scale="82" fitToHeight="0" orientation="landscape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  <Parameter Name="ReportBaseParams" Type="System.String" Value="&lt;?xml version=&quot;1.0&quot; encoding=&quot;utf-16&quot;?&gt;&#10;&lt;ShortPrimaryServiceReportArguments xmlns:xsd=&quot;http://www.w3.org/2001/XMLSchema&quot; xmlns:xsi=&quot;http://www.w3.org/2001/XMLSchema-instance&quot;&gt;&#10;  &lt;DateInfo&gt;&#10;    &lt;string&gt;01.01.2021&lt;/string&gt;&#10;    &lt;string&gt;31.01.2021&lt;/string&gt;&#10;  &lt;/DateInfo&gt;&#10;  &lt;Code&gt;MAKET_GENERATOR&lt;/Code&gt;&#10;  &lt;ObjectCode&gt;MAKET_GENERATOR&lt;/ObjectCode&gt;&#10;  &lt;DocName&gt;МБТ план_факт&lt;/DocName&gt;&#10;  &lt;VariantName&gt;МБТ план/факт&lt;/VariantName&gt;&#10;  &lt;VariantLink&gt;6834&lt;/VariantLink&gt;&#10;  &lt;SvodReportLink xsi:nil=&quot;true&quot; /&gt;&#10;  &lt;ReportLink xsi:nil=&quot;true&quot; /&gt;&#10;  &lt;SilentMode&gt;false&lt;/SilentMode&gt;&#10;&lt;/ShortPrimaryServiceReportArguments&gt;"/>
  </Parameters>
</MailMerge>
</file>

<file path=customXml/itemProps1.xml><?xml version="1.0" encoding="utf-8"?>
<ds:datastoreItem xmlns:ds="http://schemas.openxmlformats.org/officeDocument/2006/customXml" ds:itemID="{E837B77E-E7BC-4398-B8BA-0F81D1DE34D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МБТ (на 1 июня</vt:lpstr>
      <vt:lpstr>'МБТ (на 1 июня'!Print_Titles</vt:lpstr>
      <vt:lpstr>'МБТ (на 1 июня'!Заголовки_для_печати</vt:lpstr>
      <vt:lpstr>'МБТ (на 1 июня'!Область_печати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belokurova</dc:creator>
  <cp:lastModifiedBy>Соцкая</cp:lastModifiedBy>
  <cp:revision>3</cp:revision>
  <cp:lastPrinted>2024-02-21T12:13:32Z</cp:lastPrinted>
  <dcterms:created xsi:type="dcterms:W3CDTF">2021-02-09T13:44:56Z</dcterms:created>
  <dcterms:modified xsi:type="dcterms:W3CDTF">2024-06-14T10:32:09Z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МБТ план_факт(8).xlsx</vt:lpwstr>
  </property>
  <property fmtid="{D5CDD505-2E9C-101B-9397-08002B2CF9AE}" pid="3" name="Название отчета">
    <vt:lpwstr>МБТ план_факт(8).xlsx</vt:lpwstr>
  </property>
  <property fmtid="{D5CDD505-2E9C-101B-9397-08002B2CF9AE}" pid="4" name="Версия клиента">
    <vt:lpwstr>20.2.13.12302 (.NET 4.0)</vt:lpwstr>
  </property>
  <property fmtid="{D5CDD505-2E9C-101B-9397-08002B2CF9AE}" pid="5" name="Версия базы">
    <vt:lpwstr>20.2.2923.798017625</vt:lpwstr>
  </property>
  <property fmtid="{D5CDD505-2E9C-101B-9397-08002B2CF9AE}" pid="6" name="Тип сервера">
    <vt:lpwstr>MSSQL</vt:lpwstr>
  </property>
  <property fmtid="{D5CDD505-2E9C-101B-9397-08002B2CF9AE}" pid="7" name="Сервер">
    <vt:lpwstr>10.33.66.21</vt:lpwstr>
  </property>
  <property fmtid="{D5CDD505-2E9C-101B-9397-08002B2CF9AE}" pid="8" name="База">
    <vt:lpwstr>komi_2021</vt:lpwstr>
  </property>
  <property fmtid="{D5CDD505-2E9C-101B-9397-08002B2CF9AE}" pid="9" name="Пользователь">
    <vt:lpwstr>02-фу-белокурова-тг</vt:lpwstr>
  </property>
  <property fmtid="{D5CDD505-2E9C-101B-9397-08002B2CF9AE}" pid="10" name="Шаблон">
    <vt:lpwstr>rep_maket.XLT</vt:lpwstr>
  </property>
  <property fmtid="{D5CDD505-2E9C-101B-9397-08002B2CF9AE}" pid="11" name="Локальная база">
    <vt:lpwstr>не используется</vt:lpwstr>
  </property>
</Properties>
</file>