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6" yWindow="408" windowWidth="23136" windowHeight="11940"/>
  </bookViews>
  <sheets>
    <sheet name="Расходы" sheetId="3" r:id="rId1"/>
  </sheets>
  <definedNames>
    <definedName name="_xlnm._FilterDatabase" localSheetId="0" hidden="1">Расходы!$A$4:$F$372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D339" i="3" l="1"/>
  <c r="C339" i="3"/>
  <c r="F339" i="3" s="1"/>
  <c r="F344" i="3"/>
  <c r="E344" i="3"/>
  <c r="F343" i="3"/>
  <c r="E343" i="3"/>
  <c r="F341" i="3"/>
  <c r="E341" i="3"/>
  <c r="F340" i="3"/>
  <c r="E340" i="3"/>
  <c r="D342" i="3"/>
  <c r="C342" i="3"/>
  <c r="F342" i="3" s="1"/>
  <c r="F360" i="3"/>
  <c r="E360" i="3"/>
  <c r="F113" i="3"/>
  <c r="E113" i="3"/>
  <c r="F97" i="3"/>
  <c r="E97" i="3"/>
  <c r="F291" i="3"/>
  <c r="E291" i="3"/>
  <c r="F312" i="3"/>
  <c r="E312" i="3"/>
  <c r="D311" i="3"/>
  <c r="D310" i="3" s="1"/>
  <c r="C311" i="3"/>
  <c r="C310" i="3" s="1"/>
  <c r="D290" i="3"/>
  <c r="C290" i="3"/>
  <c r="D338" i="3" l="1"/>
  <c r="D337" i="3" s="1"/>
  <c r="E311" i="3"/>
  <c r="F310" i="3"/>
  <c r="E339" i="3"/>
  <c r="C338" i="3"/>
  <c r="E338" i="3" s="1"/>
  <c r="E342" i="3"/>
  <c r="E310" i="3"/>
  <c r="F311" i="3"/>
  <c r="F69" i="3"/>
  <c r="E69" i="3"/>
  <c r="F68" i="3"/>
  <c r="E68" i="3"/>
  <c r="D66" i="3"/>
  <c r="D65" i="3" s="1"/>
  <c r="C66" i="3"/>
  <c r="F338" i="3" l="1"/>
  <c r="C337" i="3"/>
  <c r="F337" i="3" s="1"/>
  <c r="F190" i="3"/>
  <c r="E190" i="3"/>
  <c r="D189" i="3"/>
  <c r="C189" i="3"/>
  <c r="C188" i="3" s="1"/>
  <c r="F157" i="3"/>
  <c r="E157" i="3"/>
  <c r="D156" i="3"/>
  <c r="C156" i="3"/>
  <c r="C150" i="3"/>
  <c r="E337" i="3" l="1"/>
  <c r="F189" i="3"/>
  <c r="F156" i="3"/>
  <c r="D188" i="3"/>
  <c r="F188" i="3" s="1"/>
  <c r="E189" i="3"/>
  <c r="E156" i="3"/>
  <c r="F244" i="3"/>
  <c r="E244" i="3"/>
  <c r="D243" i="3"/>
  <c r="D242" i="3" s="1"/>
  <c r="D241" i="3" s="1"/>
  <c r="C243" i="3"/>
  <c r="C242" i="3" s="1"/>
  <c r="F261" i="3"/>
  <c r="E261" i="3"/>
  <c r="D260" i="3"/>
  <c r="C260" i="3"/>
  <c r="F260" i="3" s="1"/>
  <c r="F206" i="3"/>
  <c r="E206" i="3"/>
  <c r="D205" i="3"/>
  <c r="D204" i="3"/>
  <c r="C205" i="3"/>
  <c r="F205" i="3" s="1"/>
  <c r="F359" i="3"/>
  <c r="E359" i="3"/>
  <c r="D358" i="3"/>
  <c r="D357" i="3" s="1"/>
  <c r="C358" i="3"/>
  <c r="C11" i="3"/>
  <c r="C357" i="3" l="1"/>
  <c r="F357" i="3" s="1"/>
  <c r="E358" i="3"/>
  <c r="E188" i="3"/>
  <c r="E260" i="3"/>
  <c r="F242" i="3"/>
  <c r="E243" i="3"/>
  <c r="F243" i="3"/>
  <c r="F358" i="3"/>
  <c r="E242" i="3"/>
  <c r="C241" i="3"/>
  <c r="F241" i="3" s="1"/>
  <c r="E205" i="3"/>
  <c r="C204" i="3"/>
  <c r="F204" i="3" s="1"/>
  <c r="D150" i="3"/>
  <c r="C149" i="3"/>
  <c r="F151" i="3"/>
  <c r="E151" i="3"/>
  <c r="E357" i="3" l="1"/>
  <c r="E241" i="3"/>
  <c r="E204" i="3"/>
  <c r="E150" i="3"/>
  <c r="D149" i="3"/>
  <c r="E149" i="3" s="1"/>
  <c r="F150" i="3"/>
  <c r="D168" i="3"/>
  <c r="D167" i="3" s="1"/>
  <c r="C168" i="3"/>
  <c r="C167" i="3" s="1"/>
  <c r="F169" i="3"/>
  <c r="E169" i="3"/>
  <c r="D153" i="3"/>
  <c r="C153" i="3"/>
  <c r="E155" i="3"/>
  <c r="F155" i="3"/>
  <c r="D96" i="3"/>
  <c r="F149" i="3" l="1"/>
  <c r="E167" i="3"/>
  <c r="F168" i="3"/>
  <c r="E168" i="3"/>
  <c r="F167" i="3"/>
  <c r="F326" i="3"/>
  <c r="E326" i="3"/>
  <c r="D325" i="3"/>
  <c r="D324" i="3" s="1"/>
  <c r="C325" i="3"/>
  <c r="C324" i="3" s="1"/>
  <c r="F259" i="3"/>
  <c r="E259" i="3"/>
  <c r="D257" i="3"/>
  <c r="D256" i="3" s="1"/>
  <c r="C257" i="3"/>
  <c r="C256" i="3" s="1"/>
  <c r="D210" i="3"/>
  <c r="C210" i="3"/>
  <c r="C178" i="3"/>
  <c r="D178" i="3"/>
  <c r="F130" i="3"/>
  <c r="E130" i="3"/>
  <c r="D129" i="3"/>
  <c r="D128" i="3" s="1"/>
  <c r="C129" i="3"/>
  <c r="C128" i="3" s="1"/>
  <c r="D112" i="3"/>
  <c r="D111" i="3" s="1"/>
  <c r="C112" i="3"/>
  <c r="C96" i="3"/>
  <c r="F96" i="3" s="1"/>
  <c r="D85" i="3"/>
  <c r="C85" i="3"/>
  <c r="F88" i="3"/>
  <c r="D72" i="3"/>
  <c r="C72" i="3"/>
  <c r="D58" i="3"/>
  <c r="D57" i="3" s="1"/>
  <c r="C58" i="3"/>
  <c r="C26" i="3"/>
  <c r="E96" i="3" l="1"/>
  <c r="E325" i="3"/>
  <c r="E324" i="3"/>
  <c r="F324" i="3"/>
  <c r="F325" i="3"/>
  <c r="E178" i="3"/>
  <c r="C177" i="3"/>
  <c r="F178" i="3"/>
  <c r="E128" i="3"/>
  <c r="F128" i="3"/>
  <c r="E129" i="3"/>
  <c r="F129" i="3"/>
  <c r="D247" i="3" l="1"/>
  <c r="F288" i="3" l="1"/>
  <c r="E288" i="3"/>
  <c r="C104" i="3"/>
  <c r="C103" i="3" s="1"/>
  <c r="E292" i="3"/>
  <c r="F350" i="3"/>
  <c r="D347" i="3"/>
  <c r="D346" i="3" s="1"/>
  <c r="C347" i="3"/>
  <c r="C346" i="3" s="1"/>
  <c r="E350" i="3"/>
  <c r="D287" i="3"/>
  <c r="D286" i="3" s="1"/>
  <c r="C287" i="3"/>
  <c r="C286" i="3" s="1"/>
  <c r="F212" i="3"/>
  <c r="F347" i="3" l="1"/>
  <c r="E286" i="3"/>
  <c r="F286" i="3"/>
  <c r="F287" i="3"/>
  <c r="E347" i="3"/>
  <c r="E287" i="3"/>
  <c r="E14" i="3"/>
  <c r="D185" i="3" l="1"/>
  <c r="D11" i="3" l="1"/>
  <c r="D10" i="3" s="1"/>
  <c r="D9" i="3" s="1"/>
  <c r="C10" i="3"/>
  <c r="C9" i="3" s="1"/>
  <c r="D17" i="3"/>
  <c r="D16" i="3" s="1"/>
  <c r="C17" i="3"/>
  <c r="C16" i="3" s="1"/>
  <c r="D23" i="3"/>
  <c r="D22" i="3" s="1"/>
  <c r="C23" i="3"/>
  <c r="C22" i="3" s="1"/>
  <c r="D26" i="3"/>
  <c r="D30" i="3"/>
  <c r="D29" i="3" s="1"/>
  <c r="C30" i="3"/>
  <c r="C29" i="3" s="1"/>
  <c r="C35" i="3"/>
  <c r="C34" i="3" s="1"/>
  <c r="D35" i="3"/>
  <c r="D34" i="3" s="1"/>
  <c r="D40" i="3"/>
  <c r="C40" i="3"/>
  <c r="D42" i="3"/>
  <c r="C42" i="3"/>
  <c r="D48" i="3"/>
  <c r="D47" i="3" s="1"/>
  <c r="C48" i="3"/>
  <c r="C47" i="3" s="1"/>
  <c r="D53" i="3"/>
  <c r="D52" i="3" s="1"/>
  <c r="C53" i="3"/>
  <c r="C52" i="3" s="1"/>
  <c r="C57" i="3"/>
  <c r="D62" i="3"/>
  <c r="D61" i="3" s="1"/>
  <c r="C62" i="3"/>
  <c r="C61" i="3" s="1"/>
  <c r="C65" i="3"/>
  <c r="D71" i="3"/>
  <c r="C71" i="3"/>
  <c r="D77" i="3"/>
  <c r="D76" i="3" s="1"/>
  <c r="C77" i="3"/>
  <c r="C76" i="3" s="1"/>
  <c r="D80" i="3"/>
  <c r="D79" i="3" s="1"/>
  <c r="C80" i="3"/>
  <c r="C79" i="3" s="1"/>
  <c r="D83" i="3"/>
  <c r="D82" i="3" s="1"/>
  <c r="C83" i="3"/>
  <c r="C82" i="3" s="1"/>
  <c r="C92" i="3"/>
  <c r="C91" i="3" s="1"/>
  <c r="D92" i="3"/>
  <c r="D91" i="3" s="1"/>
  <c r="D99" i="3"/>
  <c r="D98" i="3" s="1"/>
  <c r="C99" i="3"/>
  <c r="C98" i="3" s="1"/>
  <c r="D104" i="3"/>
  <c r="D103" i="3" s="1"/>
  <c r="D109" i="3"/>
  <c r="D108" i="3" s="1"/>
  <c r="C109" i="3"/>
  <c r="C108" i="3" s="1"/>
  <c r="C111" i="3"/>
  <c r="C119" i="3"/>
  <c r="C118" i="3" s="1"/>
  <c r="D119" i="3"/>
  <c r="D118" i="3" s="1"/>
  <c r="D122" i="3"/>
  <c r="D121" i="3" s="1"/>
  <c r="C122" i="3"/>
  <c r="C121" i="3" s="1"/>
  <c r="D126" i="3"/>
  <c r="D125" i="3" s="1"/>
  <c r="C126" i="3"/>
  <c r="C125" i="3" s="1"/>
  <c r="D132" i="3"/>
  <c r="D131" i="3" s="1"/>
  <c r="C132" i="3"/>
  <c r="C131" i="3" s="1"/>
  <c r="D136" i="3"/>
  <c r="D135" i="3" s="1"/>
  <c r="D134" i="3" s="1"/>
  <c r="C136" i="3"/>
  <c r="C135" i="3" s="1"/>
  <c r="C134" i="3" s="1"/>
  <c r="D140" i="3"/>
  <c r="D139" i="3" s="1"/>
  <c r="C140" i="3"/>
  <c r="C139" i="3" s="1"/>
  <c r="D145" i="3"/>
  <c r="D144" i="3" s="1"/>
  <c r="C145" i="3"/>
  <c r="C144" i="3" s="1"/>
  <c r="D158" i="3"/>
  <c r="D152" i="3" s="1"/>
  <c r="C158" i="3"/>
  <c r="C152" i="3" s="1"/>
  <c r="D165" i="3"/>
  <c r="D164" i="3" s="1"/>
  <c r="C165" i="3"/>
  <c r="C164" i="3" s="1"/>
  <c r="D171" i="3"/>
  <c r="D170" i="3" s="1"/>
  <c r="C171" i="3"/>
  <c r="C170" i="3" s="1"/>
  <c r="D175" i="3"/>
  <c r="D174" i="3" s="1"/>
  <c r="C175" i="3"/>
  <c r="C174" i="3" s="1"/>
  <c r="D177" i="3"/>
  <c r="D181" i="3"/>
  <c r="C181" i="3"/>
  <c r="C180" i="3" s="1"/>
  <c r="D184" i="3"/>
  <c r="C185" i="3"/>
  <c r="C184" i="3" s="1"/>
  <c r="D192" i="3"/>
  <c r="D191" i="3" s="1"/>
  <c r="C192" i="3"/>
  <c r="C191" i="3" s="1"/>
  <c r="C196" i="3"/>
  <c r="C195" i="3" s="1"/>
  <c r="D196" i="3"/>
  <c r="D195" i="3" s="1"/>
  <c r="D201" i="3"/>
  <c r="D200" i="3" s="1"/>
  <c r="C201" i="3"/>
  <c r="C200" i="3" s="1"/>
  <c r="D208" i="3"/>
  <c r="D207" i="3" s="1"/>
  <c r="C208" i="3"/>
  <c r="C207" i="3" s="1"/>
  <c r="D216" i="3"/>
  <c r="D215" i="3" s="1"/>
  <c r="C216" i="3"/>
  <c r="C215" i="3" s="1"/>
  <c r="D219" i="3"/>
  <c r="D218" i="3" s="1"/>
  <c r="C219" i="3"/>
  <c r="C218" i="3" s="1"/>
  <c r="D224" i="3"/>
  <c r="C224" i="3"/>
  <c r="D227" i="3"/>
  <c r="C227" i="3"/>
  <c r="D183" i="3" l="1"/>
  <c r="C183" i="3"/>
  <c r="F152" i="3"/>
  <c r="C194" i="3"/>
  <c r="D194" i="3"/>
  <c r="D39" i="3"/>
  <c r="D28" i="3" s="1"/>
  <c r="C39" i="3"/>
  <c r="C28" i="3" s="1"/>
  <c r="C64" i="3"/>
  <c r="C15" i="3"/>
  <c r="D15" i="3"/>
  <c r="C163" i="3"/>
  <c r="D163" i="3"/>
  <c r="D90" i="3"/>
  <c r="C46" i="3"/>
  <c r="D124" i="3"/>
  <c r="C124" i="3"/>
  <c r="F82" i="3"/>
  <c r="E82" i="3"/>
  <c r="D64" i="3"/>
  <c r="D46" i="3"/>
  <c r="D180" i="3"/>
  <c r="D173" i="3" s="1"/>
  <c r="E181" i="3"/>
  <c r="C90" i="3"/>
  <c r="E91" i="3"/>
  <c r="F103" i="3"/>
  <c r="E103" i="3"/>
  <c r="C107" i="3"/>
  <c r="D107" i="3"/>
  <c r="C223" i="3"/>
  <c r="C222" i="3" s="1"/>
  <c r="C214" i="3"/>
  <c r="D223" i="3"/>
  <c r="D222" i="3" s="1"/>
  <c r="C117" i="3"/>
  <c r="C138" i="3"/>
  <c r="D117" i="3"/>
  <c r="D214" i="3"/>
  <c r="D138" i="3"/>
  <c r="C173" i="3"/>
  <c r="D232" i="3"/>
  <c r="C232" i="3"/>
  <c r="D235" i="3"/>
  <c r="C235" i="3"/>
  <c r="D239" i="3"/>
  <c r="D238" i="3" s="1"/>
  <c r="D237" i="3" s="1"/>
  <c r="C239" i="3"/>
  <c r="C238" i="3" s="1"/>
  <c r="C237" i="3" s="1"/>
  <c r="D246" i="3"/>
  <c r="C247" i="3"/>
  <c r="C246" i="3" s="1"/>
  <c r="C252" i="3"/>
  <c r="C251" i="3" s="1"/>
  <c r="D252" i="3"/>
  <c r="D251" i="3" s="1"/>
  <c r="D263" i="3"/>
  <c r="D262" i="3" s="1"/>
  <c r="C263" i="3"/>
  <c r="C262" i="3" s="1"/>
  <c r="C277" i="3"/>
  <c r="C276" i="3" s="1"/>
  <c r="C272" i="3"/>
  <c r="C269" i="3"/>
  <c r="D269" i="3"/>
  <c r="D272" i="3"/>
  <c r="D277" i="3"/>
  <c r="D276" i="3" s="1"/>
  <c r="D282" i="3"/>
  <c r="D281" i="3" s="1"/>
  <c r="C282" i="3"/>
  <c r="C281" i="3" s="1"/>
  <c r="D289" i="3"/>
  <c r="C289" i="3"/>
  <c r="D294" i="3"/>
  <c r="D293" i="3" s="1"/>
  <c r="C294" i="3"/>
  <c r="C293" i="3" s="1"/>
  <c r="D300" i="3"/>
  <c r="D299" i="3" s="1"/>
  <c r="D298" i="3" s="1"/>
  <c r="C300" i="3"/>
  <c r="C299" i="3" s="1"/>
  <c r="C298" i="3" s="1"/>
  <c r="D304" i="3"/>
  <c r="D303" i="3" s="1"/>
  <c r="C304" i="3"/>
  <c r="C303" i="3" s="1"/>
  <c r="D307" i="3"/>
  <c r="D306" i="3" s="1"/>
  <c r="C307" i="3"/>
  <c r="C306" i="3" s="1"/>
  <c r="D314" i="3"/>
  <c r="D313" i="3" s="1"/>
  <c r="C314" i="3"/>
  <c r="C313" i="3" s="1"/>
  <c r="D317" i="3"/>
  <c r="D316" i="3" s="1"/>
  <c r="C317" i="3"/>
  <c r="C316" i="3" s="1"/>
  <c r="D320" i="3"/>
  <c r="D319" i="3" s="1"/>
  <c r="C320" i="3"/>
  <c r="C319" i="3" s="1"/>
  <c r="D328" i="3"/>
  <c r="D327" i="3" s="1"/>
  <c r="C328" i="3"/>
  <c r="C327" i="3" s="1"/>
  <c r="D331" i="3"/>
  <c r="C331" i="3"/>
  <c r="D334" i="3"/>
  <c r="C334" i="3"/>
  <c r="C353" i="3"/>
  <c r="C352" i="3" s="1"/>
  <c r="D353" i="3"/>
  <c r="D352" i="3" s="1"/>
  <c r="D362" i="3"/>
  <c r="D361" i="3" s="1"/>
  <c r="C362" i="3"/>
  <c r="C361" i="3" s="1"/>
  <c r="D367" i="3"/>
  <c r="D366" i="3" s="1"/>
  <c r="D365" i="3" s="1"/>
  <c r="D364" i="3" s="1"/>
  <c r="C367" i="3"/>
  <c r="C366" i="3" s="1"/>
  <c r="C365" i="3" s="1"/>
  <c r="C364" i="3" s="1"/>
  <c r="D371" i="3"/>
  <c r="D370" i="3" s="1"/>
  <c r="D369" i="3" s="1"/>
  <c r="C371" i="3"/>
  <c r="C370" i="3" s="1"/>
  <c r="C369" i="3" s="1"/>
  <c r="D309" i="3" l="1"/>
  <c r="C309" i="3"/>
  <c r="C345" i="3"/>
  <c r="D345" i="3"/>
  <c r="E194" i="3"/>
  <c r="C245" i="3"/>
  <c r="D245" i="3"/>
  <c r="F163" i="3"/>
  <c r="D8" i="3"/>
  <c r="C8" i="3"/>
  <c r="F28" i="3"/>
  <c r="E28" i="3"/>
  <c r="C162" i="3"/>
  <c r="E90" i="3"/>
  <c r="C89" i="3"/>
  <c r="F90" i="3"/>
  <c r="D275" i="3"/>
  <c r="C275" i="3"/>
  <c r="F64" i="3"/>
  <c r="C268" i="3"/>
  <c r="C267" i="3" s="1"/>
  <c r="D89" i="3"/>
  <c r="D116" i="3"/>
  <c r="D162" i="3"/>
  <c r="C116" i="3"/>
  <c r="C302" i="3"/>
  <c r="D268" i="3"/>
  <c r="D267" i="3" s="1"/>
  <c r="D302" i="3"/>
  <c r="C330" i="3"/>
  <c r="C323" i="3" s="1"/>
  <c r="D231" i="3"/>
  <c r="D230" i="3" s="1"/>
  <c r="D330" i="3"/>
  <c r="D323" i="3" s="1"/>
  <c r="C231" i="3"/>
  <c r="C230" i="3" s="1"/>
  <c r="A59" i="3"/>
  <c r="A60" i="3"/>
  <c r="C322" i="3" l="1"/>
  <c r="D322" i="3"/>
  <c r="D213" i="3"/>
  <c r="C213" i="3"/>
  <c r="D297" i="3"/>
  <c r="C297" i="3"/>
  <c r="C266" i="3"/>
  <c r="D266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62" i="3"/>
  <c r="E362" i="3"/>
  <c r="F361" i="3"/>
  <c r="E361" i="3"/>
  <c r="F356" i="3"/>
  <c r="E356" i="3"/>
  <c r="F355" i="3"/>
  <c r="E355" i="3"/>
  <c r="F354" i="3"/>
  <c r="E354" i="3"/>
  <c r="F353" i="3"/>
  <c r="E353" i="3"/>
  <c r="F352" i="3"/>
  <c r="E352" i="3"/>
  <c r="F351" i="3"/>
  <c r="E351" i="3"/>
  <c r="F349" i="3"/>
  <c r="E349" i="3"/>
  <c r="F348" i="3"/>
  <c r="E348" i="3"/>
  <c r="F346" i="3"/>
  <c r="E346" i="3"/>
  <c r="F345" i="3"/>
  <c r="E345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3" i="3"/>
  <c r="E323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6" i="3"/>
  <c r="E296" i="3"/>
  <c r="F295" i="3"/>
  <c r="E295" i="3"/>
  <c r="F294" i="3"/>
  <c r="E294" i="3"/>
  <c r="F293" i="3"/>
  <c r="E293" i="3"/>
  <c r="F292" i="3"/>
  <c r="F290" i="3"/>
  <c r="E290" i="3"/>
  <c r="F289" i="3"/>
  <c r="E289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5" i="3"/>
  <c r="E265" i="3"/>
  <c r="F264" i="3"/>
  <c r="E264" i="3"/>
  <c r="F263" i="3"/>
  <c r="E263" i="3"/>
  <c r="F262" i="3"/>
  <c r="E262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E212" i="3"/>
  <c r="F211" i="3"/>
  <c r="E211" i="3"/>
  <c r="F210" i="3"/>
  <c r="E210" i="3"/>
  <c r="F209" i="3"/>
  <c r="E209" i="3"/>
  <c r="F208" i="3"/>
  <c r="E208" i="3"/>
  <c r="F207" i="3"/>
  <c r="E207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F193" i="3"/>
  <c r="E193" i="3"/>
  <c r="F192" i="3"/>
  <c r="E192" i="3"/>
  <c r="F191" i="3"/>
  <c r="E191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F180" i="3"/>
  <c r="E180" i="3"/>
  <c r="F179" i="3"/>
  <c r="E179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6" i="3"/>
  <c r="E166" i="3"/>
  <c r="F165" i="3"/>
  <c r="E165" i="3"/>
  <c r="F164" i="3"/>
  <c r="E164" i="3"/>
  <c r="E163" i="3"/>
  <c r="F162" i="3"/>
  <c r="E162" i="3"/>
  <c r="F161" i="3"/>
  <c r="E161" i="3"/>
  <c r="F160" i="3"/>
  <c r="E160" i="3"/>
  <c r="F159" i="3"/>
  <c r="E159" i="3"/>
  <c r="F158" i="3"/>
  <c r="E158" i="3"/>
  <c r="F154" i="3"/>
  <c r="E154" i="3"/>
  <c r="F153" i="3"/>
  <c r="E153" i="3"/>
  <c r="E152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2" i="3"/>
  <c r="E102" i="3"/>
  <c r="F101" i="3"/>
  <c r="E101" i="3"/>
  <c r="F100" i="3"/>
  <c r="E100" i="3"/>
  <c r="F99" i="3"/>
  <c r="E99" i="3"/>
  <c r="F98" i="3"/>
  <c r="E98" i="3"/>
  <c r="F95" i="3"/>
  <c r="E95" i="3"/>
  <c r="F94" i="3"/>
  <c r="E94" i="3"/>
  <c r="F93" i="3"/>
  <c r="E93" i="3"/>
  <c r="F92" i="3"/>
  <c r="E92" i="3"/>
  <c r="F91" i="3"/>
  <c r="F89" i="3"/>
  <c r="E89" i="3"/>
  <c r="E88" i="3"/>
  <c r="F87" i="3"/>
  <c r="E87" i="3"/>
  <c r="F86" i="3"/>
  <c r="E86" i="3"/>
  <c r="F85" i="3"/>
  <c r="E85" i="3"/>
  <c r="F84" i="3"/>
  <c r="E84" i="3"/>
  <c r="F83" i="3"/>
  <c r="E83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7" i="3"/>
  <c r="E67" i="3"/>
  <c r="F66" i="3"/>
  <c r="E66" i="3"/>
  <c r="F65" i="3"/>
  <c r="E65" i="3"/>
  <c r="E64" i="3"/>
  <c r="F63" i="3"/>
  <c r="E63" i="3"/>
  <c r="F60" i="3"/>
  <c r="E60" i="3"/>
  <c r="F59" i="3"/>
  <c r="E59" i="3"/>
  <c r="F56" i="3"/>
  <c r="E56" i="3"/>
  <c r="F55" i="3"/>
  <c r="E55" i="3"/>
  <c r="F54" i="3"/>
  <c r="E54" i="3"/>
  <c r="F51" i="3"/>
  <c r="E51" i="3"/>
  <c r="F50" i="3"/>
  <c r="E50" i="3"/>
  <c r="F49" i="3"/>
  <c r="E49" i="3"/>
  <c r="F46" i="3"/>
  <c r="E46" i="3"/>
  <c r="F45" i="3"/>
  <c r="E45" i="3"/>
  <c r="F44" i="3"/>
  <c r="E44" i="3"/>
  <c r="F43" i="3"/>
  <c r="E43" i="3"/>
  <c r="F41" i="3"/>
  <c r="E41" i="3"/>
  <c r="F38" i="3"/>
  <c r="E38" i="3"/>
  <c r="F37" i="3"/>
  <c r="E37" i="3"/>
  <c r="F36" i="3"/>
  <c r="E36" i="3"/>
  <c r="F33" i="3"/>
  <c r="E33" i="3"/>
  <c r="F32" i="3"/>
  <c r="E32" i="3"/>
  <c r="F31" i="3"/>
  <c r="E31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F8" i="3"/>
  <c r="E8" i="3"/>
  <c r="E61" i="3"/>
  <c r="F61" i="3"/>
  <c r="F57" i="3"/>
  <c r="E52" i="3"/>
  <c r="F52" i="3"/>
  <c r="F47" i="3"/>
  <c r="E42" i="3"/>
  <c r="F42" i="3"/>
  <c r="F40" i="3"/>
  <c r="F34" i="3"/>
  <c r="E34" i="3"/>
  <c r="F29" i="3"/>
  <c r="F26" i="3"/>
  <c r="F22" i="3"/>
  <c r="F16" i="3"/>
  <c r="E213" i="3" l="1"/>
  <c r="C6" i="3"/>
  <c r="D6" i="3"/>
  <c r="F266" i="3"/>
  <c r="F213" i="3"/>
  <c r="E322" i="3"/>
  <c r="E266" i="3"/>
  <c r="F297" i="3"/>
  <c r="E297" i="3"/>
  <c r="F322" i="3"/>
  <c r="E11" i="3"/>
  <c r="E57" i="3"/>
  <c r="E26" i="3"/>
  <c r="F23" i="3"/>
  <c r="E23" i="3"/>
  <c r="E22" i="3"/>
  <c r="F11" i="3"/>
  <c r="E16" i="3"/>
  <c r="E29" i="3"/>
  <c r="E47" i="3"/>
  <c r="E17" i="3"/>
  <c r="E30" i="3"/>
  <c r="E40" i="3"/>
  <c r="E48" i="3"/>
  <c r="F17" i="3"/>
  <c r="F30" i="3"/>
  <c r="E10" i="3"/>
  <c r="E35" i="3"/>
  <c r="E53" i="3"/>
  <c r="E58" i="3"/>
  <c r="E62" i="3"/>
  <c r="F48" i="3"/>
  <c r="F10" i="3"/>
  <c r="F35" i="3"/>
  <c r="F53" i="3"/>
  <c r="F58" i="3"/>
  <c r="F62" i="3"/>
  <c r="F15" i="3"/>
  <c r="E9" i="3"/>
  <c r="F9" i="3"/>
  <c r="E39" i="3" l="1"/>
  <c r="E15" i="3"/>
  <c r="F39" i="3"/>
  <c r="F6" i="3"/>
  <c r="E6" i="3"/>
</calcChain>
</file>

<file path=xl/sharedStrings.xml><?xml version="1.0" encoding="utf-8"?>
<sst xmlns="http://schemas.openxmlformats.org/spreadsheetml/2006/main" count="738" uniqueCount="465">
  <si>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</si>
  <si>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</si>
  <si>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</si>
  <si>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</si>
  <si>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</si>
  <si>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</si>
  <si>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</si>
  <si>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</si>
  <si>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</si>
  <si>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</si>
  <si>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</si>
  <si>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</si>
  <si>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</si>
  <si>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</si>
  <si>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</si>
  <si>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</si>
  <si>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</si>
  <si>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</si>
  <si>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</si>
  <si>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</si>
  <si>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</si>
  <si>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</si>
  <si>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</si>
  <si>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</si>
  <si>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</si>
  <si>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</si>
  <si>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</si>
  <si>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</si>
  <si>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</si>
  <si>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</si>
  <si>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</si>
  <si>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</si>
  <si>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</si>
  <si>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</si>
  <si>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</si>
  <si>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</si>
  <si>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</si>
  <si>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</si>
  <si>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</si>
  <si>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</si>
  <si>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</si>
  <si>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</si>
  <si>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</si>
  <si>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</si>
  <si>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</si>
  <si>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</si>
  <si>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</si>
  <si>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</si>
  <si>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</si>
  <si>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</si>
  <si>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</si>
  <si>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</si>
  <si>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</si>
  <si>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</si>
  <si>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</si>
  <si>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</si>
  <si>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</si>
  <si>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</si>
  <si>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</si>
  <si>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</si>
  <si>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</si>
  <si>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</si>
  <si>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</si>
  <si>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</si>
  <si>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</si>
  <si>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</si>
  <si>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</si>
  <si>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</si>
  <si>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</si>
  <si>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</si>
  <si>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</si>
  <si>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</si>
  <si>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</si>
  <si>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</si>
  <si>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</si>
  <si>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</si>
  <si>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</si>
  <si>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</si>
  <si>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</si>
  <si>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</si>
  <si>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</si>
  <si>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</si>
  <si>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</si>
  <si>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</si>
  <si>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</si>
  <si>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</si>
  <si>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</si>
  <si>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</si>
  <si>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</si>
  <si>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</si>
  <si>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</si>
  <si>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</si>
  <si>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</si>
  <si>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</si>
  <si>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</si>
  <si>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</si>
  <si>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</si>
  <si>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</si>
  <si>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</si>
  <si>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</si>
  <si>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</si>
  <si>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</si>
  <si>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</si>
  <si>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</si>
  <si>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</si>
  <si>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</si>
  <si>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</si>
  <si>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</si>
  <si>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</si>
  <si>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</si>
  <si>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</si>
  <si>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</si>
  <si>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</si>
  <si>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</si>
  <si>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</si>
  <si>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</si>
  <si>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</si>
  <si>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</si>
  <si>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</si>
  <si>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</si>
  <si>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</si>
  <si>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</si>
  <si>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</si>
  <si>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</si>
  <si>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</si>
  <si>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</si>
  <si>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</si>
  <si>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</si>
  <si>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</si>
  <si>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</si>
  <si>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</si>
  <si>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</si>
  <si>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</si>
  <si>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</si>
  <si>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</si>
  <si>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</si>
  <si>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</si>
  <si>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</si>
  <si>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</si>
  <si>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</si>
  <si>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</si>
  <si>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</si>
  <si>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</si>
  <si>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</si>
  <si>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</si>
  <si>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</si>
  <si>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</si>
  <si>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</si>
  <si>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</si>
  <si>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</si>
  <si>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</si>
  <si>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</si>
  <si>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</si>
  <si>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</si>
  <si>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</si>
  <si>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</si>
  <si>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</si>
  <si>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</si>
  <si>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</si>
  <si>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</si>
  <si>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</si>
  <si>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</si>
  <si>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</si>
  <si>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</si>
  <si>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</si>
  <si>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</si>
  <si>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</si>
  <si>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</si>
  <si>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</si>
  <si>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</si>
  <si>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</si>
  <si>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</si>
  <si>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</si>
  <si>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</si>
  <si>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</si>
  <si>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</si>
  <si>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</si>
  <si>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</si>
  <si>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</si>
  <si>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</si>
  <si>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</si>
  <si>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</si>
  <si>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</si>
  <si>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</si>
  <si>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</si>
  <si>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</si>
  <si>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</si>
  <si>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</si>
  <si>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</si>
  <si>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</si>
  <si>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</si>
  <si>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</si>
  <si>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</si>
  <si>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</si>
  <si>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</si>
  <si>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</si>
  <si>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</si>
  <si>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</si>
  <si>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</si>
  <si>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</si>
  <si>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</si>
  <si>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</si>
  <si>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</si>
  <si>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</si>
  <si>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</si>
  <si>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</si>
  <si>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</si>
  <si>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</si>
  <si>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</si>
  <si>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</si>
  <si>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</si>
  <si>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</si>
  <si>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</si>
  <si>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</si>
  <si>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</si>
  <si>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</si>
  <si>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</si>
  <si>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</si>
  <si>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</si>
  <si>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</si>
  <si>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</si>
  <si>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</si>
  <si>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</si>
  <si>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</si>
  <si>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</si>
  <si>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</si>
  <si>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</si>
  <si>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</si>
  <si>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</si>
  <si>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</si>
  <si>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</si>
  <si>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</si>
  <si>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</si>
  <si>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</si>
  <si>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</si>
  <si>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</si>
  <si>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</si>
  <si>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</si>
  <si>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</si>
  <si>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</si>
  <si>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</si>
  <si>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</si>
  <si>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</si>
  <si>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</si>
  <si>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</si>
  <si>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</si>
  <si>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</si>
  <si>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</si>
  <si>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</si>
  <si>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</si>
  <si>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</si>
  <si>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</si>
  <si>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</si>
  <si>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</si>
  <si>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</si>
  <si>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</si>
  <si>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</si>
  <si>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</si>
  <si>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</si>
  <si>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</si>
  <si>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</si>
  <si>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</si>
  <si>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</si>
  <si>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</si>
  <si>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</si>
  <si>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</si>
  <si>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</si>
  <si>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</si>
  <si>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</si>
  <si>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</si>
  <si>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</si>
  <si>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</si>
  <si>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</si>
  <si>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</si>
  <si>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</si>
  <si>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</si>
  <si>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</si>
  <si>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</si>
  <si>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</si>
  <si>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</si>
  <si>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</si>
  <si>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</si>
  <si>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</si>
  <si>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</si>
  <si>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</si>
  <si>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</si>
  <si>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</si>
  <si>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</si>
  <si>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</si>
  <si>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</si>
  <si>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</si>
  <si>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</si>
  <si>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</si>
  <si>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</si>
  <si>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</si>
  <si>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</si>
  <si>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</si>
  <si>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</si>
  <si>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</si>
  <si>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</si>
  <si>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</si>
  <si>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</si>
  <si>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</si>
  <si>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</si>
  <si>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</si>
  <si>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</si>
  <si>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</si>
  <si>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</si>
  <si>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</si>
  <si>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</si>
  <si>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</si>
  <si>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</si>
  <si>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</si>
  <si>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</si>
  <si>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</si>
  <si>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</si>
  <si>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</si>
  <si>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</si>
  <si>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</si>
  <si>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</si>
  <si>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</si>
  <si>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</si>
  <si>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</si>
  <si>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</si>
  <si>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</si>
  <si>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</si>
  <si>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</si>
  <si>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</si>
  <si>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</si>
  <si>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</si>
  <si>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</si>
  <si>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</si>
  <si>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</si>
  <si>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</si>
  <si>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</si>
  <si>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</si>
  <si>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</si>
  <si>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</si>
  <si>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</si>
  <si>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</si>
  <si>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</si>
  <si>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</si>
  <si>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</si>
  <si>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</si>
  <si>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</si>
  <si>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</si>
  <si>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</si>
  <si>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</si>
  <si>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</si>
  <si>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</si>
  <si>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</si>
  <si>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</si>
  <si>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</si>
  <si>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</si>
  <si>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</si>
  <si>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</si>
  <si>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</si>
  <si>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</si>
  <si>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</si>
  <si>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</si>
  <si>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</si>
  <si>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</si>
  <si>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</si>
  <si>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</si>
  <si>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</si>
  <si>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</si>
  <si>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</si>
  <si>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</si>
  <si>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</si>
  <si>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</si>
  <si>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</si>
  <si>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</si>
  <si>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</si>
  <si>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</si>
  <si>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</si>
  <si>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</si>
  <si>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</si>
  <si>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</si>
  <si>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</si>
  <si>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</si>
  <si>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</si>
  <si>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</si>
  <si>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</si>
  <si>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</si>
  <si>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</si>
  <si>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</si>
  <si>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</si>
  <si>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</si>
  <si>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</si>
  <si>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</si>
  <si>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</si>
  <si>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</si>
  <si>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</si>
  <si>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</si>
  <si>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</si>
  <si>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</si>
  <si>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</si>
  <si>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</si>
  <si>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</si>
  <si>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</si>
  <si>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</si>
  <si>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</si>
  <si>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</si>
  <si>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</si>
  <si>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</si>
  <si>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</si>
  <si>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</si>
  <si>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000 0804 0000000000 300</t>
  </si>
  <si>
    <t xml:space="preserve"> 000 0804 0000000000 320</t>
  </si>
  <si>
    <t xml:space="preserve"> 000 0804 0000000000 321</t>
  </si>
  <si>
    <t xml:space="preserve"> 000 1105 0000000000 123</t>
  </si>
  <si>
    <t xml:space="preserve"> 000 0113 0000000000 870</t>
  </si>
  <si>
    <t xml:space="preserve"> 000 0310 0000000000 120</t>
  </si>
  <si>
    <t xml:space="preserve"> 000 0310 0000000000 123</t>
  </si>
  <si>
    <t>Иные выплаты государственных (муниципальных) органов привлкаемым лицам</t>
  </si>
  <si>
    <t xml:space="preserve"> 000 0314 0000000000 242</t>
  </si>
  <si>
    <t xml:space="preserve"> 000 0409 0000000000 400</t>
  </si>
  <si>
    <t xml:space="preserve"> 000 0409 0000000000 410</t>
  </si>
  <si>
    <t xml:space="preserve"> 000 0409 0000000000 414</t>
  </si>
  <si>
    <t xml:space="preserve"> 000 0709 0000000000 612</t>
  </si>
  <si>
    <t xml:space="preserve"> 000 1101 0000000000 244</t>
  </si>
  <si>
    <t xml:space="preserve"> 000 1101 0000000000 240</t>
  </si>
  <si>
    <t xml:space="preserve"> 000 1101 0000000000 200</t>
  </si>
  <si>
    <t xml:space="preserve"> 000 0412 0000000000 813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</si>
  <si>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</si>
  <si>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000 0501 0000000000 412</t>
  </si>
  <si>
    <t xml:space="preserve"> 000 0501 0000000000 410</t>
  </si>
  <si>
    <t xml:space="preserve"> 000 0501 0000000000 400</t>
  </si>
  <si>
    <t xml:space="preserve"> 000 0412 0000000000 321</t>
  </si>
  <si>
    <t xml:space="preserve"> 000 0412 0000000000 320</t>
  </si>
  <si>
    <t xml:space="preserve"> 000 0412 0000000000 300</t>
  </si>
  <si>
    <t xml:space="preserve"> 000 1105 0000000000 300</t>
  </si>
  <si>
    <t xml:space="preserve"> 000 1105 0000000000 320</t>
  </si>
  <si>
    <t xml:space="preserve"> 000 1105 0000000000 321</t>
  </si>
  <si>
    <t xml:space="preserve"> 000 0505 0000000000 300</t>
  </si>
  <si>
    <t xml:space="preserve"> 000 0505 0000000000 320</t>
  </si>
  <si>
    <t xml:space="preserve"> 000 0505 0000000000 321</t>
  </si>
  <si>
    <t xml:space="preserve"> 000 0709 0000000000 620</t>
  </si>
  <si>
    <t xml:space="preserve"> 000 0709 0000000000 622</t>
  </si>
  <si>
    <t xml:space="preserve"> 000 0707 0000000000 612</t>
  </si>
  <si>
    <t xml:space="preserve"> 000 0707 0000000000 600</t>
  </si>
  <si>
    <t xml:space="preserve"> 000 0707 0000000000 610</t>
  </si>
  <si>
    <t xml:space="preserve"> 000 0707 0000000000 000</t>
  </si>
  <si>
    <t>Молодежная политика</t>
  </si>
  <si>
    <t xml:space="preserve"> 000 0412 0000000000 830</t>
  </si>
  <si>
    <t xml:space="preserve"> 000 0412 0000000000 831</t>
  </si>
  <si>
    <t xml:space="preserve"> 000 0503 0000000000 400</t>
  </si>
  <si>
    <t xml:space="preserve"> 000 0503 0000000000 410</t>
  </si>
  <si>
    <t xml:space="preserve"> 000 0503 0000000000 412</t>
  </si>
  <si>
    <t xml:space="preserve"> 000 0113 0000000000 123</t>
  </si>
  <si>
    <t xml:space="preserve"> 000 0804 0000000000 612</t>
  </si>
  <si>
    <t xml:space="preserve"> 000 1004 0000000000 200</t>
  </si>
  <si>
    <t xml:space="preserve"> 000 1004 0000000000 240</t>
  </si>
  <si>
    <t xml:space="preserve"> 000 1004 0000000000 244</t>
  </si>
  <si>
    <t xml:space="preserve"> 000 1105 0000000000 350</t>
  </si>
  <si>
    <t xml:space="preserve"> 000 1103 0000000000 600</t>
  </si>
  <si>
    <t xml:space="preserve"> 000 1103 0000000000 610</t>
  </si>
  <si>
    <t xml:space="preserve"> 000 1103 0000000000 611</t>
  </si>
  <si>
    <t xml:space="preserve"> 000 1103 0000000000 612</t>
  </si>
  <si>
    <t xml:space="preserve"> 000 1103 0000000000 620</t>
  </si>
  <si>
    <t xml:space="preserve"> 000 1103 0000000000 621</t>
  </si>
  <si>
    <t xml:space="preserve"> 000 1103 0000000000 622</t>
  </si>
  <si>
    <t xml:space="preserve"> 000 1103 0000000000 000</t>
  </si>
  <si>
    <t>Спорт высших достижений</t>
  </si>
  <si>
    <t>Преми и гранты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</si>
</sst>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  <xf numFmtId="0" fontId="19" fillId="4" borderId="46" xfId="48" applyNumberFormat="1" applyFont="1" applyFill="1" applyBorder="1" applyAlignment="1" applyProtection="1">
      <alignment horizontal="left" vertical="center" wrapText="1"/>
    </xf>
    <xf numFmtId="4" fontId="20" fillId="0" borderId="46" xfId="40" applyNumberFormat="1" applyFont="1" applyBorder="1" applyAlignment="1" applyProtection="1">
      <alignment vertical="center"/>
    </xf>
    <xf numFmtId="165" fontId="20" fillId="0" borderId="46" xfId="40" applyNumberFormat="1" applyFont="1" applyBorder="1" applyAlignment="1" applyProtection="1">
      <alignment vertical="center"/>
    </xf>
    <xf numFmtId="4" fontId="17" fillId="4" borderId="46" xfId="40" applyNumberFormat="1" applyFont="1" applyFill="1" applyBorder="1" applyAlignment="1" applyProtection="1">
      <alignment vertical="center"/>
    </xf>
    <xf numFmtId="4" fontId="21" fillId="4" borderId="46" xfId="40" applyNumberFormat="1" applyFont="1" applyFill="1" applyBorder="1" applyAlignment="1" applyProtection="1">
      <alignment vertical="center"/>
    </xf>
    <xf numFmtId="165" fontId="21" fillId="4" borderId="46" xfId="40" applyNumberFormat="1" applyFont="1" applyFill="1" applyBorder="1" applyAlignment="1" applyProtection="1">
      <alignment vertical="center"/>
    </xf>
    <xf numFmtId="165" fontId="17" fillId="4" borderId="46" xfId="40" applyNumberFormat="1" applyFont="1" applyFill="1" applyBorder="1" applyAlignment="1" applyProtection="1">
      <alignment vertical="center"/>
    </xf>
    <xf numFmtId="4" fontId="21" fillId="0" borderId="46" xfId="40" applyNumberFormat="1" applyFont="1" applyBorder="1" applyAlignment="1" applyProtection="1">
      <alignment vertical="center"/>
    </xf>
    <xf numFmtId="165" fontId="21" fillId="0" borderId="46" xfId="40" applyNumberFormat="1" applyFont="1" applyBorder="1" applyAlignment="1" applyProtection="1">
      <alignment vertical="center"/>
    </xf>
    <xf numFmtId="0" fontId="19" fillId="0" borderId="1" xfId="1" applyNumberFormat="1" applyFont="1" applyAlignment="1" applyProtection="1">
      <alignment horizontal="center"/>
    </xf>
    <xf numFmtId="49" fontId="17" fillId="4" borderId="46" xfId="50" applyNumberFormat="1" applyFont="1" applyFill="1" applyBorder="1" applyAlignment="1" applyProtection="1">
      <alignment horizontal="center" vertical="center"/>
    </xf>
    <xf numFmtId="4" fontId="20" fillId="4" borderId="46" xfId="40" applyNumberFormat="1" applyFont="1" applyFill="1" applyBorder="1" applyAlignment="1" applyProtection="1">
      <alignment vertical="center"/>
    </xf>
    <xf numFmtId="0" fontId="17" fillId="4" borderId="46" xfId="48" applyNumberFormat="1" applyFont="1" applyFill="1" applyBorder="1" applyAlignment="1" applyProtection="1">
      <alignment horizontal="left" vertical="center"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colors>
    <mruColors>
      <color rgb="FFCC9900"/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3"/>
  <sheetViews>
    <sheetView tabSelected="1" zoomScale="80" zoomScaleNormal="80" zoomScaleSheetLayoutView="100" workbookViewId="0">
      <selection activeCell="B9" sqref="B9"/>
    </sheetView>
  </sheetViews>
  <sheetFormatPr defaultColWidth="9.109375" defaultRowHeight="14.4" x14ac:dyDescent="0.3"/>
  <cols>
    <col min="1" max="1" width="62.21875" style="1" customWidth="1"/>
    <col min="2" max="2" width="26.109375" style="1" customWidth="1"/>
    <col min="3" max="3" width="17.6640625" style="1" customWidth="1"/>
    <col min="4" max="4" width="17.88671875" style="1" customWidth="1"/>
    <col min="5" max="5" width="9.33203125" style="1" customWidth="1"/>
    <col min="6" max="6" width="18.21875" style="1" customWidth="1"/>
    <col min="7" max="7" width="9.109375" style="1" customWidth="1"/>
    <col min="8" max="16384" width="9.109375" style="1"/>
  </cols>
  <sheetData>
    <row r="1" spans="1:6" ht="7.5" customHeight="1" x14ac:dyDescent="0.3">
      <c r="A1" s="5"/>
      <c r="B1" s="6"/>
      <c r="C1" s="6"/>
      <c r="D1" s="2"/>
      <c r="E1" s="2"/>
    </row>
    <row r="2" spans="1:6" ht="14.1" customHeight="1" x14ac:dyDescent="0.3">
      <c r="A2" s="29" t="s">
        <v>400</v>
      </c>
      <c r="B2" s="29"/>
      <c r="C2" s="29"/>
      <c r="D2" s="29"/>
      <c r="E2" s="29"/>
      <c r="F2" s="29"/>
    </row>
    <row r="3" spans="1:6" ht="12.9" customHeight="1" x14ac:dyDescent="0.3">
      <c r="A3" s="16"/>
      <c r="B3" s="16"/>
      <c r="C3" s="17"/>
      <c r="D3" s="18"/>
      <c r="E3" s="2"/>
      <c r="F3" s="19"/>
    </row>
    <row r="4" spans="1:6" ht="46.8" x14ac:dyDescent="0.3">
      <c r="A4" s="7" t="s">
        <v>0</v>
      </c>
      <c r="B4" s="7" t="s">
        <v>5</v>
      </c>
      <c r="C4" s="7" t="s">
        <v>1</v>
      </c>
      <c r="D4" s="7" t="s">
        <v>2</v>
      </c>
      <c r="E4" s="7" t="s">
        <v>401</v>
      </c>
      <c r="F4" s="7" t="s">
        <v>402</v>
      </c>
    </row>
    <row r="5" spans="1:6" ht="15.6" customHeight="1" x14ac:dyDescent="0.3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5.5" customHeight="1" x14ac:dyDescent="0.3">
      <c r="A6" s="9" t="s">
        <v>6</v>
      </c>
      <c r="B6" s="12" t="s">
        <v>3</v>
      </c>
      <c r="C6" s="24">
        <f>C8+C89+C116+C162+C213+C266+C297+C322+C364+C369</f>
        <v>5155430863.6400003</v>
      </c>
      <c r="D6" s="24">
        <f>D8+D89+D116+D162+D213+D266+D297+D322+D364+D369</f>
        <v>2981235615.9099998</v>
      </c>
      <c r="E6" s="28">
        <f>D6/C6*100</f>
        <v>57.827089427887188</v>
      </c>
      <c r="F6" s="27">
        <f>C6-D6</f>
        <v>2174195247.7300005</v>
      </c>
    </row>
    <row r="7" spans="1:6" ht="14.25" customHeight="1" x14ac:dyDescent="0.3">
      <c r="A7" s="10" t="s">
        <v>4</v>
      </c>
      <c r="B7" s="13"/>
      <c r="C7" s="31"/>
      <c r="D7" s="31"/>
      <c r="E7" s="22"/>
      <c r="F7" s="21"/>
    </row>
    <row r="8" spans="1:6" ht="15.6" x14ac:dyDescent="0.3">
      <c r="A8" s="20" t="s">
        <v>7</v>
      </c>
      <c r="B8" s="15" t="s">
        <v>8</v>
      </c>
      <c r="C8" s="24">
        <f>C9+C15+C28+C46+C61+C64</f>
        <v>410345003.31999993</v>
      </c>
      <c r="D8" s="24">
        <f>D9+D15+D28+D46+D61+D64</f>
        <v>176729242.89999998</v>
      </c>
      <c r="E8" s="25">
        <f>D8*100/C8</f>
        <v>43.06845251437872</v>
      </c>
      <c r="F8" s="24">
        <f>C8-D8</f>
        <v>233615760.41999996</v>
      </c>
    </row>
    <row r="9" spans="1:6" ht="31.2" x14ac:dyDescent="0.3">
      <c r="A9" s="11" t="s">
        <v>9</v>
      </c>
      <c r="B9" s="14" t="s">
        <v>10</v>
      </c>
      <c r="C9" s="23">
        <f>C10</f>
        <v>6681844</v>
      </c>
      <c r="D9" s="23">
        <f>D10</f>
        <v>3368016.33</v>
      </c>
      <c r="E9" s="26">
        <f>D9*100/C9</f>
        <v>50.405491807351382</v>
      </c>
      <c r="F9" s="23">
        <f>C9-D9</f>
        <v>3313827.67</v>
      </c>
    </row>
    <row r="10" spans="1:6" ht="62.4" x14ac:dyDescent="0.3">
      <c r="A10" s="11" t="s">
        <v>11</v>
      </c>
      <c r="B10" s="14" t="s">
        <v>12</v>
      </c>
      <c r="C10" s="23">
        <f>C11</f>
        <v>6681844</v>
      </c>
      <c r="D10" s="23">
        <f>D11</f>
        <v>3368016.33</v>
      </c>
      <c r="E10" s="26">
        <f t="shared" ref="E10:E63" si="0">D10*100/C10</f>
        <v>50.405491807351382</v>
      </c>
      <c r="F10" s="23">
        <f t="shared" ref="F10:F63" si="1">C10-D10</f>
        <v>3313827.67</v>
      </c>
    </row>
    <row r="11" spans="1:6" ht="31.2" x14ac:dyDescent="0.3">
      <c r="A11" s="11" t="s">
        <v>13</v>
      </c>
      <c r="B11" s="14" t="s">
        <v>14</v>
      </c>
      <c r="C11" s="23">
        <f>C12+C13+C14</f>
        <v>6681844</v>
      </c>
      <c r="D11" s="23">
        <f>D12+D13+D14</f>
        <v>3368016.33</v>
      </c>
      <c r="E11" s="26">
        <f t="shared" si="0"/>
        <v>50.405491807351382</v>
      </c>
      <c r="F11" s="23">
        <f t="shared" si="1"/>
        <v>3313827.67</v>
      </c>
    </row>
    <row r="12" spans="1:6" ht="21.6" customHeight="1" x14ac:dyDescent="0.3">
      <c r="A12" s="11" t="s">
        <v>15</v>
      </c>
      <c r="B12" s="14" t="s">
        <v>16</v>
      </c>
      <c r="C12" s="23">
        <v>5032138</v>
      </c>
      <c r="D12" s="23">
        <v>2689314.88</v>
      </c>
      <c r="E12" s="26">
        <f t="shared" si="0"/>
        <v>53.442788731151651</v>
      </c>
      <c r="F12" s="23">
        <f t="shared" si="1"/>
        <v>2342823.12</v>
      </c>
    </row>
    <row r="13" spans="1:6" ht="31.2" x14ac:dyDescent="0.3">
      <c r="A13" s="11" t="s">
        <v>17</v>
      </c>
      <c r="B13" s="14" t="s">
        <v>18</v>
      </c>
      <c r="C13" s="23">
        <v>130000</v>
      </c>
      <c r="D13" s="23">
        <v>12100</v>
      </c>
      <c r="E13" s="26">
        <f t="shared" si="0"/>
        <v>9.3076923076923084</v>
      </c>
      <c r="F13" s="23">
        <f t="shared" si="1"/>
        <v>117900</v>
      </c>
    </row>
    <row r="14" spans="1:6" ht="46.8" x14ac:dyDescent="0.3">
      <c r="A14" s="11" t="s">
        <v>19</v>
      </c>
      <c r="B14" s="14" t="s">
        <v>20</v>
      </c>
      <c r="C14" s="23">
        <v>1519706</v>
      </c>
      <c r="D14" s="23">
        <v>666601.44999999995</v>
      </c>
      <c r="E14" s="26">
        <f>D14*100/C14</f>
        <v>43.86384274326744</v>
      </c>
      <c r="F14" s="23">
        <f t="shared" si="1"/>
        <v>853104.55</v>
      </c>
    </row>
    <row r="15" spans="1:6" ht="46.8" x14ac:dyDescent="0.3">
      <c r="A15" s="11" t="s">
        <v>21</v>
      </c>
      <c r="B15" s="14" t="s">
        <v>22</v>
      </c>
      <c r="C15" s="23">
        <f>C16+C22+C26</f>
        <v>2817488</v>
      </c>
      <c r="D15" s="23">
        <f>D16+D22+D26</f>
        <v>1456616.6300000001</v>
      </c>
      <c r="E15" s="26">
        <f t="shared" si="0"/>
        <v>51.699124539305934</v>
      </c>
      <c r="F15" s="23">
        <f t="shared" si="1"/>
        <v>1360871.3699999999</v>
      </c>
    </row>
    <row r="16" spans="1:6" ht="62.4" x14ac:dyDescent="0.3">
      <c r="A16" s="11" t="s">
        <v>11</v>
      </c>
      <c r="B16" s="14" t="s">
        <v>23</v>
      </c>
      <c r="C16" s="23">
        <f>C17</f>
        <v>2357545</v>
      </c>
      <c r="D16" s="23">
        <f>D17</f>
        <v>1255541.4100000001</v>
      </c>
      <c r="E16" s="26">
        <f t="shared" si="0"/>
        <v>53.256307302723812</v>
      </c>
      <c r="F16" s="23">
        <f t="shared" si="1"/>
        <v>1102003.5899999999</v>
      </c>
    </row>
    <row r="17" spans="1:6" ht="31.2" x14ac:dyDescent="0.3">
      <c r="A17" s="11" t="s">
        <v>13</v>
      </c>
      <c r="B17" s="14" t="s">
        <v>24</v>
      </c>
      <c r="C17" s="23">
        <f>C18+C19+C20+C21</f>
        <v>2357545</v>
      </c>
      <c r="D17" s="23">
        <f>D18+D19+D20+D21</f>
        <v>1255541.4100000001</v>
      </c>
      <c r="E17" s="26">
        <f t="shared" si="0"/>
        <v>53.256307302723812</v>
      </c>
      <c r="F17" s="23">
        <f t="shared" si="1"/>
        <v>1102003.5899999999</v>
      </c>
    </row>
    <row r="18" spans="1:6" ht="18.600000000000001" customHeight="1" x14ac:dyDescent="0.3">
      <c r="A18" s="11" t="s">
        <v>15</v>
      </c>
      <c r="B18" s="14" t="s">
        <v>25</v>
      </c>
      <c r="C18" s="23">
        <v>1604874</v>
      </c>
      <c r="D18" s="23">
        <v>830276.43</v>
      </c>
      <c r="E18" s="26">
        <f t="shared" si="0"/>
        <v>51.734680105727925</v>
      </c>
      <c r="F18" s="23">
        <f t="shared" si="1"/>
        <v>774597.57</v>
      </c>
    </row>
    <row r="19" spans="1:6" ht="31.2" x14ac:dyDescent="0.3">
      <c r="A19" s="11" t="s">
        <v>17</v>
      </c>
      <c r="B19" s="14" t="s">
        <v>26</v>
      </c>
      <c r="C19" s="23">
        <v>118000</v>
      </c>
      <c r="D19" s="23">
        <v>66632</v>
      </c>
      <c r="E19" s="26">
        <f t="shared" si="0"/>
        <v>56.467796610169493</v>
      </c>
      <c r="F19" s="23">
        <f t="shared" si="1"/>
        <v>51368</v>
      </c>
    </row>
    <row r="20" spans="1:6" ht="69" customHeight="1" x14ac:dyDescent="0.3">
      <c r="A20" s="11" t="s">
        <v>140</v>
      </c>
      <c r="B20" s="14" t="s">
        <v>403</v>
      </c>
      <c r="C20" s="23">
        <v>150000</v>
      </c>
      <c r="D20" s="23">
        <v>117506</v>
      </c>
      <c r="E20" s="26">
        <f t="shared" si="0"/>
        <v>78.337333333333333</v>
      </c>
      <c r="F20" s="23">
        <f t="shared" si="1"/>
        <v>32494</v>
      </c>
    </row>
    <row r="21" spans="1:6" ht="46.8" x14ac:dyDescent="0.3">
      <c r="A21" s="11" t="s">
        <v>19</v>
      </c>
      <c r="B21" s="14" t="s">
        <v>27</v>
      </c>
      <c r="C21" s="23">
        <v>484671</v>
      </c>
      <c r="D21" s="23">
        <v>241126.98</v>
      </c>
      <c r="E21" s="26">
        <f t="shared" si="0"/>
        <v>49.750651472854784</v>
      </c>
      <c r="F21" s="23">
        <f t="shared" si="1"/>
        <v>243544.02</v>
      </c>
    </row>
    <row r="22" spans="1:6" ht="31.2" x14ac:dyDescent="0.3">
      <c r="A22" s="11" t="s">
        <v>28</v>
      </c>
      <c r="B22" s="14" t="s">
        <v>29</v>
      </c>
      <c r="C22" s="23">
        <f>C23</f>
        <v>384943</v>
      </c>
      <c r="D22" s="23">
        <f>D23</f>
        <v>196075.22</v>
      </c>
      <c r="E22" s="26">
        <f t="shared" si="0"/>
        <v>50.936169770589409</v>
      </c>
      <c r="F22" s="23">
        <f t="shared" si="1"/>
        <v>188867.78</v>
      </c>
    </row>
    <row r="23" spans="1:6" ht="31.2" x14ac:dyDescent="0.3">
      <c r="A23" s="11" t="s">
        <v>30</v>
      </c>
      <c r="B23" s="14" t="s">
        <v>31</v>
      </c>
      <c r="C23" s="23">
        <f>C24+C25</f>
        <v>384943</v>
      </c>
      <c r="D23" s="23">
        <f>D24+D25</f>
        <v>196075.22</v>
      </c>
      <c r="E23" s="26">
        <f t="shared" si="0"/>
        <v>50.936169770589409</v>
      </c>
      <c r="F23" s="23">
        <f t="shared" si="1"/>
        <v>188867.78</v>
      </c>
    </row>
    <row r="24" spans="1:6" ht="31.2" x14ac:dyDescent="0.3">
      <c r="A24" s="11" t="s">
        <v>32</v>
      </c>
      <c r="B24" s="14" t="s">
        <v>33</v>
      </c>
      <c r="C24" s="23">
        <v>141811</v>
      </c>
      <c r="D24" s="23">
        <v>59306.26</v>
      </c>
      <c r="E24" s="26">
        <f t="shared" si="0"/>
        <v>41.820634506491032</v>
      </c>
      <c r="F24" s="23">
        <f t="shared" si="1"/>
        <v>82504.739999999991</v>
      </c>
    </row>
    <row r="25" spans="1:6" ht="15.6" x14ac:dyDescent="0.3">
      <c r="A25" s="11" t="s">
        <v>34</v>
      </c>
      <c r="B25" s="14" t="s">
        <v>35</v>
      </c>
      <c r="C25" s="23">
        <v>243132</v>
      </c>
      <c r="D25" s="23">
        <v>136768.95999999999</v>
      </c>
      <c r="E25" s="26">
        <f t="shared" si="0"/>
        <v>56.252965467318162</v>
      </c>
      <c r="F25" s="23">
        <f t="shared" si="1"/>
        <v>106363.04000000001</v>
      </c>
    </row>
    <row r="26" spans="1:6" ht="17.399999999999999" customHeight="1" x14ac:dyDescent="0.3">
      <c r="A26" s="11" t="s">
        <v>75</v>
      </c>
      <c r="B26" s="14" t="s">
        <v>404</v>
      </c>
      <c r="C26" s="23">
        <f>C27</f>
        <v>75000</v>
      </c>
      <c r="D26" s="23">
        <f>D27</f>
        <v>5000</v>
      </c>
      <c r="E26" s="26">
        <f t="shared" si="0"/>
        <v>6.666666666666667</v>
      </c>
      <c r="F26" s="23">
        <f t="shared" si="1"/>
        <v>70000</v>
      </c>
    </row>
    <row r="27" spans="1:6" ht="15.6" x14ac:dyDescent="0.3">
      <c r="A27" s="11" t="s">
        <v>406</v>
      </c>
      <c r="B27" s="14" t="s">
        <v>405</v>
      </c>
      <c r="C27" s="23">
        <v>75000</v>
      </c>
      <c r="D27" s="23">
        <v>5000</v>
      </c>
      <c r="E27" s="26">
        <f t="shared" si="0"/>
        <v>6.666666666666667</v>
      </c>
      <c r="F27" s="23">
        <f t="shared" si="1"/>
        <v>70000</v>
      </c>
    </row>
    <row r="28" spans="1:6" ht="46.8" x14ac:dyDescent="0.3">
      <c r="A28" s="11" t="s">
        <v>39</v>
      </c>
      <c r="B28" s="14" t="s">
        <v>40</v>
      </c>
      <c r="C28" s="23">
        <f>C29+C34+C39</f>
        <v>165076950.47999999</v>
      </c>
      <c r="D28" s="23">
        <f>D29+D34+D39</f>
        <v>86654414.890000001</v>
      </c>
      <c r="E28" s="26">
        <f>D28*100/C28</f>
        <v>52.493346065596647</v>
      </c>
      <c r="F28" s="23">
        <f>C28-D28</f>
        <v>78422535.589999989</v>
      </c>
    </row>
    <row r="29" spans="1:6" ht="62.4" x14ac:dyDescent="0.3">
      <c r="A29" s="11" t="s">
        <v>11</v>
      </c>
      <c r="B29" s="14" t="s">
        <v>41</v>
      </c>
      <c r="C29" s="23">
        <f>C30</f>
        <v>140391558</v>
      </c>
      <c r="D29" s="23">
        <f>D30</f>
        <v>75955569.800000012</v>
      </c>
      <c r="E29" s="26">
        <f t="shared" si="0"/>
        <v>54.102661785404514</v>
      </c>
      <c r="F29" s="23">
        <f t="shared" si="1"/>
        <v>64435988.199999988</v>
      </c>
    </row>
    <row r="30" spans="1:6" ht="31.2" x14ac:dyDescent="0.3">
      <c r="A30" s="11" t="s">
        <v>13</v>
      </c>
      <c r="B30" s="14" t="s">
        <v>42</v>
      </c>
      <c r="C30" s="23">
        <f>C31+C32+C33</f>
        <v>140391558</v>
      </c>
      <c r="D30" s="23">
        <f>D31+D32+D33</f>
        <v>75955569.800000012</v>
      </c>
      <c r="E30" s="26">
        <f t="shared" si="0"/>
        <v>54.102661785404514</v>
      </c>
      <c r="F30" s="23">
        <f t="shared" si="1"/>
        <v>64435988.199999988</v>
      </c>
    </row>
    <row r="31" spans="1:6" ht="21.6" customHeight="1" x14ac:dyDescent="0.3">
      <c r="A31" s="11" t="s">
        <v>15</v>
      </c>
      <c r="B31" s="14" t="s">
        <v>43</v>
      </c>
      <c r="C31" s="23">
        <v>104803555</v>
      </c>
      <c r="D31" s="23">
        <v>57585966.340000004</v>
      </c>
      <c r="E31" s="26">
        <f t="shared" si="0"/>
        <v>54.946577279749718</v>
      </c>
      <c r="F31" s="23">
        <f t="shared" si="1"/>
        <v>47217588.659999996</v>
      </c>
    </row>
    <row r="32" spans="1:6" ht="31.2" x14ac:dyDescent="0.3">
      <c r="A32" s="11" t="s">
        <v>17</v>
      </c>
      <c r="B32" s="14" t="s">
        <v>44</v>
      </c>
      <c r="C32" s="23">
        <v>3761000</v>
      </c>
      <c r="D32" s="23">
        <v>2900498.03</v>
      </c>
      <c r="E32" s="26">
        <f t="shared" si="0"/>
        <v>77.120394310023926</v>
      </c>
      <c r="F32" s="23">
        <f t="shared" si="1"/>
        <v>860501.9700000002</v>
      </c>
    </row>
    <row r="33" spans="1:6" ht="46.8" x14ac:dyDescent="0.3">
      <c r="A33" s="11" t="s">
        <v>19</v>
      </c>
      <c r="B33" s="14" t="s">
        <v>45</v>
      </c>
      <c r="C33" s="23">
        <v>31827003</v>
      </c>
      <c r="D33" s="23">
        <v>15469105.43</v>
      </c>
      <c r="E33" s="26">
        <f t="shared" si="0"/>
        <v>48.603713739556312</v>
      </c>
      <c r="F33" s="23">
        <f t="shared" si="1"/>
        <v>16357897.57</v>
      </c>
    </row>
    <row r="34" spans="1:6" ht="31.2" x14ac:dyDescent="0.3">
      <c r="A34" s="11" t="s">
        <v>28</v>
      </c>
      <c r="B34" s="14" t="s">
        <v>46</v>
      </c>
      <c r="C34" s="23">
        <f>C35</f>
        <v>21705392.48</v>
      </c>
      <c r="D34" s="23">
        <f>D35</f>
        <v>8961343.209999999</v>
      </c>
      <c r="E34" s="26">
        <f t="shared" si="0"/>
        <v>41.286252797581291</v>
      </c>
      <c r="F34" s="23">
        <f t="shared" si="1"/>
        <v>12744049.270000001</v>
      </c>
    </row>
    <row r="35" spans="1:6" ht="31.2" x14ac:dyDescent="0.3">
      <c r="A35" s="11" t="s">
        <v>30</v>
      </c>
      <c r="B35" s="14" t="s">
        <v>47</v>
      </c>
      <c r="C35" s="23">
        <f>C36+C37+C38</f>
        <v>21705392.48</v>
      </c>
      <c r="D35" s="23">
        <f>D36+D37+D38</f>
        <v>8961343.209999999</v>
      </c>
      <c r="E35" s="26">
        <f t="shared" si="0"/>
        <v>41.286252797581291</v>
      </c>
      <c r="F35" s="23">
        <f t="shared" si="1"/>
        <v>12744049.270000001</v>
      </c>
    </row>
    <row r="36" spans="1:6" ht="31.2" x14ac:dyDescent="0.3">
      <c r="A36" s="11" t="s">
        <v>32</v>
      </c>
      <c r="B36" s="14" t="s">
        <v>48</v>
      </c>
      <c r="C36" s="23">
        <v>3262000</v>
      </c>
      <c r="D36" s="23">
        <v>1235977.3899999999</v>
      </c>
      <c r="E36" s="26">
        <f t="shared" si="0"/>
        <v>37.890171367259349</v>
      </c>
      <c r="F36" s="23">
        <f t="shared" si="1"/>
        <v>2026022.61</v>
      </c>
    </row>
    <row r="37" spans="1:6" ht="15.6" x14ac:dyDescent="0.3">
      <c r="A37" s="11" t="s">
        <v>34</v>
      </c>
      <c r="B37" s="14" t="s">
        <v>49</v>
      </c>
      <c r="C37" s="23">
        <v>13693392.48</v>
      </c>
      <c r="D37" s="23">
        <v>5117307.0999999996</v>
      </c>
      <c r="E37" s="26">
        <f t="shared" si="0"/>
        <v>37.370630451687738</v>
      </c>
      <c r="F37" s="23">
        <f t="shared" si="1"/>
        <v>8576085.3800000008</v>
      </c>
    </row>
    <row r="38" spans="1:6" ht="15.6" x14ac:dyDescent="0.3">
      <c r="A38" s="11" t="s">
        <v>50</v>
      </c>
      <c r="B38" s="14" t="s">
        <v>51</v>
      </c>
      <c r="C38" s="23">
        <v>4750000</v>
      </c>
      <c r="D38" s="23">
        <v>2608058.7200000002</v>
      </c>
      <c r="E38" s="26">
        <f t="shared" si="0"/>
        <v>54.906499368421059</v>
      </c>
      <c r="F38" s="23">
        <f t="shared" si="1"/>
        <v>2141941.2799999998</v>
      </c>
    </row>
    <row r="39" spans="1:6" ht="15.6" x14ac:dyDescent="0.3">
      <c r="A39" s="11" t="s">
        <v>36</v>
      </c>
      <c r="B39" s="14" t="s">
        <v>52</v>
      </c>
      <c r="C39" s="23">
        <f>C40+C42</f>
        <v>2980000</v>
      </c>
      <c r="D39" s="23">
        <f>D40+D42</f>
        <v>1737501.88</v>
      </c>
      <c r="E39" s="26">
        <f t="shared" si="0"/>
        <v>58.305432214765098</v>
      </c>
      <c r="F39" s="23">
        <f t="shared" si="1"/>
        <v>1242498.1200000001</v>
      </c>
    </row>
    <row r="40" spans="1:6" ht="15.6" x14ac:dyDescent="0.3">
      <c r="A40" s="11" t="s">
        <v>53</v>
      </c>
      <c r="B40" s="14" t="s">
        <v>54</v>
      </c>
      <c r="C40" s="23">
        <f>C41</f>
        <v>1000000</v>
      </c>
      <c r="D40" s="23">
        <f>D41</f>
        <v>770703.08</v>
      </c>
      <c r="E40" s="26">
        <f t="shared" si="0"/>
        <v>77.070307999999997</v>
      </c>
      <c r="F40" s="23">
        <f t="shared" si="1"/>
        <v>229296.92000000004</v>
      </c>
    </row>
    <row r="41" spans="1:6" ht="31.2" x14ac:dyDescent="0.3">
      <c r="A41" s="11" t="s">
        <v>55</v>
      </c>
      <c r="B41" s="14" t="s">
        <v>56</v>
      </c>
      <c r="C41" s="23">
        <v>1000000</v>
      </c>
      <c r="D41" s="23">
        <v>770703.08</v>
      </c>
      <c r="E41" s="26">
        <f t="shared" si="0"/>
        <v>77.070307999999997</v>
      </c>
      <c r="F41" s="23">
        <f t="shared" si="1"/>
        <v>229296.92000000004</v>
      </c>
    </row>
    <row r="42" spans="1:6" ht="15.6" x14ac:dyDescent="0.3">
      <c r="A42" s="11" t="s">
        <v>37</v>
      </c>
      <c r="B42" s="14" t="s">
        <v>57</v>
      </c>
      <c r="C42" s="23">
        <f>C43+C44+C45</f>
        <v>1980000</v>
      </c>
      <c r="D42" s="23">
        <f>D43+D44+D45</f>
        <v>966798.8</v>
      </c>
      <c r="E42" s="26">
        <f t="shared" si="0"/>
        <v>48.828222222222223</v>
      </c>
      <c r="F42" s="23">
        <f t="shared" si="1"/>
        <v>1013201.2</v>
      </c>
    </row>
    <row r="43" spans="1:6" ht="18" customHeight="1" x14ac:dyDescent="0.3">
      <c r="A43" s="11" t="s">
        <v>58</v>
      </c>
      <c r="B43" s="14" t="s">
        <v>59</v>
      </c>
      <c r="C43" s="23">
        <v>58000</v>
      </c>
      <c r="D43" s="23">
        <v>40745</v>
      </c>
      <c r="E43" s="26">
        <f t="shared" si="0"/>
        <v>70.25</v>
      </c>
      <c r="F43" s="23">
        <f t="shared" si="1"/>
        <v>17255</v>
      </c>
    </row>
    <row r="44" spans="1:6" ht="15.6" x14ac:dyDescent="0.3">
      <c r="A44" s="11" t="s">
        <v>60</v>
      </c>
      <c r="B44" s="14" t="s">
        <v>61</v>
      </c>
      <c r="C44" s="23">
        <v>72000</v>
      </c>
      <c r="D44" s="23">
        <v>53857</v>
      </c>
      <c r="E44" s="26">
        <f t="shared" si="0"/>
        <v>74.801388888888894</v>
      </c>
      <c r="F44" s="23">
        <f t="shared" si="1"/>
        <v>18143</v>
      </c>
    </row>
    <row r="45" spans="1:6" ht="15.6" x14ac:dyDescent="0.3">
      <c r="A45" s="11" t="s">
        <v>38</v>
      </c>
      <c r="B45" s="14" t="s">
        <v>62</v>
      </c>
      <c r="C45" s="23">
        <v>1850000</v>
      </c>
      <c r="D45" s="23">
        <v>872196.8</v>
      </c>
      <c r="E45" s="26">
        <f t="shared" si="0"/>
        <v>47.145772972972971</v>
      </c>
      <c r="F45" s="23">
        <f t="shared" si="1"/>
        <v>977803.2</v>
      </c>
    </row>
    <row r="46" spans="1:6" ht="46.8" x14ac:dyDescent="0.3">
      <c r="A46" s="11" t="s">
        <v>63</v>
      </c>
      <c r="B46" s="14" t="s">
        <v>64</v>
      </c>
      <c r="C46" s="23">
        <f>C47+C52+C57</f>
        <v>47085250</v>
      </c>
      <c r="D46" s="23">
        <f>D47+D52+D57</f>
        <v>23622780.389999997</v>
      </c>
      <c r="E46" s="26">
        <f t="shared" si="0"/>
        <v>50.170234606378848</v>
      </c>
      <c r="F46" s="23">
        <f t="shared" si="1"/>
        <v>23462469.610000003</v>
      </c>
    </row>
    <row r="47" spans="1:6" ht="62.4" x14ac:dyDescent="0.3">
      <c r="A47" s="11" t="s">
        <v>11</v>
      </c>
      <c r="B47" s="14" t="s">
        <v>65</v>
      </c>
      <c r="C47" s="23">
        <f>C48</f>
        <v>43690237</v>
      </c>
      <c r="D47" s="23">
        <f>D48</f>
        <v>21980568.579999998</v>
      </c>
      <c r="E47" s="26">
        <f t="shared" si="0"/>
        <v>50.310023678745438</v>
      </c>
      <c r="F47" s="23">
        <f t="shared" si="1"/>
        <v>21709668.420000002</v>
      </c>
    </row>
    <row r="48" spans="1:6" ht="31.2" x14ac:dyDescent="0.3">
      <c r="A48" s="11" t="s">
        <v>13</v>
      </c>
      <c r="B48" s="14" t="s">
        <v>66</v>
      </c>
      <c r="C48" s="23">
        <f>C49+C50+C51</f>
        <v>43690237</v>
      </c>
      <c r="D48" s="23">
        <f>D49+D50+D51</f>
        <v>21980568.579999998</v>
      </c>
      <c r="E48" s="26">
        <f t="shared" si="0"/>
        <v>50.310023678745438</v>
      </c>
      <c r="F48" s="23">
        <f t="shared" si="1"/>
        <v>21709668.420000002</v>
      </c>
    </row>
    <row r="49" spans="1:6" ht="16.8" customHeight="1" x14ac:dyDescent="0.3">
      <c r="A49" s="11" t="s">
        <v>15</v>
      </c>
      <c r="B49" s="14" t="s">
        <v>67</v>
      </c>
      <c r="C49" s="23">
        <v>32162340</v>
      </c>
      <c r="D49" s="23">
        <v>16211701.42</v>
      </c>
      <c r="E49" s="26">
        <f t="shared" si="0"/>
        <v>50.40585175083654</v>
      </c>
      <c r="F49" s="23">
        <f t="shared" si="1"/>
        <v>15950638.58</v>
      </c>
    </row>
    <row r="50" spans="1:6" ht="31.2" x14ac:dyDescent="0.3">
      <c r="A50" s="11" t="s">
        <v>17</v>
      </c>
      <c r="B50" s="14" t="s">
        <v>68</v>
      </c>
      <c r="C50" s="23">
        <v>1695500</v>
      </c>
      <c r="D50" s="23">
        <v>886361.57</v>
      </c>
      <c r="E50" s="26">
        <f t="shared" si="0"/>
        <v>52.277296962547922</v>
      </c>
      <c r="F50" s="23">
        <f t="shared" si="1"/>
        <v>809138.43</v>
      </c>
    </row>
    <row r="51" spans="1:6" ht="46.8" x14ac:dyDescent="0.3">
      <c r="A51" s="11" t="s">
        <v>19</v>
      </c>
      <c r="B51" s="14" t="s">
        <v>69</v>
      </c>
      <c r="C51" s="23">
        <v>9832397</v>
      </c>
      <c r="D51" s="23">
        <v>4882505.59</v>
      </c>
      <c r="E51" s="26">
        <f t="shared" si="0"/>
        <v>49.657327607906801</v>
      </c>
      <c r="F51" s="23">
        <f t="shared" si="1"/>
        <v>4949891.41</v>
      </c>
    </row>
    <row r="52" spans="1:6" ht="31.2" x14ac:dyDescent="0.3">
      <c r="A52" s="11" t="s">
        <v>28</v>
      </c>
      <c r="B52" s="14" t="s">
        <v>70</v>
      </c>
      <c r="C52" s="23">
        <f>C53</f>
        <v>3362613</v>
      </c>
      <c r="D52" s="23">
        <f>D53</f>
        <v>1613524.81</v>
      </c>
      <c r="E52" s="26">
        <f t="shared" si="0"/>
        <v>47.984255399000716</v>
      </c>
      <c r="F52" s="23">
        <f t="shared" si="1"/>
        <v>1749088.19</v>
      </c>
    </row>
    <row r="53" spans="1:6" ht="31.2" x14ac:dyDescent="0.3">
      <c r="A53" s="11" t="s">
        <v>30</v>
      </c>
      <c r="B53" s="14" t="s">
        <v>71</v>
      </c>
      <c r="C53" s="23">
        <f>C54+C55+C56</f>
        <v>3362613</v>
      </c>
      <c r="D53" s="23">
        <f>D54+D55+D56</f>
        <v>1613524.81</v>
      </c>
      <c r="E53" s="26">
        <f t="shared" si="0"/>
        <v>47.984255399000716</v>
      </c>
      <c r="F53" s="23">
        <f t="shared" si="1"/>
        <v>1749088.19</v>
      </c>
    </row>
    <row r="54" spans="1:6" ht="31.2" x14ac:dyDescent="0.3">
      <c r="A54" s="11" t="s">
        <v>32</v>
      </c>
      <c r="B54" s="14" t="s">
        <v>72</v>
      </c>
      <c r="C54" s="23">
        <v>1830976</v>
      </c>
      <c r="D54" s="23">
        <v>926546.02</v>
      </c>
      <c r="E54" s="26">
        <f t="shared" si="0"/>
        <v>50.603941285958967</v>
      </c>
      <c r="F54" s="23">
        <f t="shared" si="1"/>
        <v>904429.98</v>
      </c>
    </row>
    <row r="55" spans="1:6" ht="15.6" x14ac:dyDescent="0.3">
      <c r="A55" s="11" t="s">
        <v>34</v>
      </c>
      <c r="B55" s="14" t="s">
        <v>73</v>
      </c>
      <c r="C55" s="23">
        <v>1528137</v>
      </c>
      <c r="D55" s="23">
        <v>686625.46</v>
      </c>
      <c r="E55" s="26">
        <f t="shared" si="0"/>
        <v>44.932192597914977</v>
      </c>
      <c r="F55" s="23">
        <f t="shared" si="1"/>
        <v>841511.54</v>
      </c>
    </row>
    <row r="56" spans="1:6" ht="15.6" x14ac:dyDescent="0.3">
      <c r="A56" s="11" t="s">
        <v>50</v>
      </c>
      <c r="B56" s="14" t="s">
        <v>74</v>
      </c>
      <c r="C56" s="23">
        <v>3500</v>
      </c>
      <c r="D56" s="23">
        <v>353.33</v>
      </c>
      <c r="E56" s="26">
        <f t="shared" si="0"/>
        <v>10.095142857142857</v>
      </c>
      <c r="F56" s="23">
        <f t="shared" si="1"/>
        <v>3146.67</v>
      </c>
    </row>
    <row r="57" spans="1:6" ht="15.6" x14ac:dyDescent="0.3">
      <c r="A57" s="11" t="s">
        <v>36</v>
      </c>
      <c r="B57" s="14" t="s">
        <v>78</v>
      </c>
      <c r="C57" s="23">
        <f>C58</f>
        <v>32400</v>
      </c>
      <c r="D57" s="23">
        <f>D58</f>
        <v>28687</v>
      </c>
      <c r="E57" s="26">
        <f t="shared" si="0"/>
        <v>88.540123456790127</v>
      </c>
      <c r="F57" s="23">
        <f t="shared" si="1"/>
        <v>3713</v>
      </c>
    </row>
    <row r="58" spans="1:6" ht="15.6" x14ac:dyDescent="0.3">
      <c r="A58" s="11" t="s">
        <v>37</v>
      </c>
      <c r="B58" s="14" t="s">
        <v>79</v>
      </c>
      <c r="C58" s="23">
        <f>C59+C60</f>
        <v>32400</v>
      </c>
      <c r="D58" s="23">
        <f>D59+D60</f>
        <v>28687</v>
      </c>
      <c r="E58" s="26">
        <f t="shared" si="0"/>
        <v>88.540123456790127</v>
      </c>
      <c r="F58" s="23">
        <f t="shared" si="1"/>
        <v>3713</v>
      </c>
    </row>
    <row r="59" spans="1:6" ht="15.6" x14ac:dyDescent="0.3">
      <c r="A59" s="11" t="str">
        <f>A44</f>
        <v>Уплата прочих налогов, сборов</v>
      </c>
      <c r="B59" s="14" t="s">
        <v>80</v>
      </c>
      <c r="C59" s="23">
        <v>13400</v>
      </c>
      <c r="D59" s="23">
        <v>9687</v>
      </c>
      <c r="E59" s="26">
        <f t="shared" si="0"/>
        <v>72.291044776119406</v>
      </c>
      <c r="F59" s="23">
        <f t="shared" si="1"/>
        <v>3713</v>
      </c>
    </row>
    <row r="60" spans="1:6" ht="15.6" x14ac:dyDescent="0.3">
      <c r="A60" s="11" t="str">
        <f>A45</f>
        <v>Уплата иных платежей</v>
      </c>
      <c r="B60" s="14" t="s">
        <v>81</v>
      </c>
      <c r="C60" s="23">
        <v>19000</v>
      </c>
      <c r="D60" s="23">
        <v>19000</v>
      </c>
      <c r="E60" s="26">
        <f t="shared" si="0"/>
        <v>100</v>
      </c>
      <c r="F60" s="23">
        <f t="shared" si="1"/>
        <v>0</v>
      </c>
    </row>
    <row r="61" spans="1:6" ht="15.6" x14ac:dyDescent="0.3">
      <c r="A61" s="11" t="s">
        <v>82</v>
      </c>
      <c r="B61" s="14" t="s">
        <v>83</v>
      </c>
      <c r="C61" s="23">
        <f>C62</f>
        <v>4741639.2</v>
      </c>
      <c r="D61" s="23">
        <f>D62</f>
        <v>0</v>
      </c>
      <c r="E61" s="26">
        <f t="shared" si="0"/>
        <v>0</v>
      </c>
      <c r="F61" s="23">
        <f t="shared" si="1"/>
        <v>4741639.2</v>
      </c>
    </row>
    <row r="62" spans="1:6" ht="15.6" x14ac:dyDescent="0.3">
      <c r="A62" s="11" t="s">
        <v>36</v>
      </c>
      <c r="B62" s="14" t="s">
        <v>84</v>
      </c>
      <c r="C62" s="23">
        <f>C63</f>
        <v>4741639.2</v>
      </c>
      <c r="D62" s="23">
        <f>D63</f>
        <v>0</v>
      </c>
      <c r="E62" s="26">
        <f t="shared" si="0"/>
        <v>0</v>
      </c>
      <c r="F62" s="23">
        <f t="shared" si="1"/>
        <v>4741639.2</v>
      </c>
    </row>
    <row r="63" spans="1:6" ht="15.6" x14ac:dyDescent="0.3">
      <c r="A63" s="11" t="s">
        <v>85</v>
      </c>
      <c r="B63" s="14" t="s">
        <v>86</v>
      </c>
      <c r="C63" s="23">
        <v>4741639.2</v>
      </c>
      <c r="D63" s="23">
        <v>0</v>
      </c>
      <c r="E63" s="26">
        <f t="shared" si="0"/>
        <v>0</v>
      </c>
      <c r="F63" s="23">
        <f t="shared" si="1"/>
        <v>4741639.2</v>
      </c>
    </row>
    <row r="64" spans="1:6" ht="15.6" x14ac:dyDescent="0.3">
      <c r="A64" s="11" t="s">
        <v>87</v>
      </c>
      <c r="B64" s="14" t="s">
        <v>88</v>
      </c>
      <c r="C64" s="23">
        <f>C65+C71+C76+C79+C82</f>
        <v>183941831.63999999</v>
      </c>
      <c r="D64" s="23">
        <f>D65+D71+D76+D79+D82</f>
        <v>61627414.659999996</v>
      </c>
      <c r="E64" s="26">
        <f t="shared" ref="E64:E133" si="2">D64*100/C64</f>
        <v>33.503751762466685</v>
      </c>
      <c r="F64" s="23">
        <f>C64-D64</f>
        <v>122314416.97999999</v>
      </c>
    </row>
    <row r="65" spans="1:6" ht="62.4" x14ac:dyDescent="0.3">
      <c r="A65" s="11" t="s">
        <v>11</v>
      </c>
      <c r="B65" s="14" t="s">
        <v>89</v>
      </c>
      <c r="C65" s="23">
        <f>C66</f>
        <v>46909781</v>
      </c>
      <c r="D65" s="23">
        <f>D66</f>
        <v>25138207.620000001</v>
      </c>
      <c r="E65" s="26">
        <f t="shared" si="2"/>
        <v>53.588413938662384</v>
      </c>
      <c r="F65" s="23">
        <f t="shared" ref="F65:F133" si="3">C65-D65</f>
        <v>21771573.379999999</v>
      </c>
    </row>
    <row r="66" spans="1:6" ht="31.2" x14ac:dyDescent="0.3">
      <c r="A66" s="11" t="s">
        <v>13</v>
      </c>
      <c r="B66" s="14" t="s">
        <v>90</v>
      </c>
      <c r="C66" s="23">
        <f>C67+C68+C69+C70</f>
        <v>46909781</v>
      </c>
      <c r="D66" s="23">
        <f>D67+D68+D69+D70</f>
        <v>25138207.620000001</v>
      </c>
      <c r="E66" s="26">
        <f t="shared" si="2"/>
        <v>53.588413938662384</v>
      </c>
      <c r="F66" s="23">
        <f t="shared" si="3"/>
        <v>21771573.379999999</v>
      </c>
    </row>
    <row r="67" spans="1:6" ht="17.399999999999999" customHeight="1" x14ac:dyDescent="0.3">
      <c r="A67" s="11" t="s">
        <v>15</v>
      </c>
      <c r="B67" s="14" t="s">
        <v>91</v>
      </c>
      <c r="C67" s="23">
        <v>34524362.579999998</v>
      </c>
      <c r="D67" s="23">
        <v>19107746.640000001</v>
      </c>
      <c r="E67" s="26">
        <f t="shared" si="2"/>
        <v>55.345689860959631</v>
      </c>
      <c r="F67" s="23">
        <f t="shared" si="3"/>
        <v>15416615.939999998</v>
      </c>
    </row>
    <row r="68" spans="1:6" ht="31.2" x14ac:dyDescent="0.3">
      <c r="A68" s="11" t="s">
        <v>17</v>
      </c>
      <c r="B68" s="14" t="s">
        <v>92</v>
      </c>
      <c r="C68" s="23">
        <v>1186580</v>
      </c>
      <c r="D68" s="23">
        <v>996734.48</v>
      </c>
      <c r="E68" s="26">
        <f>D68*100/C68</f>
        <v>84.000613527954286</v>
      </c>
      <c r="F68" s="23">
        <f>C68-D68</f>
        <v>189845.52000000002</v>
      </c>
    </row>
    <row r="69" spans="1:6" ht="62.4" x14ac:dyDescent="0.3">
      <c r="A69" s="11" t="s">
        <v>140</v>
      </c>
      <c r="B69" s="14" t="s">
        <v>449</v>
      </c>
      <c r="C69" s="23">
        <v>700000</v>
      </c>
      <c r="D69" s="23">
        <v>0</v>
      </c>
      <c r="E69" s="26">
        <f>D69*100/C69</f>
        <v>0</v>
      </c>
      <c r="F69" s="23">
        <f>C69-D69</f>
        <v>700000</v>
      </c>
    </row>
    <row r="70" spans="1:6" ht="46.8" x14ac:dyDescent="0.3">
      <c r="A70" s="11" t="s">
        <v>19</v>
      </c>
      <c r="B70" s="14" t="s">
        <v>93</v>
      </c>
      <c r="C70" s="23">
        <v>10498838.42</v>
      </c>
      <c r="D70" s="23">
        <v>5033726.5</v>
      </c>
      <c r="E70" s="26">
        <f t="shared" si="2"/>
        <v>47.945556438042601</v>
      </c>
      <c r="F70" s="23">
        <f t="shared" si="3"/>
        <v>5465111.9199999999</v>
      </c>
    </row>
    <row r="71" spans="1:6" ht="31.2" x14ac:dyDescent="0.3">
      <c r="A71" s="11" t="s">
        <v>28</v>
      </c>
      <c r="B71" s="14" t="s">
        <v>94</v>
      </c>
      <c r="C71" s="23">
        <f>C72</f>
        <v>48416486.760000005</v>
      </c>
      <c r="D71" s="23">
        <f>D72</f>
        <v>32153261.029999997</v>
      </c>
      <c r="E71" s="26">
        <f t="shared" si="2"/>
        <v>66.409735983908448</v>
      </c>
      <c r="F71" s="23">
        <f t="shared" si="3"/>
        <v>16263225.730000008</v>
      </c>
    </row>
    <row r="72" spans="1:6" ht="31.2" x14ac:dyDescent="0.3">
      <c r="A72" s="11" t="s">
        <v>30</v>
      </c>
      <c r="B72" s="14" t="s">
        <v>95</v>
      </c>
      <c r="C72" s="23">
        <f>C73+C74+C75</f>
        <v>48416486.760000005</v>
      </c>
      <c r="D72" s="23">
        <f>D73+D74+D75</f>
        <v>32153261.029999997</v>
      </c>
      <c r="E72" s="26">
        <f t="shared" si="2"/>
        <v>66.409735983908448</v>
      </c>
      <c r="F72" s="23">
        <f t="shared" si="3"/>
        <v>16263225.730000008</v>
      </c>
    </row>
    <row r="73" spans="1:6" ht="31.2" x14ac:dyDescent="0.3">
      <c r="A73" s="11" t="s">
        <v>32</v>
      </c>
      <c r="B73" s="14" t="s">
        <v>96</v>
      </c>
      <c r="C73" s="23">
        <v>3860120</v>
      </c>
      <c r="D73" s="23">
        <v>1697349.63</v>
      </c>
      <c r="E73" s="26">
        <f t="shared" si="2"/>
        <v>43.971421354776538</v>
      </c>
      <c r="F73" s="23">
        <f t="shared" si="3"/>
        <v>2162770.37</v>
      </c>
    </row>
    <row r="74" spans="1:6" ht="15.6" x14ac:dyDescent="0.3">
      <c r="A74" s="11" t="s">
        <v>34</v>
      </c>
      <c r="B74" s="14" t="s">
        <v>97</v>
      </c>
      <c r="C74" s="23">
        <v>30179803.620000001</v>
      </c>
      <c r="D74" s="23">
        <v>20570824.059999999</v>
      </c>
      <c r="E74" s="26">
        <f t="shared" si="2"/>
        <v>68.160894348456992</v>
      </c>
      <c r="F74" s="23">
        <f t="shared" si="3"/>
        <v>9608979.5600000024</v>
      </c>
    </row>
    <row r="75" spans="1:6" ht="15.6" x14ac:dyDescent="0.3">
      <c r="A75" s="11" t="s">
        <v>50</v>
      </c>
      <c r="B75" s="14" t="s">
        <v>98</v>
      </c>
      <c r="C75" s="23">
        <v>14376563.140000001</v>
      </c>
      <c r="D75" s="23">
        <v>9885087.3399999999</v>
      </c>
      <c r="E75" s="26">
        <f t="shared" si="2"/>
        <v>68.758348179174064</v>
      </c>
      <c r="F75" s="23">
        <f t="shared" si="3"/>
        <v>4491475.8000000007</v>
      </c>
    </row>
    <row r="76" spans="1:6" ht="15.6" x14ac:dyDescent="0.3">
      <c r="A76" s="11" t="s">
        <v>75</v>
      </c>
      <c r="B76" s="14" t="s">
        <v>99</v>
      </c>
      <c r="C76" s="23">
        <f>C77</f>
        <v>975544.3</v>
      </c>
      <c r="D76" s="23">
        <f>D77</f>
        <v>571544.30000000005</v>
      </c>
      <c r="E76" s="26">
        <f t="shared" si="2"/>
        <v>58.587221513159378</v>
      </c>
      <c r="F76" s="23">
        <f t="shared" si="3"/>
        <v>404000</v>
      </c>
    </row>
    <row r="77" spans="1:6" ht="31.2" x14ac:dyDescent="0.3">
      <c r="A77" s="11" t="s">
        <v>76</v>
      </c>
      <c r="B77" s="14" t="s">
        <v>100</v>
      </c>
      <c r="C77" s="23">
        <f>C78</f>
        <v>975544.3</v>
      </c>
      <c r="D77" s="23">
        <f>D78</f>
        <v>571544.30000000005</v>
      </c>
      <c r="E77" s="26">
        <f t="shared" si="2"/>
        <v>58.587221513159378</v>
      </c>
      <c r="F77" s="23">
        <f t="shared" si="3"/>
        <v>404000</v>
      </c>
    </row>
    <row r="78" spans="1:6" ht="31.2" x14ac:dyDescent="0.3">
      <c r="A78" s="11" t="s">
        <v>77</v>
      </c>
      <c r="B78" s="14" t="s">
        <v>101</v>
      </c>
      <c r="C78" s="23">
        <v>975544.3</v>
      </c>
      <c r="D78" s="23">
        <v>571544.30000000005</v>
      </c>
      <c r="E78" s="26">
        <f t="shared" si="2"/>
        <v>58.587221513159378</v>
      </c>
      <c r="F78" s="23">
        <f t="shared" si="3"/>
        <v>404000</v>
      </c>
    </row>
    <row r="79" spans="1:6" ht="34.799999999999997" customHeight="1" x14ac:dyDescent="0.3">
      <c r="A79" s="11" t="s">
        <v>102</v>
      </c>
      <c r="B79" s="14" t="s">
        <v>103</v>
      </c>
      <c r="C79" s="23">
        <f>C80</f>
        <v>1519559.27</v>
      </c>
      <c r="D79" s="23">
        <f>D80</f>
        <v>1349059.27</v>
      </c>
      <c r="E79" s="26">
        <f t="shared" si="2"/>
        <v>88.779641349560521</v>
      </c>
      <c r="F79" s="23">
        <f t="shared" si="3"/>
        <v>170500</v>
      </c>
    </row>
    <row r="80" spans="1:6" ht="62.4" x14ac:dyDescent="0.3">
      <c r="A80" s="11" t="s">
        <v>104</v>
      </c>
      <c r="B80" s="14" t="s">
        <v>105</v>
      </c>
      <c r="C80" s="23">
        <f>C81</f>
        <v>1519559.27</v>
      </c>
      <c r="D80" s="23">
        <f>D81</f>
        <v>1349059.27</v>
      </c>
      <c r="E80" s="26">
        <f t="shared" si="2"/>
        <v>88.779641349560521</v>
      </c>
      <c r="F80" s="23">
        <f t="shared" si="3"/>
        <v>170500</v>
      </c>
    </row>
    <row r="81" spans="1:6" ht="31.2" x14ac:dyDescent="0.3">
      <c r="A81" s="11" t="s">
        <v>106</v>
      </c>
      <c r="B81" s="14" t="s">
        <v>107</v>
      </c>
      <c r="C81" s="23">
        <v>1519559.27</v>
      </c>
      <c r="D81" s="23">
        <v>1349059.27</v>
      </c>
      <c r="E81" s="26">
        <f t="shared" si="2"/>
        <v>88.779641349560521</v>
      </c>
      <c r="F81" s="23">
        <f t="shared" si="3"/>
        <v>170500</v>
      </c>
    </row>
    <row r="82" spans="1:6" ht="15.6" x14ac:dyDescent="0.3">
      <c r="A82" s="11" t="s">
        <v>36</v>
      </c>
      <c r="B82" s="14" t="s">
        <v>108</v>
      </c>
      <c r="C82" s="23">
        <f>C83+C85+C88</f>
        <v>86120460.310000002</v>
      </c>
      <c r="D82" s="23">
        <f>D83+D85+D88</f>
        <v>2415342.44</v>
      </c>
      <c r="E82" s="26">
        <f>D82*100/C82</f>
        <v>2.804609301094898</v>
      </c>
      <c r="F82" s="23">
        <f>C82-D82</f>
        <v>83705117.870000005</v>
      </c>
    </row>
    <row r="83" spans="1:6" ht="15.6" x14ac:dyDescent="0.3">
      <c r="A83" s="11" t="s">
        <v>53</v>
      </c>
      <c r="B83" s="14" t="s">
        <v>109</v>
      </c>
      <c r="C83" s="23">
        <f>C84</f>
        <v>20399171</v>
      </c>
      <c r="D83" s="23">
        <f>D84</f>
        <v>1270638.44</v>
      </c>
      <c r="E83" s="26">
        <f t="shared" si="2"/>
        <v>6.2288729282185047</v>
      </c>
      <c r="F83" s="23">
        <f t="shared" si="3"/>
        <v>19128532.559999999</v>
      </c>
    </row>
    <row r="84" spans="1:6" ht="31.2" x14ac:dyDescent="0.3">
      <c r="A84" s="11" t="s">
        <v>55</v>
      </c>
      <c r="B84" s="14" t="s">
        <v>110</v>
      </c>
      <c r="C84" s="23">
        <v>20399171</v>
      </c>
      <c r="D84" s="23">
        <v>1270638.44</v>
      </c>
      <c r="E84" s="26">
        <f t="shared" si="2"/>
        <v>6.2288729282185047</v>
      </c>
      <c r="F84" s="23">
        <f t="shared" si="3"/>
        <v>19128532.559999999</v>
      </c>
    </row>
    <row r="85" spans="1:6" ht="15.6" x14ac:dyDescent="0.3">
      <c r="A85" s="11" t="s">
        <v>37</v>
      </c>
      <c r="B85" s="14" t="s">
        <v>111</v>
      </c>
      <c r="C85" s="23">
        <f>C86+C87</f>
        <v>1331100</v>
      </c>
      <c r="D85" s="23">
        <f>D86+D87</f>
        <v>1144704</v>
      </c>
      <c r="E85" s="26">
        <f t="shared" si="2"/>
        <v>85.996844714897449</v>
      </c>
      <c r="F85" s="23">
        <f t="shared" si="3"/>
        <v>186396</v>
      </c>
    </row>
    <row r="86" spans="1:6" ht="21" customHeight="1" x14ac:dyDescent="0.3">
      <c r="A86" s="11" t="s">
        <v>58</v>
      </c>
      <c r="B86" s="14" t="s">
        <v>112</v>
      </c>
      <c r="C86" s="23">
        <v>670000</v>
      </c>
      <c r="D86" s="23">
        <v>493803</v>
      </c>
      <c r="E86" s="26">
        <f t="shared" si="2"/>
        <v>73.701940298507466</v>
      </c>
      <c r="F86" s="23">
        <f t="shared" si="3"/>
        <v>176197</v>
      </c>
    </row>
    <row r="87" spans="1:6" ht="15.6" x14ac:dyDescent="0.3">
      <c r="A87" s="11" t="s">
        <v>60</v>
      </c>
      <c r="B87" s="14" t="s">
        <v>113</v>
      </c>
      <c r="C87" s="23">
        <v>661100</v>
      </c>
      <c r="D87" s="23">
        <v>650901</v>
      </c>
      <c r="E87" s="26">
        <f t="shared" si="2"/>
        <v>98.457268189381338</v>
      </c>
      <c r="F87" s="23">
        <f t="shared" si="3"/>
        <v>10199</v>
      </c>
    </row>
    <row r="88" spans="1:6" ht="15.6" x14ac:dyDescent="0.3">
      <c r="A88" s="11" t="s">
        <v>85</v>
      </c>
      <c r="B88" s="14" t="s">
        <v>411</v>
      </c>
      <c r="C88" s="23">
        <v>64390189.310000002</v>
      </c>
      <c r="D88" s="23">
        <v>0</v>
      </c>
      <c r="E88" s="26">
        <f t="shared" si="2"/>
        <v>0</v>
      </c>
      <c r="F88" s="23">
        <f>C88-D88</f>
        <v>64390189.310000002</v>
      </c>
    </row>
    <row r="89" spans="1:6" ht="31.2" x14ac:dyDescent="0.3">
      <c r="A89" s="20" t="s">
        <v>114</v>
      </c>
      <c r="B89" s="15" t="s">
        <v>115</v>
      </c>
      <c r="C89" s="24">
        <f>C90+C107</f>
        <v>47439670</v>
      </c>
      <c r="D89" s="24">
        <f>D90+D107</f>
        <v>20742274.269999996</v>
      </c>
      <c r="E89" s="25">
        <f t="shared" si="2"/>
        <v>43.723479252701367</v>
      </c>
      <c r="F89" s="24">
        <f t="shared" si="3"/>
        <v>26697395.730000004</v>
      </c>
    </row>
    <row r="90" spans="1:6" ht="30" customHeight="1" x14ac:dyDescent="0.3">
      <c r="A90" s="11" t="s">
        <v>116</v>
      </c>
      <c r="B90" s="14" t="s">
        <v>117</v>
      </c>
      <c r="C90" s="23">
        <f>C91+C98+C103</f>
        <v>42139670</v>
      </c>
      <c r="D90" s="23">
        <f>D91+D98+D103</f>
        <v>20473772.549999997</v>
      </c>
      <c r="E90" s="26">
        <f>D90*100/C90</f>
        <v>48.585507551435498</v>
      </c>
      <c r="F90" s="23">
        <f t="shared" si="3"/>
        <v>21665897.450000003</v>
      </c>
    </row>
    <row r="91" spans="1:6" ht="62.4" x14ac:dyDescent="0.3">
      <c r="A91" s="11" t="s">
        <v>11</v>
      </c>
      <c r="B91" s="14" t="s">
        <v>118</v>
      </c>
      <c r="C91" s="23">
        <f>C92+C96</f>
        <v>34840470</v>
      </c>
      <c r="D91" s="23">
        <f>D92+D96</f>
        <v>18066533.039999999</v>
      </c>
      <c r="E91" s="26">
        <f>D91*100/C91</f>
        <v>51.855021014354861</v>
      </c>
      <c r="F91" s="23">
        <f t="shared" si="3"/>
        <v>16773936.960000001</v>
      </c>
    </row>
    <row r="92" spans="1:6" ht="15.6" x14ac:dyDescent="0.3">
      <c r="A92" s="11" t="s">
        <v>119</v>
      </c>
      <c r="B92" s="14" t="s">
        <v>120</v>
      </c>
      <c r="C92" s="23">
        <f>C93+C94+C95</f>
        <v>34540470</v>
      </c>
      <c r="D92" s="23">
        <f>D93+D94+D95</f>
        <v>18062183.039999999</v>
      </c>
      <c r="E92" s="26">
        <f t="shared" si="2"/>
        <v>52.292811997057363</v>
      </c>
      <c r="F92" s="23">
        <f t="shared" si="3"/>
        <v>16478286.960000001</v>
      </c>
    </row>
    <row r="93" spans="1:6" ht="15.6" x14ac:dyDescent="0.3">
      <c r="A93" s="11" t="s">
        <v>121</v>
      </c>
      <c r="B93" s="14" t="s">
        <v>122</v>
      </c>
      <c r="C93" s="23">
        <v>26144754</v>
      </c>
      <c r="D93" s="23">
        <v>13766440.359999999</v>
      </c>
      <c r="E93" s="26">
        <f t="shared" si="2"/>
        <v>52.65469455172537</v>
      </c>
      <c r="F93" s="23">
        <f t="shared" si="3"/>
        <v>12378313.640000001</v>
      </c>
    </row>
    <row r="94" spans="1:6" ht="31.2" x14ac:dyDescent="0.3">
      <c r="A94" s="11" t="s">
        <v>123</v>
      </c>
      <c r="B94" s="14" t="s">
        <v>124</v>
      </c>
      <c r="C94" s="23">
        <v>500000</v>
      </c>
      <c r="D94" s="23">
        <v>346228</v>
      </c>
      <c r="E94" s="26">
        <f t="shared" si="2"/>
        <v>69.245599999999996</v>
      </c>
      <c r="F94" s="23">
        <f t="shared" si="3"/>
        <v>153772</v>
      </c>
    </row>
    <row r="95" spans="1:6" ht="46.8" x14ac:dyDescent="0.3">
      <c r="A95" s="11" t="s">
        <v>125</v>
      </c>
      <c r="B95" s="14" t="s">
        <v>126</v>
      </c>
      <c r="C95" s="23">
        <v>7895716</v>
      </c>
      <c r="D95" s="23">
        <v>3949514.68</v>
      </c>
      <c r="E95" s="26">
        <f t="shared" si="2"/>
        <v>50.020982011004449</v>
      </c>
      <c r="F95" s="23">
        <f t="shared" si="3"/>
        <v>3946201.32</v>
      </c>
    </row>
    <row r="96" spans="1:6" ht="31.2" x14ac:dyDescent="0.3">
      <c r="A96" s="11" t="s">
        <v>13</v>
      </c>
      <c r="B96" s="14" t="s">
        <v>412</v>
      </c>
      <c r="C96" s="23">
        <f>C97</f>
        <v>300000</v>
      </c>
      <c r="D96" s="23">
        <f>D97</f>
        <v>4350</v>
      </c>
      <c r="E96" s="26">
        <f t="shared" ref="E96:E97" si="4">D96*100/C96</f>
        <v>1.45</v>
      </c>
      <c r="F96" s="23">
        <f t="shared" ref="F96:F97" si="5">C96-D96</f>
        <v>295650</v>
      </c>
    </row>
    <row r="97" spans="1:6" ht="31.2" x14ac:dyDescent="0.3">
      <c r="A97" s="11" t="s">
        <v>414</v>
      </c>
      <c r="B97" s="14" t="s">
        <v>413</v>
      </c>
      <c r="C97" s="23">
        <v>300000</v>
      </c>
      <c r="D97" s="23">
        <v>4350</v>
      </c>
      <c r="E97" s="26">
        <f t="shared" si="4"/>
        <v>1.45</v>
      </c>
      <c r="F97" s="23">
        <f t="shared" si="5"/>
        <v>295650</v>
      </c>
    </row>
    <row r="98" spans="1:6" ht="31.2" x14ac:dyDescent="0.3">
      <c r="A98" s="11" t="s">
        <v>28</v>
      </c>
      <c r="B98" s="14" t="s">
        <v>127</v>
      </c>
      <c r="C98" s="23">
        <f>C99</f>
        <v>7271200</v>
      </c>
      <c r="D98" s="23">
        <f>D99</f>
        <v>2398961.0099999998</v>
      </c>
      <c r="E98" s="26">
        <f t="shared" si="2"/>
        <v>32.992642342391896</v>
      </c>
      <c r="F98" s="23">
        <f t="shared" si="3"/>
        <v>4872238.99</v>
      </c>
    </row>
    <row r="99" spans="1:6" ht="31.2" x14ac:dyDescent="0.3">
      <c r="A99" s="11" t="s">
        <v>30</v>
      </c>
      <c r="B99" s="14" t="s">
        <v>128</v>
      </c>
      <c r="C99" s="23">
        <f>C100+C101+C102</f>
        <v>7271200</v>
      </c>
      <c r="D99" s="23">
        <f>D100+D101+D102</f>
        <v>2398961.0099999998</v>
      </c>
      <c r="E99" s="26">
        <f t="shared" si="2"/>
        <v>32.992642342391896</v>
      </c>
      <c r="F99" s="23">
        <f t="shared" si="3"/>
        <v>4872238.99</v>
      </c>
    </row>
    <row r="100" spans="1:6" ht="31.2" x14ac:dyDescent="0.3">
      <c r="A100" s="11" t="s">
        <v>32</v>
      </c>
      <c r="B100" s="14" t="s">
        <v>129</v>
      </c>
      <c r="C100" s="23">
        <v>542315.78</v>
      </c>
      <c r="D100" s="23">
        <v>376051.04</v>
      </c>
      <c r="E100" s="26">
        <f t="shared" si="2"/>
        <v>69.341710838655658</v>
      </c>
      <c r="F100" s="23">
        <f t="shared" si="3"/>
        <v>166264.74000000005</v>
      </c>
    </row>
    <row r="101" spans="1:6" ht="15.6" x14ac:dyDescent="0.3">
      <c r="A101" s="11" t="s">
        <v>34</v>
      </c>
      <c r="B101" s="14" t="s">
        <v>130</v>
      </c>
      <c r="C101" s="23">
        <v>5467433.2599999998</v>
      </c>
      <c r="D101" s="23">
        <v>1229863.99</v>
      </c>
      <c r="E101" s="26">
        <f t="shared" si="2"/>
        <v>22.49435761745357</v>
      </c>
      <c r="F101" s="23">
        <f t="shared" si="3"/>
        <v>4237569.2699999996</v>
      </c>
    </row>
    <row r="102" spans="1:6" ht="15.6" x14ac:dyDescent="0.3">
      <c r="A102" s="11" t="s">
        <v>50</v>
      </c>
      <c r="B102" s="14" t="s">
        <v>131</v>
      </c>
      <c r="C102" s="23">
        <v>1261450.96</v>
      </c>
      <c r="D102" s="23">
        <v>793045.98</v>
      </c>
      <c r="E102" s="26">
        <f t="shared" si="2"/>
        <v>62.867761422925234</v>
      </c>
      <c r="F102" s="23">
        <f t="shared" si="3"/>
        <v>468404.98</v>
      </c>
    </row>
    <row r="103" spans="1:6" ht="15.6" x14ac:dyDescent="0.3">
      <c r="A103" s="11" t="s">
        <v>36</v>
      </c>
      <c r="B103" s="14" t="s">
        <v>132</v>
      </c>
      <c r="C103" s="23">
        <f>C104</f>
        <v>28000</v>
      </c>
      <c r="D103" s="23">
        <f>D104</f>
        <v>8278.5</v>
      </c>
      <c r="E103" s="26">
        <f t="shared" si="2"/>
        <v>29.56607142857143</v>
      </c>
      <c r="F103" s="23">
        <f t="shared" si="3"/>
        <v>19721.5</v>
      </c>
    </row>
    <row r="104" spans="1:6" ht="15.6" x14ac:dyDescent="0.3">
      <c r="A104" s="11" t="s">
        <v>37</v>
      </c>
      <c r="B104" s="14" t="s">
        <v>133</v>
      </c>
      <c r="C104" s="23">
        <f>C105+C106</f>
        <v>28000</v>
      </c>
      <c r="D104" s="23">
        <f>D105+D106</f>
        <v>8278.5</v>
      </c>
      <c r="E104" s="26">
        <f t="shared" si="2"/>
        <v>29.56607142857143</v>
      </c>
      <c r="F104" s="23">
        <f t="shared" si="3"/>
        <v>19721.5</v>
      </c>
    </row>
    <row r="105" spans="1:6" ht="20.399999999999999" customHeight="1" x14ac:dyDescent="0.3">
      <c r="A105" s="11" t="s">
        <v>58</v>
      </c>
      <c r="B105" s="14" t="s">
        <v>134</v>
      </c>
      <c r="C105" s="23">
        <v>10000</v>
      </c>
      <c r="D105" s="23">
        <v>0</v>
      </c>
      <c r="E105" s="26">
        <f t="shared" si="2"/>
        <v>0</v>
      </c>
      <c r="F105" s="23">
        <f t="shared" si="3"/>
        <v>10000</v>
      </c>
    </row>
    <row r="106" spans="1:6" ht="15.6" x14ac:dyDescent="0.3">
      <c r="A106" s="11" t="s">
        <v>60</v>
      </c>
      <c r="B106" s="14" t="s">
        <v>135</v>
      </c>
      <c r="C106" s="23">
        <v>18000</v>
      </c>
      <c r="D106" s="23">
        <v>8278.5</v>
      </c>
      <c r="E106" s="26">
        <f t="shared" si="2"/>
        <v>45.991666666666667</v>
      </c>
      <c r="F106" s="23">
        <f t="shared" si="3"/>
        <v>9721.5</v>
      </c>
    </row>
    <row r="107" spans="1:6" ht="31.2" x14ac:dyDescent="0.3">
      <c r="A107" s="11" t="s">
        <v>136</v>
      </c>
      <c r="B107" s="14" t="s">
        <v>137</v>
      </c>
      <c r="C107" s="23">
        <f>C108+C111</f>
        <v>5300000</v>
      </c>
      <c r="D107" s="23">
        <f>D108+D111</f>
        <v>268501.71999999997</v>
      </c>
      <c r="E107" s="26">
        <f t="shared" si="2"/>
        <v>5.0660701886792445</v>
      </c>
      <c r="F107" s="23">
        <f t="shared" si="3"/>
        <v>5031498.28</v>
      </c>
    </row>
    <row r="108" spans="1:6" ht="62.4" x14ac:dyDescent="0.3">
      <c r="A108" s="11" t="s">
        <v>11</v>
      </c>
      <c r="B108" s="14" t="s">
        <v>138</v>
      </c>
      <c r="C108" s="23">
        <f>C109</f>
        <v>300000</v>
      </c>
      <c r="D108" s="23">
        <f>D109</f>
        <v>141820</v>
      </c>
      <c r="E108" s="26">
        <f t="shared" si="2"/>
        <v>47.273333333333333</v>
      </c>
      <c r="F108" s="23">
        <f t="shared" si="3"/>
        <v>158180</v>
      </c>
    </row>
    <row r="109" spans="1:6" ht="31.2" x14ac:dyDescent="0.3">
      <c r="A109" s="11" t="s">
        <v>13</v>
      </c>
      <c r="B109" s="14" t="s">
        <v>139</v>
      </c>
      <c r="C109" s="23">
        <f>C110</f>
        <v>300000</v>
      </c>
      <c r="D109" s="23">
        <f>D110</f>
        <v>141820</v>
      </c>
      <c r="E109" s="26">
        <f t="shared" si="2"/>
        <v>47.273333333333333</v>
      </c>
      <c r="F109" s="23">
        <f t="shared" si="3"/>
        <v>158180</v>
      </c>
    </row>
    <row r="110" spans="1:6" ht="31.2" x14ac:dyDescent="0.3">
      <c r="A110" s="11" t="s">
        <v>414</v>
      </c>
      <c r="B110" s="14" t="s">
        <v>141</v>
      </c>
      <c r="C110" s="23">
        <v>300000</v>
      </c>
      <c r="D110" s="23">
        <v>141820</v>
      </c>
      <c r="E110" s="26">
        <f t="shared" si="2"/>
        <v>47.273333333333333</v>
      </c>
      <c r="F110" s="23">
        <f t="shared" si="3"/>
        <v>158180</v>
      </c>
    </row>
    <row r="111" spans="1:6" ht="31.2" x14ac:dyDescent="0.3">
      <c r="A111" s="11" t="s">
        <v>28</v>
      </c>
      <c r="B111" s="14" t="s">
        <v>142</v>
      </c>
      <c r="C111" s="23">
        <f>C112</f>
        <v>5000000</v>
      </c>
      <c r="D111" s="23">
        <f>D112</f>
        <v>126681.72</v>
      </c>
      <c r="E111" s="26">
        <f t="shared" si="2"/>
        <v>2.5336344</v>
      </c>
      <c r="F111" s="23">
        <f t="shared" si="3"/>
        <v>4873318.28</v>
      </c>
    </row>
    <row r="112" spans="1:6" ht="31.2" x14ac:dyDescent="0.3">
      <c r="A112" s="11" t="s">
        <v>30</v>
      </c>
      <c r="B112" s="14" t="s">
        <v>143</v>
      </c>
      <c r="C112" s="23">
        <f>C113+C114+C115</f>
        <v>5000000</v>
      </c>
      <c r="D112" s="23">
        <f>D113+D114+D115</f>
        <v>126681.72</v>
      </c>
      <c r="E112" s="26">
        <f t="shared" si="2"/>
        <v>2.5336344</v>
      </c>
      <c r="F112" s="23">
        <f t="shared" si="3"/>
        <v>4873318.28</v>
      </c>
    </row>
    <row r="113" spans="1:6" ht="31.2" x14ac:dyDescent="0.3">
      <c r="A113" s="11" t="s">
        <v>32</v>
      </c>
      <c r="B113" s="14" t="s">
        <v>415</v>
      </c>
      <c r="C113" s="23">
        <v>4000000</v>
      </c>
      <c r="D113" s="23">
        <v>0</v>
      </c>
      <c r="E113" s="26">
        <f t="shared" ref="E113" si="6">D113*100/C113</f>
        <v>0</v>
      </c>
      <c r="F113" s="23">
        <f t="shared" ref="F113" si="7">C113-D113</f>
        <v>4000000</v>
      </c>
    </row>
    <row r="114" spans="1:6" ht="15.6" x14ac:dyDescent="0.3">
      <c r="A114" s="11" t="s">
        <v>34</v>
      </c>
      <c r="B114" s="14" t="s">
        <v>144</v>
      </c>
      <c r="C114" s="23">
        <v>500000</v>
      </c>
      <c r="D114" s="23">
        <v>36920.44</v>
      </c>
      <c r="E114" s="26">
        <f t="shared" si="2"/>
        <v>7.3840880000000002</v>
      </c>
      <c r="F114" s="23">
        <f t="shared" si="3"/>
        <v>463079.56</v>
      </c>
    </row>
    <row r="115" spans="1:6" ht="15.6" x14ac:dyDescent="0.3">
      <c r="A115" s="11" t="s">
        <v>50</v>
      </c>
      <c r="B115" s="14" t="s">
        <v>145</v>
      </c>
      <c r="C115" s="23">
        <v>500000</v>
      </c>
      <c r="D115" s="23">
        <v>89761.279999999999</v>
      </c>
      <c r="E115" s="26">
        <f t="shared" si="2"/>
        <v>17.952255999999998</v>
      </c>
      <c r="F115" s="23">
        <f t="shared" si="3"/>
        <v>410238.71999999997</v>
      </c>
    </row>
    <row r="116" spans="1:6" ht="15.6" x14ac:dyDescent="0.3">
      <c r="A116" s="20" t="s">
        <v>146</v>
      </c>
      <c r="B116" s="15" t="s">
        <v>147</v>
      </c>
      <c r="C116" s="24">
        <f>C117+C124+C134+C138</f>
        <v>106989934.31</v>
      </c>
      <c r="D116" s="24">
        <f>D117+D124+D134+D138</f>
        <v>29369957.390000001</v>
      </c>
      <c r="E116" s="25">
        <f t="shared" si="2"/>
        <v>27.451140688526326</v>
      </c>
      <c r="F116" s="24">
        <f t="shared" si="3"/>
        <v>77619976.920000002</v>
      </c>
    </row>
    <row r="117" spans="1:6" ht="15.6" x14ac:dyDescent="0.3">
      <c r="A117" s="11" t="s">
        <v>148</v>
      </c>
      <c r="B117" s="14" t="s">
        <v>149</v>
      </c>
      <c r="C117" s="23">
        <f>C118+C121</f>
        <v>15100606.140000001</v>
      </c>
      <c r="D117" s="23">
        <f>D118+D121</f>
        <v>5383574.4100000001</v>
      </c>
      <c r="E117" s="26">
        <f t="shared" si="2"/>
        <v>35.651379554489857</v>
      </c>
      <c r="F117" s="23">
        <f t="shared" si="3"/>
        <v>9717031.7300000004</v>
      </c>
    </row>
    <row r="118" spans="1:6" ht="31.2" x14ac:dyDescent="0.3">
      <c r="A118" s="11" t="s">
        <v>28</v>
      </c>
      <c r="B118" s="14" t="s">
        <v>150</v>
      </c>
      <c r="C118" s="23">
        <f>C119</f>
        <v>10224831.4</v>
      </c>
      <c r="D118" s="23">
        <f>D119</f>
        <v>4861190.25</v>
      </c>
      <c r="E118" s="26">
        <f t="shared" si="2"/>
        <v>47.54298687017959</v>
      </c>
      <c r="F118" s="23">
        <f t="shared" si="3"/>
        <v>5363641.1500000004</v>
      </c>
    </row>
    <row r="119" spans="1:6" ht="31.2" x14ac:dyDescent="0.3">
      <c r="A119" s="11" t="s">
        <v>30</v>
      </c>
      <c r="B119" s="14" t="s">
        <v>151</v>
      </c>
      <c r="C119" s="23">
        <f>C120</f>
        <v>10224831.4</v>
      </c>
      <c r="D119" s="23">
        <f>D120</f>
        <v>4861190.25</v>
      </c>
      <c r="E119" s="26">
        <f t="shared" si="2"/>
        <v>47.54298687017959</v>
      </c>
      <c r="F119" s="23">
        <f t="shared" si="3"/>
        <v>5363641.1500000004</v>
      </c>
    </row>
    <row r="120" spans="1:6" ht="15.6" x14ac:dyDescent="0.3">
      <c r="A120" s="11" t="s">
        <v>34</v>
      </c>
      <c r="B120" s="14" t="s">
        <v>152</v>
      </c>
      <c r="C120" s="23">
        <v>10224831.4</v>
      </c>
      <c r="D120" s="23">
        <v>4861190.25</v>
      </c>
      <c r="E120" s="26">
        <f t="shared" si="2"/>
        <v>47.54298687017959</v>
      </c>
      <c r="F120" s="23">
        <f t="shared" si="3"/>
        <v>5363641.1500000004</v>
      </c>
    </row>
    <row r="121" spans="1:6" ht="15.6" x14ac:dyDescent="0.3">
      <c r="A121" s="11" t="s">
        <v>36</v>
      </c>
      <c r="B121" s="14" t="s">
        <v>153</v>
      </c>
      <c r="C121" s="23">
        <f>C122</f>
        <v>4875774.74</v>
      </c>
      <c r="D121" s="23">
        <f>D122</f>
        <v>522384.16</v>
      </c>
      <c r="E121" s="26">
        <f t="shared" si="2"/>
        <v>10.713869853634788</v>
      </c>
      <c r="F121" s="23">
        <f t="shared" si="3"/>
        <v>4353390.58</v>
      </c>
    </row>
    <row r="122" spans="1:6" ht="46.8" x14ac:dyDescent="0.3">
      <c r="A122" s="11" t="s">
        <v>154</v>
      </c>
      <c r="B122" s="14" t="s">
        <v>155</v>
      </c>
      <c r="C122" s="23">
        <f>C123</f>
        <v>4875774.74</v>
      </c>
      <c r="D122" s="23">
        <f>D123</f>
        <v>522384.16</v>
      </c>
      <c r="E122" s="26">
        <f t="shared" si="2"/>
        <v>10.713869853634788</v>
      </c>
      <c r="F122" s="23">
        <f t="shared" si="3"/>
        <v>4353390.58</v>
      </c>
    </row>
    <row r="123" spans="1:6" ht="62.4" x14ac:dyDescent="0.3">
      <c r="A123" s="11" t="s">
        <v>156</v>
      </c>
      <c r="B123" s="14" t="s">
        <v>157</v>
      </c>
      <c r="C123" s="23">
        <v>4875774.74</v>
      </c>
      <c r="D123" s="23">
        <v>522384.16</v>
      </c>
      <c r="E123" s="26">
        <f t="shared" si="2"/>
        <v>10.713869853634788</v>
      </c>
      <c r="F123" s="23">
        <f t="shared" si="3"/>
        <v>4353390.58</v>
      </c>
    </row>
    <row r="124" spans="1:6" ht="15.6" x14ac:dyDescent="0.3">
      <c r="A124" s="11" t="s">
        <v>158</v>
      </c>
      <c r="B124" s="14" t="s">
        <v>159</v>
      </c>
      <c r="C124" s="23">
        <f>C125+C128+C131</f>
        <v>64627820.990000002</v>
      </c>
      <c r="D124" s="23">
        <f>D125+D128+D131</f>
        <v>10457870.51</v>
      </c>
      <c r="E124" s="26">
        <f t="shared" si="2"/>
        <v>16.181685147048618</v>
      </c>
      <c r="F124" s="23">
        <f t="shared" si="3"/>
        <v>54169950.480000004</v>
      </c>
    </row>
    <row r="125" spans="1:6" ht="31.2" x14ac:dyDescent="0.3">
      <c r="A125" s="11" t="s">
        <v>28</v>
      </c>
      <c r="B125" s="14" t="s">
        <v>160</v>
      </c>
      <c r="C125" s="23">
        <f>C126</f>
        <v>45673477.670000002</v>
      </c>
      <c r="D125" s="23">
        <f>D126</f>
        <v>3199055.95</v>
      </c>
      <c r="E125" s="26">
        <f t="shared" si="2"/>
        <v>7.0041873603622173</v>
      </c>
      <c r="F125" s="23">
        <f t="shared" si="3"/>
        <v>42474421.719999999</v>
      </c>
    </row>
    <row r="126" spans="1:6" ht="31.2" x14ac:dyDescent="0.3">
      <c r="A126" s="11" t="s">
        <v>30</v>
      </c>
      <c r="B126" s="14" t="s">
        <v>161</v>
      </c>
      <c r="C126" s="23">
        <f>C127</f>
        <v>45673477.670000002</v>
      </c>
      <c r="D126" s="23">
        <f>D127</f>
        <v>3199055.95</v>
      </c>
      <c r="E126" s="26">
        <f t="shared" si="2"/>
        <v>7.0041873603622173</v>
      </c>
      <c r="F126" s="23">
        <f t="shared" si="3"/>
        <v>42474421.719999999</v>
      </c>
    </row>
    <row r="127" spans="1:6" ht="15.6" x14ac:dyDescent="0.3">
      <c r="A127" s="11" t="s">
        <v>34</v>
      </c>
      <c r="B127" s="14" t="s">
        <v>162</v>
      </c>
      <c r="C127" s="23">
        <v>45673477.670000002</v>
      </c>
      <c r="D127" s="23">
        <v>3199055.95</v>
      </c>
      <c r="E127" s="26">
        <f t="shared" si="2"/>
        <v>7.0041873603622173</v>
      </c>
      <c r="F127" s="23">
        <f t="shared" si="3"/>
        <v>42474421.719999999</v>
      </c>
    </row>
    <row r="128" spans="1:6" ht="31.2" x14ac:dyDescent="0.3">
      <c r="A128" s="11" t="s">
        <v>199</v>
      </c>
      <c r="B128" s="14" t="s">
        <v>416</v>
      </c>
      <c r="C128" s="23">
        <f>C129</f>
        <v>3672928.45</v>
      </c>
      <c r="D128" s="23">
        <f>D129</f>
        <v>0</v>
      </c>
      <c r="E128" s="26">
        <f t="shared" si="2"/>
        <v>0</v>
      </c>
      <c r="F128" s="23">
        <f t="shared" si="3"/>
        <v>3672928.45</v>
      </c>
    </row>
    <row r="129" spans="1:6" ht="15.6" x14ac:dyDescent="0.3">
      <c r="A129" s="11" t="s">
        <v>200</v>
      </c>
      <c r="B129" s="14" t="s">
        <v>417</v>
      </c>
      <c r="C129" s="23">
        <f>C130</f>
        <v>3672928.45</v>
      </c>
      <c r="D129" s="23">
        <f>D130</f>
        <v>0</v>
      </c>
      <c r="E129" s="26">
        <f t="shared" si="2"/>
        <v>0</v>
      </c>
      <c r="F129" s="23">
        <f t="shared" si="3"/>
        <v>3672928.45</v>
      </c>
    </row>
    <row r="130" spans="1:6" ht="32.4" customHeight="1" x14ac:dyDescent="0.3">
      <c r="A130" s="11" t="s">
        <v>212</v>
      </c>
      <c r="B130" s="14" t="s">
        <v>418</v>
      </c>
      <c r="C130" s="23">
        <v>3672928.45</v>
      </c>
      <c r="D130" s="23">
        <v>0</v>
      </c>
      <c r="E130" s="26">
        <f t="shared" si="2"/>
        <v>0</v>
      </c>
      <c r="F130" s="23">
        <f t="shared" si="3"/>
        <v>3672928.45</v>
      </c>
    </row>
    <row r="131" spans="1:6" ht="15.6" x14ac:dyDescent="0.3">
      <c r="A131" s="11" t="s">
        <v>36</v>
      </c>
      <c r="B131" s="14" t="s">
        <v>163</v>
      </c>
      <c r="C131" s="23">
        <f>C132</f>
        <v>15281414.869999999</v>
      </c>
      <c r="D131" s="23">
        <f>D132</f>
        <v>7258814.5599999996</v>
      </c>
      <c r="E131" s="26">
        <f t="shared" si="2"/>
        <v>47.500932484008928</v>
      </c>
      <c r="F131" s="23">
        <f t="shared" si="3"/>
        <v>8022600.3099999996</v>
      </c>
    </row>
    <row r="132" spans="1:6" ht="46.8" x14ac:dyDescent="0.3">
      <c r="A132" s="11" t="s">
        <v>154</v>
      </c>
      <c r="B132" s="14" t="s">
        <v>164</v>
      </c>
      <c r="C132" s="23">
        <f>C133</f>
        <v>15281414.869999999</v>
      </c>
      <c r="D132" s="23">
        <f>D133</f>
        <v>7258814.5599999996</v>
      </c>
      <c r="E132" s="26">
        <f t="shared" si="2"/>
        <v>47.500932484008928</v>
      </c>
      <c r="F132" s="23">
        <f t="shared" si="3"/>
        <v>8022600.3099999996</v>
      </c>
    </row>
    <row r="133" spans="1:6" ht="62.4" x14ac:dyDescent="0.3">
      <c r="A133" s="11" t="s">
        <v>156</v>
      </c>
      <c r="B133" s="14" t="s">
        <v>165</v>
      </c>
      <c r="C133" s="23">
        <v>15281414.869999999</v>
      </c>
      <c r="D133" s="23">
        <v>7258814.5599999996</v>
      </c>
      <c r="E133" s="26">
        <f t="shared" si="2"/>
        <v>47.500932484008928</v>
      </c>
      <c r="F133" s="23">
        <f t="shared" si="3"/>
        <v>8022600.3099999996</v>
      </c>
    </row>
    <row r="134" spans="1:6" ht="15.6" x14ac:dyDescent="0.3">
      <c r="A134" s="11" t="s">
        <v>166</v>
      </c>
      <c r="B134" s="14" t="s">
        <v>167</v>
      </c>
      <c r="C134" s="23">
        <f t="shared" ref="C134:D136" si="8">C135</f>
        <v>185542.86</v>
      </c>
      <c r="D134" s="23">
        <f t="shared" si="8"/>
        <v>116550</v>
      </c>
      <c r="E134" s="26">
        <f t="shared" ref="E134:E211" si="9">D134*100/C134</f>
        <v>62.815675041335467</v>
      </c>
      <c r="F134" s="23">
        <f t="shared" ref="F134:F211" si="10">C134-D134</f>
        <v>68992.859999999986</v>
      </c>
    </row>
    <row r="135" spans="1:6" ht="31.2" x14ac:dyDescent="0.3">
      <c r="A135" s="11" t="s">
        <v>102</v>
      </c>
      <c r="B135" s="14" t="s">
        <v>168</v>
      </c>
      <c r="C135" s="23">
        <f t="shared" si="8"/>
        <v>185542.86</v>
      </c>
      <c r="D135" s="23">
        <f t="shared" si="8"/>
        <v>116550</v>
      </c>
      <c r="E135" s="26">
        <f t="shared" si="9"/>
        <v>62.815675041335467</v>
      </c>
      <c r="F135" s="23">
        <f t="shared" si="10"/>
        <v>68992.859999999986</v>
      </c>
    </row>
    <row r="136" spans="1:6" ht="15.6" x14ac:dyDescent="0.3">
      <c r="A136" s="11" t="s">
        <v>169</v>
      </c>
      <c r="B136" s="14" t="s">
        <v>170</v>
      </c>
      <c r="C136" s="23">
        <f t="shared" si="8"/>
        <v>185542.86</v>
      </c>
      <c r="D136" s="23">
        <f t="shared" si="8"/>
        <v>116550</v>
      </c>
      <c r="E136" s="26">
        <f t="shared" si="9"/>
        <v>62.815675041335467</v>
      </c>
      <c r="F136" s="23">
        <f t="shared" si="10"/>
        <v>68992.859999999986</v>
      </c>
    </row>
    <row r="137" spans="1:6" ht="15.6" x14ac:dyDescent="0.3">
      <c r="A137" s="11" t="s">
        <v>171</v>
      </c>
      <c r="B137" s="14" t="s">
        <v>172</v>
      </c>
      <c r="C137" s="23">
        <v>185542.86</v>
      </c>
      <c r="D137" s="23">
        <v>116550</v>
      </c>
      <c r="E137" s="26">
        <f t="shared" si="9"/>
        <v>62.815675041335467</v>
      </c>
      <c r="F137" s="23">
        <f t="shared" si="10"/>
        <v>68992.859999999986</v>
      </c>
    </row>
    <row r="138" spans="1:6" ht="15.6" x14ac:dyDescent="0.3">
      <c r="A138" s="11" t="s">
        <v>173</v>
      </c>
      <c r="B138" s="14" t="s">
        <v>174</v>
      </c>
      <c r="C138" s="23">
        <f>C139+C144+C149+C152</f>
        <v>27075964.32</v>
      </c>
      <c r="D138" s="23">
        <f>D139+D144+D149+D152</f>
        <v>13411962.470000001</v>
      </c>
      <c r="E138" s="26">
        <f t="shared" si="9"/>
        <v>49.534569891913641</v>
      </c>
      <c r="F138" s="23">
        <f t="shared" si="10"/>
        <v>13664001.85</v>
      </c>
    </row>
    <row r="139" spans="1:6" ht="62.4" x14ac:dyDescent="0.3">
      <c r="A139" s="11" t="s">
        <v>11</v>
      </c>
      <c r="B139" s="14" t="s">
        <v>175</v>
      </c>
      <c r="C139" s="23">
        <f>C140</f>
        <v>21337637</v>
      </c>
      <c r="D139" s="23">
        <f>D140</f>
        <v>10675924.470000001</v>
      </c>
      <c r="E139" s="26">
        <f t="shared" si="9"/>
        <v>50.033302516112734</v>
      </c>
      <c r="F139" s="23">
        <f t="shared" si="10"/>
        <v>10661712.529999999</v>
      </c>
    </row>
    <row r="140" spans="1:6" ht="15.6" x14ac:dyDescent="0.3">
      <c r="A140" s="11" t="s">
        <v>119</v>
      </c>
      <c r="B140" s="14" t="s">
        <v>176</v>
      </c>
      <c r="C140" s="23">
        <f>C141+C142+C143</f>
        <v>21337637</v>
      </c>
      <c r="D140" s="23">
        <f>D141+D142+D143</f>
        <v>10675924.470000001</v>
      </c>
      <c r="E140" s="26">
        <f t="shared" si="9"/>
        <v>50.033302516112734</v>
      </c>
      <c r="F140" s="23">
        <f t="shared" si="10"/>
        <v>10661712.529999999</v>
      </c>
    </row>
    <row r="141" spans="1:6" ht="15.6" x14ac:dyDescent="0.3">
      <c r="A141" s="11" t="s">
        <v>121</v>
      </c>
      <c r="B141" s="14" t="s">
        <v>177</v>
      </c>
      <c r="C141" s="23">
        <v>16093588</v>
      </c>
      <c r="D141" s="23">
        <v>8373608.3300000001</v>
      </c>
      <c r="E141" s="26">
        <f t="shared" si="9"/>
        <v>52.030711423704894</v>
      </c>
      <c r="F141" s="23">
        <f t="shared" si="10"/>
        <v>7719979.6699999999</v>
      </c>
    </row>
    <row r="142" spans="1:6" ht="31.2" x14ac:dyDescent="0.3">
      <c r="A142" s="11" t="s">
        <v>123</v>
      </c>
      <c r="B142" s="14" t="s">
        <v>178</v>
      </c>
      <c r="C142" s="23">
        <v>398785</v>
      </c>
      <c r="D142" s="23">
        <v>53300.800000000003</v>
      </c>
      <c r="E142" s="26">
        <f t="shared" si="9"/>
        <v>13.365798613287861</v>
      </c>
      <c r="F142" s="23">
        <f t="shared" si="10"/>
        <v>345484.2</v>
      </c>
    </row>
    <row r="143" spans="1:6" ht="46.8" x14ac:dyDescent="0.3">
      <c r="A143" s="11" t="s">
        <v>125</v>
      </c>
      <c r="B143" s="14" t="s">
        <v>179</v>
      </c>
      <c r="C143" s="23">
        <v>4845264</v>
      </c>
      <c r="D143" s="23">
        <v>2249015.34</v>
      </c>
      <c r="E143" s="26">
        <f t="shared" si="9"/>
        <v>46.416776051831235</v>
      </c>
      <c r="F143" s="23">
        <f t="shared" si="10"/>
        <v>2596248.66</v>
      </c>
    </row>
    <row r="144" spans="1:6" ht="31.2" x14ac:dyDescent="0.3">
      <c r="A144" s="11" t="s">
        <v>28</v>
      </c>
      <c r="B144" s="14" t="s">
        <v>180</v>
      </c>
      <c r="C144" s="23">
        <f>C145</f>
        <v>2095096.3199999998</v>
      </c>
      <c r="D144" s="23">
        <f>D145</f>
        <v>1148464</v>
      </c>
      <c r="E144" s="26">
        <f t="shared" si="9"/>
        <v>54.816763746690178</v>
      </c>
      <c r="F144" s="23">
        <f t="shared" si="10"/>
        <v>946632.31999999983</v>
      </c>
    </row>
    <row r="145" spans="1:6" ht="31.2" x14ac:dyDescent="0.3">
      <c r="A145" s="11" t="s">
        <v>30</v>
      </c>
      <c r="B145" s="14" t="s">
        <v>181</v>
      </c>
      <c r="C145" s="23">
        <f>C146+C147+C148</f>
        <v>2095096.3199999998</v>
      </c>
      <c r="D145" s="23">
        <f>D146+D147+D148</f>
        <v>1148464</v>
      </c>
      <c r="E145" s="26">
        <f t="shared" si="9"/>
        <v>54.816763746690178</v>
      </c>
      <c r="F145" s="23">
        <f t="shared" si="10"/>
        <v>946632.31999999983</v>
      </c>
    </row>
    <row r="146" spans="1:6" ht="31.2" x14ac:dyDescent="0.3">
      <c r="A146" s="11" t="s">
        <v>32</v>
      </c>
      <c r="B146" s="14" t="s">
        <v>182</v>
      </c>
      <c r="C146" s="23">
        <v>825000</v>
      </c>
      <c r="D146" s="23">
        <v>471411.95</v>
      </c>
      <c r="E146" s="26">
        <f t="shared" si="9"/>
        <v>57.140842424242422</v>
      </c>
      <c r="F146" s="23">
        <f t="shared" si="10"/>
        <v>353588.05</v>
      </c>
    </row>
    <row r="147" spans="1:6" ht="15.6" x14ac:dyDescent="0.3">
      <c r="A147" s="11" t="s">
        <v>34</v>
      </c>
      <c r="B147" s="14" t="s">
        <v>183</v>
      </c>
      <c r="C147" s="23">
        <v>935925.32</v>
      </c>
      <c r="D147" s="23">
        <v>510177.42</v>
      </c>
      <c r="E147" s="26">
        <f t="shared" si="9"/>
        <v>54.510483806549864</v>
      </c>
      <c r="F147" s="23">
        <f t="shared" si="10"/>
        <v>425747.89999999997</v>
      </c>
    </row>
    <row r="148" spans="1:6" ht="15.6" x14ac:dyDescent="0.3">
      <c r="A148" s="11" t="s">
        <v>50</v>
      </c>
      <c r="B148" s="14" t="s">
        <v>184</v>
      </c>
      <c r="C148" s="23">
        <v>334171</v>
      </c>
      <c r="D148" s="23">
        <v>166874.63</v>
      </c>
      <c r="E148" s="26">
        <f t="shared" si="9"/>
        <v>49.936897576390528</v>
      </c>
      <c r="F148" s="23">
        <f t="shared" si="10"/>
        <v>167296.37</v>
      </c>
    </row>
    <row r="149" spans="1:6" ht="15.6" x14ac:dyDescent="0.3">
      <c r="A149" s="11" t="s">
        <v>75</v>
      </c>
      <c r="B149" s="14" t="s">
        <v>430</v>
      </c>
      <c r="C149" s="23">
        <f>C150</f>
        <v>38215</v>
      </c>
      <c r="D149" s="23">
        <f>D150</f>
        <v>38215</v>
      </c>
      <c r="E149" s="26">
        <f t="shared" si="9"/>
        <v>100</v>
      </c>
      <c r="F149" s="23">
        <f t="shared" si="10"/>
        <v>0</v>
      </c>
    </row>
    <row r="150" spans="1:6" ht="31.2" x14ac:dyDescent="0.3">
      <c r="A150" s="11" t="s">
        <v>76</v>
      </c>
      <c r="B150" s="14" t="s">
        <v>429</v>
      </c>
      <c r="C150" s="23">
        <f>C151</f>
        <v>38215</v>
      </c>
      <c r="D150" s="23">
        <f>D151</f>
        <v>38215</v>
      </c>
      <c r="E150" s="26">
        <f t="shared" si="9"/>
        <v>100</v>
      </c>
      <c r="F150" s="23">
        <f t="shared" si="10"/>
        <v>0</v>
      </c>
    </row>
    <row r="151" spans="1:6" ht="31.2" x14ac:dyDescent="0.3">
      <c r="A151" s="11" t="s">
        <v>77</v>
      </c>
      <c r="B151" s="14" t="s">
        <v>428</v>
      </c>
      <c r="C151" s="23">
        <v>38215</v>
      </c>
      <c r="D151" s="23">
        <v>38215</v>
      </c>
      <c r="E151" s="26">
        <f t="shared" si="9"/>
        <v>100</v>
      </c>
      <c r="F151" s="23">
        <f t="shared" si="10"/>
        <v>0</v>
      </c>
    </row>
    <row r="152" spans="1:6" ht="15.6" x14ac:dyDescent="0.3">
      <c r="A152" s="11" t="s">
        <v>36</v>
      </c>
      <c r="B152" s="14" t="s">
        <v>185</v>
      </c>
      <c r="C152" s="23">
        <f>C153+C156+C158</f>
        <v>3605016</v>
      </c>
      <c r="D152" s="23">
        <f>D153+D156+D158</f>
        <v>1549359</v>
      </c>
      <c r="E152" s="26">
        <f t="shared" si="9"/>
        <v>42.977867504610245</v>
      </c>
      <c r="F152" s="23">
        <f>C152-D152</f>
        <v>2055657</v>
      </c>
    </row>
    <row r="153" spans="1:6" ht="46.8" x14ac:dyDescent="0.3">
      <c r="A153" s="11" t="s">
        <v>154</v>
      </c>
      <c r="B153" s="14" t="s">
        <v>186</v>
      </c>
      <c r="C153" s="23">
        <f>C154+C155</f>
        <v>3374216</v>
      </c>
      <c r="D153" s="23">
        <f>D154+D155</f>
        <v>1374216</v>
      </c>
      <c r="E153" s="26">
        <f t="shared" si="9"/>
        <v>40.726971835827939</v>
      </c>
      <c r="F153" s="23">
        <f t="shared" si="10"/>
        <v>2000000</v>
      </c>
    </row>
    <row r="154" spans="1:6" ht="61.2" customHeight="1" x14ac:dyDescent="0.3">
      <c r="A154" s="11" t="s">
        <v>156</v>
      </c>
      <c r="B154" s="14" t="s">
        <v>187</v>
      </c>
      <c r="C154" s="23">
        <v>2000000</v>
      </c>
      <c r="D154" s="23">
        <v>0</v>
      </c>
      <c r="E154" s="26">
        <f t="shared" si="9"/>
        <v>0</v>
      </c>
      <c r="F154" s="23">
        <f t="shared" si="10"/>
        <v>2000000</v>
      </c>
    </row>
    <row r="155" spans="1:6" ht="61.2" customHeight="1" x14ac:dyDescent="0.3">
      <c r="A155" s="11" t="s">
        <v>424</v>
      </c>
      <c r="B155" s="14" t="s">
        <v>423</v>
      </c>
      <c r="C155" s="23">
        <v>1374216</v>
      </c>
      <c r="D155" s="23">
        <v>1374216</v>
      </c>
      <c r="E155" s="26">
        <f t="shared" si="9"/>
        <v>100</v>
      </c>
      <c r="F155" s="23">
        <f t="shared" si="10"/>
        <v>0</v>
      </c>
    </row>
    <row r="156" spans="1:6" ht="21.6" customHeight="1" x14ac:dyDescent="0.3">
      <c r="A156" s="11" t="s">
        <v>53</v>
      </c>
      <c r="B156" s="14" t="s">
        <v>444</v>
      </c>
      <c r="C156" s="23">
        <f>C157</f>
        <v>1000</v>
      </c>
      <c r="D156" s="23">
        <f>D157</f>
        <v>1000</v>
      </c>
      <c r="E156" s="26">
        <f t="shared" ref="E156:E157" si="11">D156*100/C156</f>
        <v>100</v>
      </c>
      <c r="F156" s="23">
        <f t="shared" ref="F156:F157" si="12">C156-D156</f>
        <v>0</v>
      </c>
    </row>
    <row r="157" spans="1:6" ht="35.4" customHeight="1" x14ac:dyDescent="0.3">
      <c r="A157" s="11" t="s">
        <v>55</v>
      </c>
      <c r="B157" s="14" t="s">
        <v>445</v>
      </c>
      <c r="C157" s="23">
        <v>1000</v>
      </c>
      <c r="D157" s="23">
        <v>1000</v>
      </c>
      <c r="E157" s="26">
        <f t="shared" si="11"/>
        <v>100</v>
      </c>
      <c r="F157" s="23">
        <f t="shared" si="12"/>
        <v>0</v>
      </c>
    </row>
    <row r="158" spans="1:6" ht="15.6" x14ac:dyDescent="0.3">
      <c r="A158" s="11" t="s">
        <v>37</v>
      </c>
      <c r="B158" s="14" t="s">
        <v>188</v>
      </c>
      <c r="C158" s="23">
        <f>C159+C160+C161</f>
        <v>229800</v>
      </c>
      <c r="D158" s="23">
        <f>D159+D160+D161</f>
        <v>174143</v>
      </c>
      <c r="E158" s="26">
        <f t="shared" si="9"/>
        <v>75.780243690165364</v>
      </c>
      <c r="F158" s="23">
        <f t="shared" si="10"/>
        <v>55657</v>
      </c>
    </row>
    <row r="159" spans="1:6" ht="18.600000000000001" customHeight="1" x14ac:dyDescent="0.3">
      <c r="A159" s="11" t="s">
        <v>58</v>
      </c>
      <c r="B159" s="14" t="s">
        <v>189</v>
      </c>
      <c r="C159" s="23">
        <v>29000</v>
      </c>
      <c r="D159" s="23">
        <v>21066</v>
      </c>
      <c r="E159" s="26">
        <f t="shared" si="9"/>
        <v>72.641379310344831</v>
      </c>
      <c r="F159" s="23">
        <f t="shared" si="10"/>
        <v>7934</v>
      </c>
    </row>
    <row r="160" spans="1:6" ht="15.6" x14ac:dyDescent="0.3">
      <c r="A160" s="11" t="s">
        <v>60</v>
      </c>
      <c r="B160" s="14" t="s">
        <v>190</v>
      </c>
      <c r="C160" s="23">
        <v>8000</v>
      </c>
      <c r="D160" s="23">
        <v>6777</v>
      </c>
      <c r="E160" s="26">
        <f t="shared" si="9"/>
        <v>84.712500000000006</v>
      </c>
      <c r="F160" s="23">
        <f t="shared" si="10"/>
        <v>1223</v>
      </c>
    </row>
    <row r="161" spans="1:6" ht="15.6" x14ac:dyDescent="0.3">
      <c r="A161" s="11" t="s">
        <v>38</v>
      </c>
      <c r="B161" s="14" t="s">
        <v>191</v>
      </c>
      <c r="C161" s="23">
        <v>192800</v>
      </c>
      <c r="D161" s="23">
        <v>146300</v>
      </c>
      <c r="E161" s="26">
        <f t="shared" si="9"/>
        <v>75.88174273858921</v>
      </c>
      <c r="F161" s="23">
        <f t="shared" si="10"/>
        <v>46500</v>
      </c>
    </row>
    <row r="162" spans="1:6" ht="15.6" x14ac:dyDescent="0.3">
      <c r="A162" s="20" t="s">
        <v>192</v>
      </c>
      <c r="B162" s="15" t="s">
        <v>193</v>
      </c>
      <c r="C162" s="24">
        <f>C163+C173+C183+C194</f>
        <v>907385039.04999995</v>
      </c>
      <c r="D162" s="24">
        <f>D163+D173+D183+D194</f>
        <v>290291639.38999999</v>
      </c>
      <c r="E162" s="25">
        <f t="shared" si="9"/>
        <v>31.992112157141701</v>
      </c>
      <c r="F162" s="24">
        <f t="shared" si="10"/>
        <v>617093399.65999997</v>
      </c>
    </row>
    <row r="163" spans="1:6" ht="15.6" x14ac:dyDescent="0.3">
      <c r="A163" s="11" t="s">
        <v>194</v>
      </c>
      <c r="B163" s="14" t="s">
        <v>195</v>
      </c>
      <c r="C163" s="23">
        <f>C164+C167+C170</f>
        <v>26652567</v>
      </c>
      <c r="D163" s="23">
        <f>D164+D167+D170</f>
        <v>12740731.120000001</v>
      </c>
      <c r="E163" s="26">
        <f t="shared" si="9"/>
        <v>47.80301694767337</v>
      </c>
      <c r="F163" s="23">
        <f>C163-D163</f>
        <v>13911835.879999999</v>
      </c>
    </row>
    <row r="164" spans="1:6" ht="31.2" x14ac:dyDescent="0.3">
      <c r="A164" s="11" t="s">
        <v>28</v>
      </c>
      <c r="B164" s="14" t="s">
        <v>196</v>
      </c>
      <c r="C164" s="23">
        <f>C165</f>
        <v>22727567</v>
      </c>
      <c r="D164" s="23">
        <f>D165</f>
        <v>8857902.7300000004</v>
      </c>
      <c r="E164" s="26">
        <f t="shared" si="9"/>
        <v>38.974267373186052</v>
      </c>
      <c r="F164" s="23">
        <f t="shared" si="10"/>
        <v>13869664.27</v>
      </c>
    </row>
    <row r="165" spans="1:6" ht="31.2" x14ac:dyDescent="0.3">
      <c r="A165" s="11" t="s">
        <v>30</v>
      </c>
      <c r="B165" s="14" t="s">
        <v>197</v>
      </c>
      <c r="C165" s="23">
        <f>C166</f>
        <v>22727567</v>
      </c>
      <c r="D165" s="23">
        <f>D166</f>
        <v>8857902.7300000004</v>
      </c>
      <c r="E165" s="26">
        <f t="shared" si="9"/>
        <v>38.974267373186052</v>
      </c>
      <c r="F165" s="23">
        <f t="shared" si="10"/>
        <v>13869664.27</v>
      </c>
    </row>
    <row r="166" spans="1:6" ht="15.6" x14ac:dyDescent="0.3">
      <c r="A166" s="11" t="s">
        <v>34</v>
      </c>
      <c r="B166" s="14" t="s">
        <v>198</v>
      </c>
      <c r="C166" s="23">
        <v>22727567</v>
      </c>
      <c r="D166" s="23">
        <v>8857902.7300000004</v>
      </c>
      <c r="E166" s="26">
        <f t="shared" si="9"/>
        <v>38.974267373186052</v>
      </c>
      <c r="F166" s="23">
        <f t="shared" si="10"/>
        <v>13869664.27</v>
      </c>
    </row>
    <row r="167" spans="1:6" ht="31.2" x14ac:dyDescent="0.3">
      <c r="A167" s="11" t="s">
        <v>199</v>
      </c>
      <c r="B167" s="14" t="s">
        <v>427</v>
      </c>
      <c r="C167" s="23">
        <f>C168</f>
        <v>3725000</v>
      </c>
      <c r="D167" s="23">
        <f>D168</f>
        <v>3725000</v>
      </c>
      <c r="E167" s="26">
        <f t="shared" si="9"/>
        <v>100</v>
      </c>
      <c r="F167" s="23">
        <f t="shared" si="10"/>
        <v>0</v>
      </c>
    </row>
    <row r="168" spans="1:6" ht="15.6" x14ac:dyDescent="0.3">
      <c r="A168" s="11" t="s">
        <v>200</v>
      </c>
      <c r="B168" s="14" t="s">
        <v>426</v>
      </c>
      <c r="C168" s="23">
        <f>C169</f>
        <v>3725000</v>
      </c>
      <c r="D168" s="23">
        <f>D169</f>
        <v>3725000</v>
      </c>
      <c r="E168" s="26">
        <f t="shared" si="9"/>
        <v>100</v>
      </c>
      <c r="F168" s="23">
        <f t="shared" si="10"/>
        <v>0</v>
      </c>
    </row>
    <row r="169" spans="1:6" ht="48" customHeight="1" x14ac:dyDescent="0.3">
      <c r="A169" s="11" t="s">
        <v>201</v>
      </c>
      <c r="B169" s="14" t="s">
        <v>425</v>
      </c>
      <c r="C169" s="23">
        <v>3725000</v>
      </c>
      <c r="D169" s="23">
        <v>3725000</v>
      </c>
      <c r="E169" s="26">
        <f t="shared" si="9"/>
        <v>100</v>
      </c>
      <c r="F169" s="23">
        <f t="shared" si="10"/>
        <v>0</v>
      </c>
    </row>
    <row r="170" spans="1:6" ht="18.600000000000001" customHeight="1" x14ac:dyDescent="0.3">
      <c r="A170" s="11" t="s">
        <v>36</v>
      </c>
      <c r="B170" s="14" t="s">
        <v>202</v>
      </c>
      <c r="C170" s="23">
        <f>C171</f>
        <v>200000</v>
      </c>
      <c r="D170" s="23">
        <f>D171</f>
        <v>157828.39000000001</v>
      </c>
      <c r="E170" s="26">
        <f t="shared" si="9"/>
        <v>78.914195000000007</v>
      </c>
      <c r="F170" s="23">
        <f t="shared" si="10"/>
        <v>42171.609999999986</v>
      </c>
    </row>
    <row r="171" spans="1:6" ht="51" customHeight="1" x14ac:dyDescent="0.3">
      <c r="A171" s="11" t="s">
        <v>154</v>
      </c>
      <c r="B171" s="14" t="s">
        <v>203</v>
      </c>
      <c r="C171" s="23">
        <f>C172</f>
        <v>200000</v>
      </c>
      <c r="D171" s="23">
        <f>D172</f>
        <v>157828.39000000001</v>
      </c>
      <c r="E171" s="26">
        <f t="shared" si="9"/>
        <v>78.914195000000007</v>
      </c>
      <c r="F171" s="23">
        <f t="shared" si="10"/>
        <v>42171.609999999986</v>
      </c>
    </row>
    <row r="172" spans="1:6" ht="62.4" x14ac:dyDescent="0.3">
      <c r="A172" s="11" t="s">
        <v>156</v>
      </c>
      <c r="B172" s="14" t="s">
        <v>204</v>
      </c>
      <c r="C172" s="23">
        <v>200000</v>
      </c>
      <c r="D172" s="23">
        <v>157828.39000000001</v>
      </c>
      <c r="E172" s="26">
        <f t="shared" si="9"/>
        <v>78.914195000000007</v>
      </c>
      <c r="F172" s="23">
        <f t="shared" si="10"/>
        <v>42171.609999999986</v>
      </c>
    </row>
    <row r="173" spans="1:6" ht="15.6" x14ac:dyDescent="0.3">
      <c r="A173" s="11" t="s">
        <v>205</v>
      </c>
      <c r="B173" s="14" t="s">
        <v>206</v>
      </c>
      <c r="C173" s="23">
        <f>C174+C177+C180</f>
        <v>332579439.76999998</v>
      </c>
      <c r="D173" s="23">
        <f>D174+D177+D180</f>
        <v>47481898.630000003</v>
      </c>
      <c r="E173" s="26">
        <f t="shared" si="9"/>
        <v>14.276859285960906</v>
      </c>
      <c r="F173" s="23">
        <f t="shared" si="10"/>
        <v>285097541.13999999</v>
      </c>
    </row>
    <row r="174" spans="1:6" ht="31.2" x14ac:dyDescent="0.3">
      <c r="A174" s="11" t="s">
        <v>28</v>
      </c>
      <c r="B174" s="14" t="s">
        <v>207</v>
      </c>
      <c r="C174" s="23">
        <f>C175</f>
        <v>5556980.2400000002</v>
      </c>
      <c r="D174" s="23">
        <f>D175</f>
        <v>567043.61</v>
      </c>
      <c r="E174" s="26">
        <f t="shared" si="9"/>
        <v>10.204168190455901</v>
      </c>
      <c r="F174" s="23">
        <f t="shared" si="10"/>
        <v>4989936.63</v>
      </c>
    </row>
    <row r="175" spans="1:6" ht="31.2" x14ac:dyDescent="0.3">
      <c r="A175" s="11" t="s">
        <v>30</v>
      </c>
      <c r="B175" s="14" t="s">
        <v>208</v>
      </c>
      <c r="C175" s="23">
        <f>C176</f>
        <v>5556980.2400000002</v>
      </c>
      <c r="D175" s="23">
        <f>D176</f>
        <v>567043.61</v>
      </c>
      <c r="E175" s="26">
        <f t="shared" si="9"/>
        <v>10.204168190455901</v>
      </c>
      <c r="F175" s="23">
        <f t="shared" si="10"/>
        <v>4989936.63</v>
      </c>
    </row>
    <row r="176" spans="1:6" ht="15.6" x14ac:dyDescent="0.3">
      <c r="A176" s="11" t="s">
        <v>34</v>
      </c>
      <c r="B176" s="14" t="s">
        <v>209</v>
      </c>
      <c r="C176" s="23">
        <v>5556980.2400000002</v>
      </c>
      <c r="D176" s="23">
        <v>567043.61</v>
      </c>
      <c r="E176" s="26">
        <f t="shared" si="9"/>
        <v>10.204168190455901</v>
      </c>
      <c r="F176" s="23">
        <f t="shared" si="10"/>
        <v>4989936.63</v>
      </c>
    </row>
    <row r="177" spans="1:6" ht="31.2" x14ac:dyDescent="0.3">
      <c r="A177" s="11" t="s">
        <v>199</v>
      </c>
      <c r="B177" s="14" t="s">
        <v>210</v>
      </c>
      <c r="C177" s="23">
        <f>C178</f>
        <v>323471632.32999998</v>
      </c>
      <c r="D177" s="23">
        <f>D178</f>
        <v>46214931.020000003</v>
      </c>
      <c r="E177" s="26">
        <f t="shared" si="9"/>
        <v>14.287166601630263</v>
      </c>
      <c r="F177" s="23">
        <f t="shared" si="10"/>
        <v>277256701.31</v>
      </c>
    </row>
    <row r="178" spans="1:6" ht="15.6" x14ac:dyDescent="0.3">
      <c r="A178" s="11" t="s">
        <v>200</v>
      </c>
      <c r="B178" s="14" t="s">
        <v>211</v>
      </c>
      <c r="C178" s="23">
        <f>C179</f>
        <v>323471632.32999998</v>
      </c>
      <c r="D178" s="23">
        <f>D179</f>
        <v>46214931.020000003</v>
      </c>
      <c r="E178" s="26">
        <f t="shared" si="9"/>
        <v>14.287166601630263</v>
      </c>
      <c r="F178" s="23">
        <f t="shared" si="10"/>
        <v>277256701.31</v>
      </c>
    </row>
    <row r="179" spans="1:6" ht="31.2" customHeight="1" x14ac:dyDescent="0.3">
      <c r="A179" s="11" t="s">
        <v>212</v>
      </c>
      <c r="B179" s="14" t="s">
        <v>213</v>
      </c>
      <c r="C179" s="23">
        <v>323471632.32999998</v>
      </c>
      <c r="D179" s="23">
        <v>46214931.020000003</v>
      </c>
      <c r="E179" s="26">
        <f t="shared" si="9"/>
        <v>14.287166601630263</v>
      </c>
      <c r="F179" s="23">
        <f t="shared" si="10"/>
        <v>277256701.31</v>
      </c>
    </row>
    <row r="180" spans="1:6" ht="15.6" x14ac:dyDescent="0.3">
      <c r="A180" s="11" t="s">
        <v>36</v>
      </c>
      <c r="B180" s="14" t="s">
        <v>214</v>
      </c>
      <c r="C180" s="23">
        <f>C181</f>
        <v>3550827.2</v>
      </c>
      <c r="D180" s="23">
        <f>D181</f>
        <v>699924</v>
      </c>
      <c r="E180" s="26">
        <f t="shared" si="9"/>
        <v>19.711575939262829</v>
      </c>
      <c r="F180" s="23">
        <f t="shared" si="10"/>
        <v>2850903.2</v>
      </c>
    </row>
    <row r="181" spans="1:6" ht="46.8" x14ac:dyDescent="0.3">
      <c r="A181" s="11" t="s">
        <v>154</v>
      </c>
      <c r="B181" s="14" t="s">
        <v>215</v>
      </c>
      <c r="C181" s="23">
        <f>C182</f>
        <v>3550827.2</v>
      </c>
      <c r="D181" s="23">
        <f>D182</f>
        <v>699924</v>
      </c>
      <c r="E181" s="26">
        <f t="shared" si="9"/>
        <v>19.711575939262829</v>
      </c>
      <c r="F181" s="23">
        <f t="shared" si="10"/>
        <v>2850903.2</v>
      </c>
    </row>
    <row r="182" spans="1:6" ht="62.4" x14ac:dyDescent="0.3">
      <c r="A182" s="11" t="s">
        <v>156</v>
      </c>
      <c r="B182" s="14" t="s">
        <v>216</v>
      </c>
      <c r="C182" s="23">
        <v>3550827.2</v>
      </c>
      <c r="D182" s="23">
        <v>699924</v>
      </c>
      <c r="E182" s="26">
        <f t="shared" si="9"/>
        <v>19.711575939262829</v>
      </c>
      <c r="F182" s="23">
        <f t="shared" si="10"/>
        <v>2850903.2</v>
      </c>
    </row>
    <row r="183" spans="1:6" ht="15.6" x14ac:dyDescent="0.3">
      <c r="A183" s="11" t="s">
        <v>217</v>
      </c>
      <c r="B183" s="14" t="s">
        <v>218</v>
      </c>
      <c r="C183" s="23">
        <f>C184+C188+C191</f>
        <v>493930606.27999997</v>
      </c>
      <c r="D183" s="23">
        <f>D184+D188+D191</f>
        <v>199916823.47</v>
      </c>
      <c r="E183" s="26">
        <f t="shared" si="9"/>
        <v>40.474678209487372</v>
      </c>
      <c r="F183" s="23">
        <f t="shared" si="10"/>
        <v>294013782.80999994</v>
      </c>
    </row>
    <row r="184" spans="1:6" ht="31.2" x14ac:dyDescent="0.3">
      <c r="A184" s="11" t="s">
        <v>28</v>
      </c>
      <c r="B184" s="14" t="s">
        <v>219</v>
      </c>
      <c r="C184" s="23">
        <f>C185</f>
        <v>172057697.84</v>
      </c>
      <c r="D184" s="23">
        <f>D185</f>
        <v>15361229.720000001</v>
      </c>
      <c r="E184" s="26">
        <f t="shared" si="9"/>
        <v>8.9279526070869117</v>
      </c>
      <c r="F184" s="23">
        <f t="shared" si="10"/>
        <v>156696468.12</v>
      </c>
    </row>
    <row r="185" spans="1:6" ht="31.2" x14ac:dyDescent="0.3">
      <c r="A185" s="11" t="s">
        <v>30</v>
      </c>
      <c r="B185" s="14" t="s">
        <v>220</v>
      </c>
      <c r="C185" s="23">
        <f>C186+C187</f>
        <v>172057697.84</v>
      </c>
      <c r="D185" s="23">
        <f>D186+D187</f>
        <v>15361229.720000001</v>
      </c>
      <c r="E185" s="26">
        <f t="shared" si="9"/>
        <v>8.9279526070869117</v>
      </c>
      <c r="F185" s="23">
        <f t="shared" si="10"/>
        <v>156696468.12</v>
      </c>
    </row>
    <row r="186" spans="1:6" ht="15.6" x14ac:dyDescent="0.3">
      <c r="A186" s="11" t="s">
        <v>34</v>
      </c>
      <c r="B186" s="14" t="s">
        <v>221</v>
      </c>
      <c r="C186" s="23">
        <v>154815339.84</v>
      </c>
      <c r="D186" s="23">
        <v>5019897.25</v>
      </c>
      <c r="E186" s="26">
        <f t="shared" si="9"/>
        <v>3.2425063660926687</v>
      </c>
      <c r="F186" s="23">
        <f t="shared" si="10"/>
        <v>149795442.59</v>
      </c>
    </row>
    <row r="187" spans="1:6" ht="15.6" x14ac:dyDescent="0.3">
      <c r="A187" s="11" t="s">
        <v>50</v>
      </c>
      <c r="B187" s="14" t="s">
        <v>222</v>
      </c>
      <c r="C187" s="23">
        <v>17242358</v>
      </c>
      <c r="D187" s="23">
        <v>10341332.470000001</v>
      </c>
      <c r="E187" s="26">
        <f t="shared" si="9"/>
        <v>59.976323829954126</v>
      </c>
      <c r="F187" s="23">
        <f t="shared" si="10"/>
        <v>6901025.5299999993</v>
      </c>
    </row>
    <row r="188" spans="1:6" ht="31.2" x14ac:dyDescent="0.3">
      <c r="A188" s="11" t="s">
        <v>199</v>
      </c>
      <c r="B188" s="14" t="s">
        <v>446</v>
      </c>
      <c r="C188" s="23">
        <f>C189</f>
        <v>7000000</v>
      </c>
      <c r="D188" s="23">
        <f>D189</f>
        <v>7000000</v>
      </c>
      <c r="E188" s="26">
        <f t="shared" ref="E188:E190" si="13">D188*100/C188</f>
        <v>100</v>
      </c>
      <c r="F188" s="23">
        <f t="shared" ref="F188:F190" si="14">C188-D188</f>
        <v>0</v>
      </c>
    </row>
    <row r="189" spans="1:6" ht="15.6" x14ac:dyDescent="0.3">
      <c r="A189" s="11" t="s">
        <v>200</v>
      </c>
      <c r="B189" s="14" t="s">
        <v>447</v>
      </c>
      <c r="C189" s="23">
        <f>C190</f>
        <v>7000000</v>
      </c>
      <c r="D189" s="23">
        <f>D190</f>
        <v>7000000</v>
      </c>
      <c r="E189" s="26">
        <f t="shared" si="13"/>
        <v>100</v>
      </c>
      <c r="F189" s="23">
        <f t="shared" si="14"/>
        <v>0</v>
      </c>
    </row>
    <row r="190" spans="1:6" ht="46.8" x14ac:dyDescent="0.3">
      <c r="A190" s="11" t="s">
        <v>201</v>
      </c>
      <c r="B190" s="14" t="s">
        <v>448</v>
      </c>
      <c r="C190" s="23">
        <v>7000000</v>
      </c>
      <c r="D190" s="23">
        <v>7000000</v>
      </c>
      <c r="E190" s="26">
        <f t="shared" si="13"/>
        <v>100</v>
      </c>
      <c r="F190" s="23">
        <f t="shared" si="14"/>
        <v>0</v>
      </c>
    </row>
    <row r="191" spans="1:6" ht="15.6" x14ac:dyDescent="0.3">
      <c r="A191" s="11" t="s">
        <v>36</v>
      </c>
      <c r="B191" s="14" t="s">
        <v>223</v>
      </c>
      <c r="C191" s="23">
        <f>C192</f>
        <v>314872908.44</v>
      </c>
      <c r="D191" s="23">
        <f>D192</f>
        <v>177555593.75</v>
      </c>
      <c r="E191" s="26">
        <f t="shared" si="9"/>
        <v>56.389606406495197</v>
      </c>
      <c r="F191" s="23">
        <f t="shared" si="10"/>
        <v>137317314.69</v>
      </c>
    </row>
    <row r="192" spans="1:6" ht="46.8" x14ac:dyDescent="0.3">
      <c r="A192" s="11" t="s">
        <v>154</v>
      </c>
      <c r="B192" s="14" t="s">
        <v>224</v>
      </c>
      <c r="C192" s="23">
        <f>C193</f>
        <v>314872908.44</v>
      </c>
      <c r="D192" s="23">
        <f>D193</f>
        <v>177555593.75</v>
      </c>
      <c r="E192" s="26">
        <f t="shared" si="9"/>
        <v>56.389606406495197</v>
      </c>
      <c r="F192" s="23">
        <f t="shared" si="10"/>
        <v>137317314.69</v>
      </c>
    </row>
    <row r="193" spans="1:6" ht="62.4" x14ac:dyDescent="0.3">
      <c r="A193" s="11" t="s">
        <v>156</v>
      </c>
      <c r="B193" s="14" t="s">
        <v>225</v>
      </c>
      <c r="C193" s="23">
        <v>314872908.44</v>
      </c>
      <c r="D193" s="23">
        <v>177555593.75</v>
      </c>
      <c r="E193" s="26">
        <f t="shared" si="9"/>
        <v>56.389606406495197</v>
      </c>
      <c r="F193" s="23">
        <f t="shared" si="10"/>
        <v>137317314.69</v>
      </c>
    </row>
    <row r="194" spans="1:6" ht="19.8" customHeight="1" x14ac:dyDescent="0.3">
      <c r="A194" s="11" t="s">
        <v>226</v>
      </c>
      <c r="B194" s="14" t="s">
        <v>227</v>
      </c>
      <c r="C194" s="23">
        <f>C195+C200+C204+C207</f>
        <v>54222426</v>
      </c>
      <c r="D194" s="23">
        <f>D195+D200+D204+D207</f>
        <v>30152186.169999998</v>
      </c>
      <c r="E194" s="26">
        <f>D194*100/C194</f>
        <v>55.608331080575404</v>
      </c>
      <c r="F194" s="23">
        <f t="shared" si="10"/>
        <v>24070239.830000002</v>
      </c>
    </row>
    <row r="195" spans="1:6" ht="62.4" x14ac:dyDescent="0.3">
      <c r="A195" s="11" t="s">
        <v>11</v>
      </c>
      <c r="B195" s="14" t="s">
        <v>228</v>
      </c>
      <c r="C195" s="23">
        <f>C196</f>
        <v>49676494.640000001</v>
      </c>
      <c r="D195" s="23">
        <f>D196</f>
        <v>27483759.789999999</v>
      </c>
      <c r="E195" s="26">
        <f t="shared" si="9"/>
        <v>55.325481375390382</v>
      </c>
      <c r="F195" s="23">
        <f t="shared" si="10"/>
        <v>22192734.850000001</v>
      </c>
    </row>
    <row r="196" spans="1:6" ht="31.2" x14ac:dyDescent="0.3">
      <c r="A196" s="11" t="s">
        <v>13</v>
      </c>
      <c r="B196" s="14" t="s">
        <v>229</v>
      </c>
      <c r="C196" s="23">
        <f>C197+C198+C199</f>
        <v>49676494.640000001</v>
      </c>
      <c r="D196" s="23">
        <f>D197+D198+D199</f>
        <v>27483759.789999999</v>
      </c>
      <c r="E196" s="26">
        <f t="shared" si="9"/>
        <v>55.325481375390382</v>
      </c>
      <c r="F196" s="23">
        <f t="shared" si="10"/>
        <v>22192734.850000001</v>
      </c>
    </row>
    <row r="197" spans="1:6" ht="18.600000000000001" customHeight="1" x14ac:dyDescent="0.3">
      <c r="A197" s="11" t="s">
        <v>15</v>
      </c>
      <c r="B197" s="14" t="s">
        <v>230</v>
      </c>
      <c r="C197" s="23">
        <v>37382996.82</v>
      </c>
      <c r="D197" s="23">
        <v>20961843.359999999</v>
      </c>
      <c r="E197" s="26">
        <f t="shared" si="9"/>
        <v>56.073202105576939</v>
      </c>
      <c r="F197" s="23">
        <f t="shared" si="10"/>
        <v>16421153.460000001</v>
      </c>
    </row>
    <row r="198" spans="1:6" ht="31.2" x14ac:dyDescent="0.3">
      <c r="A198" s="11" t="s">
        <v>17</v>
      </c>
      <c r="B198" s="14" t="s">
        <v>231</v>
      </c>
      <c r="C198" s="23">
        <v>941005</v>
      </c>
      <c r="D198" s="23">
        <v>840033.17</v>
      </c>
      <c r="E198" s="26">
        <f t="shared" si="9"/>
        <v>89.269788152028951</v>
      </c>
      <c r="F198" s="23">
        <f t="shared" si="10"/>
        <v>100971.82999999996</v>
      </c>
    </row>
    <row r="199" spans="1:6" ht="46.8" x14ac:dyDescent="0.3">
      <c r="A199" s="11" t="s">
        <v>19</v>
      </c>
      <c r="B199" s="14" t="s">
        <v>232</v>
      </c>
      <c r="C199" s="23">
        <v>11352492.82</v>
      </c>
      <c r="D199" s="23">
        <v>5681883.2599999998</v>
      </c>
      <c r="E199" s="26">
        <f t="shared" si="9"/>
        <v>50.049652971284594</v>
      </c>
      <c r="F199" s="23">
        <f t="shared" si="10"/>
        <v>5670609.5600000005</v>
      </c>
    </row>
    <row r="200" spans="1:6" ht="31.2" x14ac:dyDescent="0.3">
      <c r="A200" s="11" t="s">
        <v>28</v>
      </c>
      <c r="B200" s="14" t="s">
        <v>233</v>
      </c>
      <c r="C200" s="23">
        <f>C201</f>
        <v>3323638</v>
      </c>
      <c r="D200" s="23">
        <f>D201</f>
        <v>1982891.02</v>
      </c>
      <c r="E200" s="26">
        <f t="shared" si="9"/>
        <v>59.660258427662697</v>
      </c>
      <c r="F200" s="23">
        <f t="shared" si="10"/>
        <v>1340746.98</v>
      </c>
    </row>
    <row r="201" spans="1:6" ht="31.2" x14ac:dyDescent="0.3">
      <c r="A201" s="11" t="s">
        <v>30</v>
      </c>
      <c r="B201" s="14" t="s">
        <v>234</v>
      </c>
      <c r="C201" s="23">
        <f>C202+C203</f>
        <v>3323638</v>
      </c>
      <c r="D201" s="23">
        <f>D202+D203</f>
        <v>1982891.02</v>
      </c>
      <c r="E201" s="26">
        <f t="shared" si="9"/>
        <v>59.660258427662697</v>
      </c>
      <c r="F201" s="23">
        <f t="shared" si="10"/>
        <v>1340746.98</v>
      </c>
    </row>
    <row r="202" spans="1:6" ht="31.2" x14ac:dyDescent="0.3">
      <c r="A202" s="11" t="s">
        <v>32</v>
      </c>
      <c r="B202" s="14" t="s">
        <v>235</v>
      </c>
      <c r="C202" s="23">
        <v>1130106</v>
      </c>
      <c r="D202" s="23">
        <v>732458.41</v>
      </c>
      <c r="E202" s="26">
        <f t="shared" si="9"/>
        <v>64.813248491734399</v>
      </c>
      <c r="F202" s="23">
        <f t="shared" si="10"/>
        <v>397647.58999999997</v>
      </c>
    </row>
    <row r="203" spans="1:6" ht="15.6" x14ac:dyDescent="0.3">
      <c r="A203" s="11" t="s">
        <v>34</v>
      </c>
      <c r="B203" s="14" t="s">
        <v>236</v>
      </c>
      <c r="C203" s="23">
        <v>2193532</v>
      </c>
      <c r="D203" s="23">
        <v>1250432.6100000001</v>
      </c>
      <c r="E203" s="26">
        <f t="shared" si="9"/>
        <v>57.005441908301322</v>
      </c>
      <c r="F203" s="23">
        <f t="shared" si="10"/>
        <v>943099.3899999999</v>
      </c>
    </row>
    <row r="204" spans="1:6" ht="15.6" x14ac:dyDescent="0.3">
      <c r="A204" s="11" t="s">
        <v>75</v>
      </c>
      <c r="B204" s="14" t="s">
        <v>434</v>
      </c>
      <c r="C204" s="23">
        <f>C205</f>
        <v>2043.36</v>
      </c>
      <c r="D204" s="23">
        <f>D205</f>
        <v>2043.36</v>
      </c>
      <c r="E204" s="26">
        <f t="shared" si="9"/>
        <v>100</v>
      </c>
      <c r="F204" s="23">
        <f t="shared" si="10"/>
        <v>0</v>
      </c>
    </row>
    <row r="205" spans="1:6" ht="31.2" x14ac:dyDescent="0.3">
      <c r="A205" s="11" t="s">
        <v>76</v>
      </c>
      <c r="B205" s="14" t="s">
        <v>435</v>
      </c>
      <c r="C205" s="23">
        <f>C206</f>
        <v>2043.36</v>
      </c>
      <c r="D205" s="23">
        <f>D206</f>
        <v>2043.36</v>
      </c>
      <c r="E205" s="26">
        <f t="shared" si="9"/>
        <v>100</v>
      </c>
      <c r="F205" s="23">
        <f t="shared" si="10"/>
        <v>0</v>
      </c>
    </row>
    <row r="206" spans="1:6" ht="31.2" x14ac:dyDescent="0.3">
      <c r="A206" s="11" t="s">
        <v>77</v>
      </c>
      <c r="B206" s="14" t="s">
        <v>436</v>
      </c>
      <c r="C206" s="23">
        <v>2043.36</v>
      </c>
      <c r="D206" s="23">
        <v>2043.36</v>
      </c>
      <c r="E206" s="26">
        <f t="shared" si="9"/>
        <v>100</v>
      </c>
      <c r="F206" s="23">
        <f t="shared" si="10"/>
        <v>0</v>
      </c>
    </row>
    <row r="207" spans="1:6" ht="15.6" x14ac:dyDescent="0.3">
      <c r="A207" s="11" t="s">
        <v>36</v>
      </c>
      <c r="B207" s="14" t="s">
        <v>237</v>
      </c>
      <c r="C207" s="23">
        <f>C208+C210</f>
        <v>1220250</v>
      </c>
      <c r="D207" s="23">
        <f>D208+D210</f>
        <v>683492</v>
      </c>
      <c r="E207" s="26">
        <f t="shared" si="9"/>
        <v>56.012456463839378</v>
      </c>
      <c r="F207" s="23">
        <f t="shared" si="10"/>
        <v>536758</v>
      </c>
    </row>
    <row r="208" spans="1:6" ht="15.6" x14ac:dyDescent="0.3">
      <c r="A208" s="11" t="s">
        <v>53</v>
      </c>
      <c r="B208" s="14" t="s">
        <v>238</v>
      </c>
      <c r="C208" s="23">
        <f>C209</f>
        <v>324250</v>
      </c>
      <c r="D208" s="23">
        <f>D209</f>
        <v>41930</v>
      </c>
      <c r="E208" s="26">
        <f t="shared" si="9"/>
        <v>12.931380107941402</v>
      </c>
      <c r="F208" s="23">
        <f t="shared" si="10"/>
        <v>282320</v>
      </c>
    </row>
    <row r="209" spans="1:6" ht="31.2" x14ac:dyDescent="0.3">
      <c r="A209" s="11" t="s">
        <v>55</v>
      </c>
      <c r="B209" s="14" t="s">
        <v>239</v>
      </c>
      <c r="C209" s="23">
        <v>324250</v>
      </c>
      <c r="D209" s="23">
        <v>41930</v>
      </c>
      <c r="E209" s="26">
        <f t="shared" si="9"/>
        <v>12.931380107941402</v>
      </c>
      <c r="F209" s="23">
        <f t="shared" si="10"/>
        <v>282320</v>
      </c>
    </row>
    <row r="210" spans="1:6" ht="15.6" x14ac:dyDescent="0.3">
      <c r="A210" s="11" t="s">
        <v>37</v>
      </c>
      <c r="B210" s="14" t="s">
        <v>240</v>
      </c>
      <c r="C210" s="23">
        <f>C211+C212</f>
        <v>896000</v>
      </c>
      <c r="D210" s="23">
        <f>D211+D212</f>
        <v>641562</v>
      </c>
      <c r="E210" s="26">
        <f t="shared" si="9"/>
        <v>71.60290178571428</v>
      </c>
      <c r="F210" s="23">
        <f t="shared" si="10"/>
        <v>254438</v>
      </c>
    </row>
    <row r="211" spans="1:6" ht="20.399999999999999" customHeight="1" x14ac:dyDescent="0.3">
      <c r="A211" s="11" t="s">
        <v>58</v>
      </c>
      <c r="B211" s="14" t="s">
        <v>241</v>
      </c>
      <c r="C211" s="23">
        <v>887846</v>
      </c>
      <c r="D211" s="23">
        <v>635328</v>
      </c>
      <c r="E211" s="26">
        <f t="shared" si="9"/>
        <v>71.558355840990444</v>
      </c>
      <c r="F211" s="23">
        <f t="shared" si="10"/>
        <v>252518</v>
      </c>
    </row>
    <row r="212" spans="1:6" ht="15.6" x14ac:dyDescent="0.3">
      <c r="A212" s="11" t="s">
        <v>60</v>
      </c>
      <c r="B212" s="14" t="s">
        <v>242</v>
      </c>
      <c r="C212" s="23">
        <v>8154</v>
      </c>
      <c r="D212" s="23">
        <v>6234</v>
      </c>
      <c r="E212" s="26">
        <f>D212*100/C212</f>
        <v>76.453274466519503</v>
      </c>
      <c r="F212" s="23">
        <f>C212-D212</f>
        <v>1920</v>
      </c>
    </row>
    <row r="213" spans="1:6" ht="15.6" x14ac:dyDescent="0.3">
      <c r="A213" s="20" t="s">
        <v>243</v>
      </c>
      <c r="B213" s="15" t="s">
        <v>244</v>
      </c>
      <c r="C213" s="24">
        <f>C214+C222+C230+C237+C241+C245</f>
        <v>2898896455.8300004</v>
      </c>
      <c r="D213" s="24">
        <f>D214+D222+D230+D237+D241+D245</f>
        <v>2027257022.1799998</v>
      </c>
      <c r="E213" s="25">
        <f>D213*100/C213</f>
        <v>69.932025964672263</v>
      </c>
      <c r="F213" s="24">
        <f t="shared" ref="F213:F276" si="15">C213-D213</f>
        <v>871639433.65000057</v>
      </c>
    </row>
    <row r="214" spans="1:6" ht="15.6" x14ac:dyDescent="0.3">
      <c r="A214" s="11" t="s">
        <v>245</v>
      </c>
      <c r="B214" s="14" t="s">
        <v>246</v>
      </c>
      <c r="C214" s="23">
        <f>C215+C218</f>
        <v>1278178326.4000001</v>
      </c>
      <c r="D214" s="23">
        <f>D215+D218</f>
        <v>890613182.98000002</v>
      </c>
      <c r="E214" s="26">
        <f t="shared" ref="E214:E276" si="16">D214*100/C214</f>
        <v>69.678319885803376</v>
      </c>
      <c r="F214" s="23">
        <f t="shared" si="15"/>
        <v>387565143.42000008</v>
      </c>
    </row>
    <row r="215" spans="1:6" ht="15.6" x14ac:dyDescent="0.3">
      <c r="A215" s="11" t="s">
        <v>75</v>
      </c>
      <c r="B215" s="14" t="s">
        <v>247</v>
      </c>
      <c r="C215" s="23">
        <f>C216</f>
        <v>3046000</v>
      </c>
      <c r="D215" s="23">
        <f>D216</f>
        <v>2194000</v>
      </c>
      <c r="E215" s="26">
        <f t="shared" si="16"/>
        <v>72.028890347997375</v>
      </c>
      <c r="F215" s="23">
        <f t="shared" si="15"/>
        <v>852000</v>
      </c>
    </row>
    <row r="216" spans="1:6" ht="31.2" x14ac:dyDescent="0.3">
      <c r="A216" s="11" t="s">
        <v>76</v>
      </c>
      <c r="B216" s="14" t="s">
        <v>248</v>
      </c>
      <c r="C216" s="23">
        <f>C217</f>
        <v>3046000</v>
      </c>
      <c r="D216" s="23">
        <f>D217</f>
        <v>2194000</v>
      </c>
      <c r="E216" s="26">
        <f t="shared" si="16"/>
        <v>72.028890347997375</v>
      </c>
      <c r="F216" s="23">
        <f t="shared" si="15"/>
        <v>852000</v>
      </c>
    </row>
    <row r="217" spans="1:6" ht="31.2" x14ac:dyDescent="0.3">
      <c r="A217" s="11" t="s">
        <v>77</v>
      </c>
      <c r="B217" s="14" t="s">
        <v>249</v>
      </c>
      <c r="C217" s="23">
        <v>3046000</v>
      </c>
      <c r="D217" s="23">
        <v>2194000</v>
      </c>
      <c r="E217" s="26">
        <f t="shared" si="16"/>
        <v>72.028890347997375</v>
      </c>
      <c r="F217" s="23">
        <f t="shared" si="15"/>
        <v>852000</v>
      </c>
    </row>
    <row r="218" spans="1:6" ht="31.2" x14ac:dyDescent="0.3">
      <c r="A218" s="11" t="s">
        <v>102</v>
      </c>
      <c r="B218" s="14" t="s">
        <v>250</v>
      </c>
      <c r="C218" s="23">
        <f>C219</f>
        <v>1275132326.4000001</v>
      </c>
      <c r="D218" s="23">
        <f>D219</f>
        <v>888419182.98000002</v>
      </c>
      <c r="E218" s="26">
        <f t="shared" si="16"/>
        <v>69.672704909632188</v>
      </c>
      <c r="F218" s="23">
        <f t="shared" si="15"/>
        <v>386713143.42000008</v>
      </c>
    </row>
    <row r="219" spans="1:6" ht="15.6" x14ac:dyDescent="0.3">
      <c r="A219" s="11" t="s">
        <v>169</v>
      </c>
      <c r="B219" s="14" t="s">
        <v>251</v>
      </c>
      <c r="C219" s="23">
        <f>C220+C221</f>
        <v>1275132326.4000001</v>
      </c>
      <c r="D219" s="23">
        <f>D220+D221</f>
        <v>888419182.98000002</v>
      </c>
      <c r="E219" s="26">
        <f t="shared" si="16"/>
        <v>69.672704909632188</v>
      </c>
      <c r="F219" s="23">
        <f t="shared" si="15"/>
        <v>386713143.42000008</v>
      </c>
    </row>
    <row r="220" spans="1:6" ht="51" customHeight="1" x14ac:dyDescent="0.3">
      <c r="A220" s="11" t="s">
        <v>252</v>
      </c>
      <c r="B220" s="14" t="s">
        <v>253</v>
      </c>
      <c r="C220" s="23">
        <v>1241064566</v>
      </c>
      <c r="D220" s="23">
        <v>867466223.96000004</v>
      </c>
      <c r="E220" s="26">
        <f t="shared" si="16"/>
        <v>69.896945551823933</v>
      </c>
      <c r="F220" s="23">
        <f t="shared" si="15"/>
        <v>373598342.03999996</v>
      </c>
    </row>
    <row r="221" spans="1:6" ht="15.6" x14ac:dyDescent="0.3">
      <c r="A221" s="11" t="s">
        <v>171</v>
      </c>
      <c r="B221" s="14" t="s">
        <v>254</v>
      </c>
      <c r="C221" s="23">
        <v>34067760.399999999</v>
      </c>
      <c r="D221" s="23">
        <v>20952959.02</v>
      </c>
      <c r="E221" s="26">
        <f t="shared" si="16"/>
        <v>61.503775927694974</v>
      </c>
      <c r="F221" s="23">
        <f t="shared" si="15"/>
        <v>13114801.379999999</v>
      </c>
    </row>
    <row r="222" spans="1:6" ht="15.6" x14ac:dyDescent="0.3">
      <c r="A222" s="11" t="s">
        <v>255</v>
      </c>
      <c r="B222" s="14" t="s">
        <v>256</v>
      </c>
      <c r="C222" s="23">
        <f>C223</f>
        <v>1330952417.0800002</v>
      </c>
      <c r="D222" s="23">
        <f>D223</f>
        <v>934968109.27999997</v>
      </c>
      <c r="E222" s="26">
        <f t="shared" si="16"/>
        <v>70.248049237646143</v>
      </c>
      <c r="F222" s="23">
        <f t="shared" si="15"/>
        <v>395984307.80000019</v>
      </c>
    </row>
    <row r="223" spans="1:6" ht="31.2" x14ac:dyDescent="0.3">
      <c r="A223" s="11" t="s">
        <v>102</v>
      </c>
      <c r="B223" s="14" t="s">
        <v>257</v>
      </c>
      <c r="C223" s="23">
        <f>C224+C227</f>
        <v>1330952417.0800002</v>
      </c>
      <c r="D223" s="23">
        <f>D224+D227</f>
        <v>934968109.27999997</v>
      </c>
      <c r="E223" s="26">
        <f t="shared" si="16"/>
        <v>70.248049237646143</v>
      </c>
      <c r="F223" s="23">
        <f t="shared" si="15"/>
        <v>395984307.80000019</v>
      </c>
    </row>
    <row r="224" spans="1:6" ht="15.6" x14ac:dyDescent="0.3">
      <c r="A224" s="11" t="s">
        <v>169</v>
      </c>
      <c r="B224" s="14" t="s">
        <v>258</v>
      </c>
      <c r="C224" s="23">
        <f>C225+C226</f>
        <v>1278089122.4200001</v>
      </c>
      <c r="D224" s="23">
        <f>D225+D226</f>
        <v>897104941.51999998</v>
      </c>
      <c r="E224" s="26">
        <f t="shared" si="16"/>
        <v>70.191109976851621</v>
      </c>
      <c r="F224" s="23">
        <f t="shared" si="15"/>
        <v>380984180.9000001</v>
      </c>
    </row>
    <row r="225" spans="1:6" ht="48" customHeight="1" x14ac:dyDescent="0.3">
      <c r="A225" s="11" t="s">
        <v>252</v>
      </c>
      <c r="B225" s="14" t="s">
        <v>259</v>
      </c>
      <c r="C225" s="23">
        <v>1043091951</v>
      </c>
      <c r="D225" s="23">
        <v>752758592.63</v>
      </c>
      <c r="E225" s="26">
        <f t="shared" si="16"/>
        <v>72.166081993858654</v>
      </c>
      <c r="F225" s="23">
        <f t="shared" si="15"/>
        <v>290333358.37</v>
      </c>
    </row>
    <row r="226" spans="1:6" ht="15.6" x14ac:dyDescent="0.3">
      <c r="A226" s="11" t="s">
        <v>171</v>
      </c>
      <c r="B226" s="14" t="s">
        <v>260</v>
      </c>
      <c r="C226" s="23">
        <v>234997171.41999999</v>
      </c>
      <c r="D226" s="23">
        <v>144346348.88999999</v>
      </c>
      <c r="E226" s="26">
        <f t="shared" si="16"/>
        <v>61.424717590330559</v>
      </c>
      <c r="F226" s="23">
        <f t="shared" si="15"/>
        <v>90650822.530000001</v>
      </c>
    </row>
    <row r="227" spans="1:6" ht="15.6" x14ac:dyDescent="0.3">
      <c r="A227" s="11" t="s">
        <v>261</v>
      </c>
      <c r="B227" s="14" t="s">
        <v>262</v>
      </c>
      <c r="C227" s="23">
        <f>C228+C229</f>
        <v>52863294.659999996</v>
      </c>
      <c r="D227" s="23">
        <f>D228+D229</f>
        <v>37863167.759999998</v>
      </c>
      <c r="E227" s="26">
        <f t="shared" si="16"/>
        <v>71.6246840147288</v>
      </c>
      <c r="F227" s="23">
        <f t="shared" si="15"/>
        <v>15000126.899999999</v>
      </c>
    </row>
    <row r="228" spans="1:6" ht="48" customHeight="1" x14ac:dyDescent="0.3">
      <c r="A228" s="11" t="s">
        <v>263</v>
      </c>
      <c r="B228" s="14" t="s">
        <v>264</v>
      </c>
      <c r="C228" s="23">
        <v>49531838</v>
      </c>
      <c r="D228" s="23">
        <v>35591678</v>
      </c>
      <c r="E228" s="26">
        <f t="shared" si="16"/>
        <v>71.856162494918919</v>
      </c>
      <c r="F228" s="23">
        <f t="shared" si="15"/>
        <v>13940160</v>
      </c>
    </row>
    <row r="229" spans="1:6" ht="15.6" x14ac:dyDescent="0.3">
      <c r="A229" s="11" t="s">
        <v>265</v>
      </c>
      <c r="B229" s="14" t="s">
        <v>266</v>
      </c>
      <c r="C229" s="23">
        <v>3331456.66</v>
      </c>
      <c r="D229" s="23">
        <v>2271489.7599999998</v>
      </c>
      <c r="E229" s="26">
        <f t="shared" si="16"/>
        <v>68.183080010412013</v>
      </c>
      <c r="F229" s="23">
        <f t="shared" si="15"/>
        <v>1059966.9000000004</v>
      </c>
    </row>
    <row r="230" spans="1:6" ht="15.6" x14ac:dyDescent="0.3">
      <c r="A230" s="11" t="s">
        <v>267</v>
      </c>
      <c r="B230" s="14" t="s">
        <v>268</v>
      </c>
      <c r="C230" s="23">
        <f>C231</f>
        <v>160040252.81</v>
      </c>
      <c r="D230" s="23">
        <f>D231</f>
        <v>115727813.52</v>
      </c>
      <c r="E230" s="26">
        <f t="shared" si="16"/>
        <v>72.311691270190764</v>
      </c>
      <c r="F230" s="23">
        <f t="shared" si="15"/>
        <v>44312439.290000007</v>
      </c>
    </row>
    <row r="231" spans="1:6" ht="31.2" x14ac:dyDescent="0.3">
      <c r="A231" s="11" t="s">
        <v>102</v>
      </c>
      <c r="B231" s="14" t="s">
        <v>269</v>
      </c>
      <c r="C231" s="23">
        <f>C232+C235</f>
        <v>160040252.81</v>
      </c>
      <c r="D231" s="23">
        <f>D232+D235</f>
        <v>115727813.52</v>
      </c>
      <c r="E231" s="26">
        <f t="shared" si="16"/>
        <v>72.311691270190764</v>
      </c>
      <c r="F231" s="23">
        <f t="shared" si="15"/>
        <v>44312439.290000007</v>
      </c>
    </row>
    <row r="232" spans="1:6" ht="15.6" x14ac:dyDescent="0.3">
      <c r="A232" s="11" t="s">
        <v>169</v>
      </c>
      <c r="B232" s="14" t="s">
        <v>270</v>
      </c>
      <c r="C232" s="23">
        <f>C233+C234</f>
        <v>157600142.81</v>
      </c>
      <c r="D232" s="23">
        <f>D233+D234</f>
        <v>113442992.78</v>
      </c>
      <c r="E232" s="26">
        <f t="shared" si="16"/>
        <v>71.981529177143514</v>
      </c>
      <c r="F232" s="23">
        <f t="shared" si="15"/>
        <v>44157150.030000001</v>
      </c>
    </row>
    <row r="233" spans="1:6" ht="48" customHeight="1" x14ac:dyDescent="0.3">
      <c r="A233" s="11" t="s">
        <v>252</v>
      </c>
      <c r="B233" s="14" t="s">
        <v>271</v>
      </c>
      <c r="C233" s="23">
        <v>142542974.02000001</v>
      </c>
      <c r="D233" s="23">
        <v>107642889.19</v>
      </c>
      <c r="E233" s="26">
        <f t="shared" si="16"/>
        <v>75.51609606159667</v>
      </c>
      <c r="F233" s="23">
        <f t="shared" si="15"/>
        <v>34900084.830000013</v>
      </c>
    </row>
    <row r="234" spans="1:6" ht="15.6" x14ac:dyDescent="0.3">
      <c r="A234" s="11" t="s">
        <v>171</v>
      </c>
      <c r="B234" s="14" t="s">
        <v>272</v>
      </c>
      <c r="C234" s="23">
        <v>15057168.789999999</v>
      </c>
      <c r="D234" s="23">
        <v>5800103.5899999999</v>
      </c>
      <c r="E234" s="26">
        <f t="shared" si="16"/>
        <v>38.520545734016444</v>
      </c>
      <c r="F234" s="23">
        <f t="shared" si="15"/>
        <v>9257065.1999999993</v>
      </c>
    </row>
    <row r="235" spans="1:6" ht="15.6" x14ac:dyDescent="0.3">
      <c r="A235" s="11" t="s">
        <v>261</v>
      </c>
      <c r="B235" s="14" t="s">
        <v>273</v>
      </c>
      <c r="C235" s="23">
        <f>C236</f>
        <v>2440110</v>
      </c>
      <c r="D235" s="23">
        <f>D236</f>
        <v>2284820.7400000002</v>
      </c>
      <c r="E235" s="26">
        <f t="shared" si="16"/>
        <v>93.635972968431759</v>
      </c>
      <c r="F235" s="23">
        <f t="shared" si="15"/>
        <v>155289.25999999978</v>
      </c>
    </row>
    <row r="236" spans="1:6" ht="15.6" x14ac:dyDescent="0.3">
      <c r="A236" s="11" t="s">
        <v>265</v>
      </c>
      <c r="B236" s="14" t="s">
        <v>274</v>
      </c>
      <c r="C236" s="23">
        <v>2440110</v>
      </c>
      <c r="D236" s="23">
        <v>2284820.7400000002</v>
      </c>
      <c r="E236" s="26">
        <f t="shared" si="16"/>
        <v>93.635972968431759</v>
      </c>
      <c r="F236" s="23">
        <f t="shared" si="15"/>
        <v>155289.25999999978</v>
      </c>
    </row>
    <row r="237" spans="1:6" ht="31.2" x14ac:dyDescent="0.3">
      <c r="A237" s="11" t="s">
        <v>275</v>
      </c>
      <c r="B237" s="14" t="s">
        <v>276</v>
      </c>
      <c r="C237" s="23">
        <f>C238</f>
        <v>421500</v>
      </c>
      <c r="D237" s="23">
        <f t="shared" ref="C237:D239" si="17">D238</f>
        <v>141050</v>
      </c>
      <c r="E237" s="26">
        <f t="shared" si="16"/>
        <v>33.463819691577697</v>
      </c>
      <c r="F237" s="23">
        <f t="shared" si="15"/>
        <v>280450</v>
      </c>
    </row>
    <row r="238" spans="1:6" ht="31.2" x14ac:dyDescent="0.3">
      <c r="A238" s="11" t="s">
        <v>28</v>
      </c>
      <c r="B238" s="14" t="s">
        <v>277</v>
      </c>
      <c r="C238" s="23">
        <f t="shared" si="17"/>
        <v>421500</v>
      </c>
      <c r="D238" s="23">
        <f t="shared" si="17"/>
        <v>141050</v>
      </c>
      <c r="E238" s="26">
        <f t="shared" si="16"/>
        <v>33.463819691577697</v>
      </c>
      <c r="F238" s="23">
        <f t="shared" si="15"/>
        <v>280450</v>
      </c>
    </row>
    <row r="239" spans="1:6" ht="31.2" x14ac:dyDescent="0.3">
      <c r="A239" s="11" t="s">
        <v>30</v>
      </c>
      <c r="B239" s="14" t="s">
        <v>278</v>
      </c>
      <c r="C239" s="23">
        <f t="shared" si="17"/>
        <v>421500</v>
      </c>
      <c r="D239" s="23">
        <f t="shared" si="17"/>
        <v>141050</v>
      </c>
      <c r="E239" s="26">
        <f t="shared" si="16"/>
        <v>33.463819691577697</v>
      </c>
      <c r="F239" s="23">
        <f t="shared" si="15"/>
        <v>280450</v>
      </c>
    </row>
    <row r="240" spans="1:6" ht="15.6" x14ac:dyDescent="0.3">
      <c r="A240" s="11" t="s">
        <v>34</v>
      </c>
      <c r="B240" s="14" t="s">
        <v>279</v>
      </c>
      <c r="C240" s="23">
        <v>421500</v>
      </c>
      <c r="D240" s="23">
        <v>141050</v>
      </c>
      <c r="E240" s="26">
        <f t="shared" si="16"/>
        <v>33.463819691577697</v>
      </c>
      <c r="F240" s="23">
        <f t="shared" si="15"/>
        <v>280450</v>
      </c>
    </row>
    <row r="241" spans="1:6" ht="15.6" x14ac:dyDescent="0.3">
      <c r="A241" s="11" t="s">
        <v>443</v>
      </c>
      <c r="B241" s="14" t="s">
        <v>442</v>
      </c>
      <c r="C241" s="23">
        <f t="shared" ref="C241:D243" si="18">C242</f>
        <v>27482281.050000001</v>
      </c>
      <c r="D241" s="23">
        <f t="shared" si="18"/>
        <v>27482281.050000001</v>
      </c>
      <c r="E241" s="26">
        <f t="shared" si="16"/>
        <v>100</v>
      </c>
      <c r="F241" s="23">
        <f t="shared" si="15"/>
        <v>0</v>
      </c>
    </row>
    <row r="242" spans="1:6" ht="31.2" x14ac:dyDescent="0.3">
      <c r="A242" s="11" t="s">
        <v>102</v>
      </c>
      <c r="B242" s="14" t="s">
        <v>440</v>
      </c>
      <c r="C242" s="23">
        <f t="shared" si="18"/>
        <v>27482281.050000001</v>
      </c>
      <c r="D242" s="23">
        <f t="shared" si="18"/>
        <v>27482281.050000001</v>
      </c>
      <c r="E242" s="26">
        <f t="shared" si="16"/>
        <v>100</v>
      </c>
      <c r="F242" s="23">
        <f t="shared" si="15"/>
        <v>0</v>
      </c>
    </row>
    <row r="243" spans="1:6" ht="15.6" x14ac:dyDescent="0.3">
      <c r="A243" s="11" t="s">
        <v>169</v>
      </c>
      <c r="B243" s="14" t="s">
        <v>441</v>
      </c>
      <c r="C243" s="23">
        <f t="shared" si="18"/>
        <v>27482281.050000001</v>
      </c>
      <c r="D243" s="23">
        <f t="shared" si="18"/>
        <v>27482281.050000001</v>
      </c>
      <c r="E243" s="26">
        <f t="shared" si="16"/>
        <v>100</v>
      </c>
      <c r="F243" s="23">
        <f t="shared" si="15"/>
        <v>0</v>
      </c>
    </row>
    <row r="244" spans="1:6" ht="15.6" x14ac:dyDescent="0.3">
      <c r="A244" s="11" t="s">
        <v>171</v>
      </c>
      <c r="B244" s="14" t="s">
        <v>439</v>
      </c>
      <c r="C244" s="23">
        <v>27482281.050000001</v>
      </c>
      <c r="D244" s="23">
        <v>27482281.050000001</v>
      </c>
      <c r="E244" s="26">
        <f t="shared" si="16"/>
        <v>100</v>
      </c>
      <c r="F244" s="23">
        <f t="shared" si="15"/>
        <v>0</v>
      </c>
    </row>
    <row r="245" spans="1:6" ht="15.6" x14ac:dyDescent="0.3">
      <c r="A245" s="11" t="s">
        <v>280</v>
      </c>
      <c r="B245" s="14" t="s">
        <v>281</v>
      </c>
      <c r="C245" s="23">
        <f>C246+C251+C256+C262</f>
        <v>101821678.48999999</v>
      </c>
      <c r="D245" s="23">
        <f>D246+D251+D256+D262</f>
        <v>58324585.350000001</v>
      </c>
      <c r="E245" s="26">
        <f t="shared" si="16"/>
        <v>57.281107731619365</v>
      </c>
      <c r="F245" s="23">
        <f t="shared" si="15"/>
        <v>43497093.139999993</v>
      </c>
    </row>
    <row r="246" spans="1:6" ht="62.4" x14ac:dyDescent="0.3">
      <c r="A246" s="11" t="s">
        <v>11</v>
      </c>
      <c r="B246" s="14" t="s">
        <v>282</v>
      </c>
      <c r="C246" s="23">
        <f>C247</f>
        <v>72630266</v>
      </c>
      <c r="D246" s="23">
        <f>D247</f>
        <v>40098226.420000002</v>
      </c>
      <c r="E246" s="26">
        <f t="shared" si="16"/>
        <v>55.208701039316033</v>
      </c>
      <c r="F246" s="23">
        <f t="shared" si="15"/>
        <v>32532039.579999998</v>
      </c>
    </row>
    <row r="247" spans="1:6" ht="31.2" x14ac:dyDescent="0.3">
      <c r="A247" s="11" t="s">
        <v>13</v>
      </c>
      <c r="B247" s="14" t="s">
        <v>283</v>
      </c>
      <c r="C247" s="23">
        <f>C248+C249+C250</f>
        <v>72630266</v>
      </c>
      <c r="D247" s="23">
        <f>D248+D249+D250</f>
        <v>40098226.420000002</v>
      </c>
      <c r="E247" s="26">
        <f t="shared" si="16"/>
        <v>55.208701039316033</v>
      </c>
      <c r="F247" s="23">
        <f t="shared" si="15"/>
        <v>32532039.579999998</v>
      </c>
    </row>
    <row r="248" spans="1:6" ht="19.8" customHeight="1" x14ac:dyDescent="0.3">
      <c r="A248" s="11" t="s">
        <v>15</v>
      </c>
      <c r="B248" s="14" t="s">
        <v>284</v>
      </c>
      <c r="C248" s="23">
        <v>54769451</v>
      </c>
      <c r="D248" s="23">
        <v>30296234.210000001</v>
      </c>
      <c r="E248" s="26">
        <f t="shared" si="16"/>
        <v>55.315935538590665</v>
      </c>
      <c r="F248" s="23">
        <f t="shared" si="15"/>
        <v>24473216.789999999</v>
      </c>
    </row>
    <row r="249" spans="1:6" ht="31.2" x14ac:dyDescent="0.3">
      <c r="A249" s="11" t="s">
        <v>17</v>
      </c>
      <c r="B249" s="14" t="s">
        <v>285</v>
      </c>
      <c r="C249" s="23">
        <v>1116592</v>
      </c>
      <c r="D249" s="23">
        <v>1083068.47</v>
      </c>
      <c r="E249" s="26">
        <f t="shared" si="16"/>
        <v>96.997692084485649</v>
      </c>
      <c r="F249" s="23">
        <f t="shared" si="15"/>
        <v>33523.530000000028</v>
      </c>
    </row>
    <row r="250" spans="1:6" ht="46.8" x14ac:dyDescent="0.3">
      <c r="A250" s="11" t="s">
        <v>19</v>
      </c>
      <c r="B250" s="14" t="s">
        <v>286</v>
      </c>
      <c r="C250" s="23">
        <v>16744223</v>
      </c>
      <c r="D250" s="23">
        <v>8718923.7400000002</v>
      </c>
      <c r="E250" s="26">
        <f t="shared" si="16"/>
        <v>52.071235195565656</v>
      </c>
      <c r="F250" s="23">
        <f t="shared" si="15"/>
        <v>8025299.2599999998</v>
      </c>
    </row>
    <row r="251" spans="1:6" ht="31.2" x14ac:dyDescent="0.3">
      <c r="A251" s="11" t="s">
        <v>28</v>
      </c>
      <c r="B251" s="14" t="s">
        <v>287</v>
      </c>
      <c r="C251" s="23">
        <f>C252</f>
        <v>9117014.0199999996</v>
      </c>
      <c r="D251" s="23">
        <f>D252</f>
        <v>2476895.21</v>
      </c>
      <c r="E251" s="26">
        <f t="shared" si="16"/>
        <v>27.167833728964695</v>
      </c>
      <c r="F251" s="23">
        <f t="shared" si="15"/>
        <v>6640118.8099999996</v>
      </c>
    </row>
    <row r="252" spans="1:6" ht="31.2" x14ac:dyDescent="0.3">
      <c r="A252" s="11" t="s">
        <v>30</v>
      </c>
      <c r="B252" s="14" t="s">
        <v>288</v>
      </c>
      <c r="C252" s="23">
        <f>C253+C254+C255</f>
        <v>9117014.0199999996</v>
      </c>
      <c r="D252" s="23">
        <f>D253+D254+D255</f>
        <v>2476895.21</v>
      </c>
      <c r="E252" s="26">
        <f t="shared" si="16"/>
        <v>27.167833728964695</v>
      </c>
      <c r="F252" s="23">
        <f t="shared" si="15"/>
        <v>6640118.8099999996</v>
      </c>
    </row>
    <row r="253" spans="1:6" ht="31.2" x14ac:dyDescent="0.3">
      <c r="A253" s="11" t="s">
        <v>32</v>
      </c>
      <c r="B253" s="14" t="s">
        <v>289</v>
      </c>
      <c r="C253" s="23">
        <v>1733853.9</v>
      </c>
      <c r="D253" s="23">
        <v>905555.82</v>
      </c>
      <c r="E253" s="26">
        <f t="shared" si="16"/>
        <v>52.227919549622953</v>
      </c>
      <c r="F253" s="23">
        <f t="shared" si="15"/>
        <v>828298.08</v>
      </c>
    </row>
    <row r="254" spans="1:6" ht="15.6" x14ac:dyDescent="0.3">
      <c r="A254" s="11" t="s">
        <v>34</v>
      </c>
      <c r="B254" s="14" t="s">
        <v>290</v>
      </c>
      <c r="C254" s="23">
        <v>6104765.5499999998</v>
      </c>
      <c r="D254" s="23">
        <v>596002.31000000006</v>
      </c>
      <c r="E254" s="26">
        <f t="shared" si="16"/>
        <v>9.7629025245695154</v>
      </c>
      <c r="F254" s="23">
        <f t="shared" si="15"/>
        <v>5508763.2400000002</v>
      </c>
    </row>
    <row r="255" spans="1:6" ht="15.6" x14ac:dyDescent="0.3">
      <c r="A255" s="11" t="s">
        <v>50</v>
      </c>
      <c r="B255" s="14" t="s">
        <v>291</v>
      </c>
      <c r="C255" s="23">
        <v>1278394.57</v>
      </c>
      <c r="D255" s="23">
        <v>975337.08</v>
      </c>
      <c r="E255" s="26">
        <f t="shared" si="16"/>
        <v>76.293900403535034</v>
      </c>
      <c r="F255" s="23">
        <f t="shared" si="15"/>
        <v>303057.49000000011</v>
      </c>
    </row>
    <row r="256" spans="1:6" ht="31.2" customHeight="1" x14ac:dyDescent="0.3">
      <c r="A256" s="11" t="s">
        <v>102</v>
      </c>
      <c r="B256" s="14" t="s">
        <v>292</v>
      </c>
      <c r="C256" s="23">
        <f>C257+C260</f>
        <v>19968594.470000003</v>
      </c>
      <c r="D256" s="23">
        <f>D257+D260</f>
        <v>15671928.720000001</v>
      </c>
      <c r="E256" s="26">
        <f t="shared" si="16"/>
        <v>78.482883427498436</v>
      </c>
      <c r="F256" s="23">
        <f t="shared" si="15"/>
        <v>4296665.7500000019</v>
      </c>
    </row>
    <row r="257" spans="1:6" ht="15.6" x14ac:dyDescent="0.3">
      <c r="A257" s="11" t="s">
        <v>169</v>
      </c>
      <c r="B257" s="14" t="s">
        <v>293</v>
      </c>
      <c r="C257" s="23">
        <f>C258+C259</f>
        <v>19488188.170000002</v>
      </c>
      <c r="D257" s="23">
        <f>D258+D259</f>
        <v>15191522.42</v>
      </c>
      <c r="E257" s="26">
        <f t="shared" si="16"/>
        <v>77.952461703883472</v>
      </c>
      <c r="F257" s="23">
        <f t="shared" si="15"/>
        <v>4296665.7500000019</v>
      </c>
    </row>
    <row r="258" spans="1:6" ht="47.4" customHeight="1" x14ac:dyDescent="0.3">
      <c r="A258" s="11" t="s">
        <v>252</v>
      </c>
      <c r="B258" s="14" t="s">
        <v>294</v>
      </c>
      <c r="C258" s="23">
        <v>9807646</v>
      </c>
      <c r="D258" s="23">
        <v>5624555.25</v>
      </c>
      <c r="E258" s="26">
        <f t="shared" si="16"/>
        <v>57.348677246303545</v>
      </c>
      <c r="F258" s="23">
        <f t="shared" si="15"/>
        <v>4183090.75</v>
      </c>
    </row>
    <row r="259" spans="1:6" ht="37.799999999999997" customHeight="1" x14ac:dyDescent="0.3">
      <c r="A259" s="11" t="s">
        <v>171</v>
      </c>
      <c r="B259" s="14" t="s">
        <v>419</v>
      </c>
      <c r="C259" s="23">
        <v>9680542.1699999999</v>
      </c>
      <c r="D259" s="23">
        <v>9566967.1699999999</v>
      </c>
      <c r="E259" s="26">
        <f t="shared" si="16"/>
        <v>98.826770257228276</v>
      </c>
      <c r="F259" s="23">
        <f t="shared" si="15"/>
        <v>113575</v>
      </c>
    </row>
    <row r="260" spans="1:6" ht="19.8" customHeight="1" x14ac:dyDescent="0.3">
      <c r="A260" s="11" t="s">
        <v>261</v>
      </c>
      <c r="B260" s="14" t="s">
        <v>437</v>
      </c>
      <c r="C260" s="23">
        <f>C261</f>
        <v>480406.3</v>
      </c>
      <c r="D260" s="23">
        <f>D261</f>
        <v>480406.3</v>
      </c>
      <c r="E260" s="26">
        <f t="shared" si="16"/>
        <v>100</v>
      </c>
      <c r="F260" s="23">
        <f t="shared" si="15"/>
        <v>0</v>
      </c>
    </row>
    <row r="261" spans="1:6" ht="22.2" customHeight="1" x14ac:dyDescent="0.3">
      <c r="A261" s="11" t="s">
        <v>265</v>
      </c>
      <c r="B261" s="14" t="s">
        <v>438</v>
      </c>
      <c r="C261" s="23">
        <v>480406.3</v>
      </c>
      <c r="D261" s="23">
        <v>480406.3</v>
      </c>
      <c r="E261" s="26">
        <f t="shared" si="16"/>
        <v>100</v>
      </c>
      <c r="F261" s="23">
        <f t="shared" si="15"/>
        <v>0</v>
      </c>
    </row>
    <row r="262" spans="1:6" ht="15.6" x14ac:dyDescent="0.3">
      <c r="A262" s="11" t="s">
        <v>36</v>
      </c>
      <c r="B262" s="14" t="s">
        <v>295</v>
      </c>
      <c r="C262" s="23">
        <f>C263</f>
        <v>105804</v>
      </c>
      <c r="D262" s="23">
        <f>D263</f>
        <v>77535</v>
      </c>
      <c r="E262" s="26">
        <f t="shared" si="16"/>
        <v>73.281728479074516</v>
      </c>
      <c r="F262" s="23">
        <f t="shared" si="15"/>
        <v>28269</v>
      </c>
    </row>
    <row r="263" spans="1:6" ht="15.6" x14ac:dyDescent="0.3">
      <c r="A263" s="11" t="s">
        <v>37</v>
      </c>
      <c r="B263" s="14" t="s">
        <v>296</v>
      </c>
      <c r="C263" s="23">
        <f>C264+C265</f>
        <v>105804</v>
      </c>
      <c r="D263" s="23">
        <f>D264+D265</f>
        <v>77535</v>
      </c>
      <c r="E263" s="26">
        <f t="shared" si="16"/>
        <v>73.281728479074516</v>
      </c>
      <c r="F263" s="23">
        <f t="shared" si="15"/>
        <v>28269</v>
      </c>
    </row>
    <row r="264" spans="1:6" ht="18.600000000000001" customHeight="1" x14ac:dyDescent="0.3">
      <c r="A264" s="11" t="s">
        <v>58</v>
      </c>
      <c r="B264" s="14" t="s">
        <v>297</v>
      </c>
      <c r="C264" s="23">
        <v>95364</v>
      </c>
      <c r="D264" s="23">
        <v>69460</v>
      </c>
      <c r="E264" s="26">
        <f t="shared" si="16"/>
        <v>72.83670986955245</v>
      </c>
      <c r="F264" s="23">
        <f t="shared" si="15"/>
        <v>25904</v>
      </c>
    </row>
    <row r="265" spans="1:6" ht="15.6" x14ac:dyDescent="0.3">
      <c r="A265" s="11" t="s">
        <v>60</v>
      </c>
      <c r="B265" s="14" t="s">
        <v>298</v>
      </c>
      <c r="C265" s="23">
        <v>10440</v>
      </c>
      <c r="D265" s="23">
        <v>8075</v>
      </c>
      <c r="E265" s="26">
        <f t="shared" si="16"/>
        <v>77.346743295019152</v>
      </c>
      <c r="F265" s="23">
        <f t="shared" si="15"/>
        <v>2365</v>
      </c>
    </row>
    <row r="266" spans="1:6" ht="15.6" x14ac:dyDescent="0.3">
      <c r="A266" s="20" t="s">
        <v>299</v>
      </c>
      <c r="B266" s="15" t="s">
        <v>300</v>
      </c>
      <c r="C266" s="24">
        <f>C267+C275</f>
        <v>268899817.32999998</v>
      </c>
      <c r="D266" s="24">
        <f>D267+D275</f>
        <v>168151354.98000002</v>
      </c>
      <c r="E266" s="25">
        <f t="shared" si="16"/>
        <v>62.533086355220853</v>
      </c>
      <c r="F266" s="24">
        <f t="shared" si="15"/>
        <v>100748462.34999996</v>
      </c>
    </row>
    <row r="267" spans="1:6" ht="15.6" x14ac:dyDescent="0.3">
      <c r="A267" s="11" t="s">
        <v>301</v>
      </c>
      <c r="B267" s="14" t="s">
        <v>302</v>
      </c>
      <c r="C267" s="23">
        <f>C268</f>
        <v>170420083.94</v>
      </c>
      <c r="D267" s="23">
        <f>D268</f>
        <v>114004014.48</v>
      </c>
      <c r="E267" s="26">
        <f t="shared" si="16"/>
        <v>66.895879783827311</v>
      </c>
      <c r="F267" s="23">
        <f t="shared" si="15"/>
        <v>56416069.459999993</v>
      </c>
    </row>
    <row r="268" spans="1:6" ht="31.2" x14ac:dyDescent="0.3">
      <c r="A268" s="11" t="s">
        <v>102</v>
      </c>
      <c r="B268" s="14" t="s">
        <v>303</v>
      </c>
      <c r="C268" s="23">
        <f>C269+C272</f>
        <v>170420083.94</v>
      </c>
      <c r="D268" s="23">
        <f>D269+D272</f>
        <v>114004014.48</v>
      </c>
      <c r="E268" s="26">
        <f t="shared" si="16"/>
        <v>66.895879783827311</v>
      </c>
      <c r="F268" s="23">
        <f t="shared" si="15"/>
        <v>56416069.459999993</v>
      </c>
    </row>
    <row r="269" spans="1:6" ht="15.6" x14ac:dyDescent="0.3">
      <c r="A269" s="11" t="s">
        <v>169</v>
      </c>
      <c r="B269" s="14" t="s">
        <v>304</v>
      </c>
      <c r="C269" s="23">
        <f>C270+C271</f>
        <v>124877265.23</v>
      </c>
      <c r="D269" s="23">
        <f>D270+D271</f>
        <v>84475112.340000004</v>
      </c>
      <c r="E269" s="26">
        <f t="shared" si="16"/>
        <v>67.646510503263357</v>
      </c>
      <c r="F269" s="23">
        <f t="shared" si="15"/>
        <v>40402152.890000001</v>
      </c>
    </row>
    <row r="270" spans="1:6" ht="62.4" customHeight="1" x14ac:dyDescent="0.3">
      <c r="A270" s="11" t="s">
        <v>252</v>
      </c>
      <c r="B270" s="14" t="s">
        <v>305</v>
      </c>
      <c r="C270" s="23">
        <v>121129815.48</v>
      </c>
      <c r="D270" s="23">
        <v>81531501.760000005</v>
      </c>
      <c r="E270" s="26">
        <f t="shared" si="16"/>
        <v>67.309193394636878</v>
      </c>
      <c r="F270" s="23">
        <f t="shared" si="15"/>
        <v>39598313.719999999</v>
      </c>
    </row>
    <row r="271" spans="1:6" ht="15.6" x14ac:dyDescent="0.3">
      <c r="A271" s="11" t="s">
        <v>171</v>
      </c>
      <c r="B271" s="14" t="s">
        <v>306</v>
      </c>
      <c r="C271" s="23">
        <v>3747449.75</v>
      </c>
      <c r="D271" s="23">
        <v>2943610.58</v>
      </c>
      <c r="E271" s="26">
        <f t="shared" si="16"/>
        <v>78.549701166773488</v>
      </c>
      <c r="F271" s="23">
        <f t="shared" si="15"/>
        <v>803839.16999999993</v>
      </c>
    </row>
    <row r="272" spans="1:6" ht="15.6" x14ac:dyDescent="0.3">
      <c r="A272" s="11" t="s">
        <v>261</v>
      </c>
      <c r="B272" s="14" t="s">
        <v>307</v>
      </c>
      <c r="C272" s="23">
        <f>C273+C274</f>
        <v>45542818.710000001</v>
      </c>
      <c r="D272" s="23">
        <f>D273+D274</f>
        <v>29528902.140000001</v>
      </c>
      <c r="E272" s="26">
        <f t="shared" si="16"/>
        <v>64.837669200997951</v>
      </c>
      <c r="F272" s="23">
        <f t="shared" si="15"/>
        <v>16013916.57</v>
      </c>
    </row>
    <row r="273" spans="1:6" ht="61.8" customHeight="1" x14ac:dyDescent="0.3">
      <c r="A273" s="11" t="s">
        <v>263</v>
      </c>
      <c r="B273" s="14" t="s">
        <v>308</v>
      </c>
      <c r="C273" s="23">
        <v>43575449.710000001</v>
      </c>
      <c r="D273" s="23">
        <v>28467628.140000001</v>
      </c>
      <c r="E273" s="26">
        <f t="shared" si="16"/>
        <v>65.329510835701257</v>
      </c>
      <c r="F273" s="23">
        <f t="shared" si="15"/>
        <v>15107821.57</v>
      </c>
    </row>
    <row r="274" spans="1:6" ht="15.6" x14ac:dyDescent="0.3">
      <c r="A274" s="11" t="s">
        <v>265</v>
      </c>
      <c r="B274" s="14" t="s">
        <v>309</v>
      </c>
      <c r="C274" s="23">
        <v>1967369</v>
      </c>
      <c r="D274" s="23">
        <v>1061274</v>
      </c>
      <c r="E274" s="26">
        <f t="shared" si="16"/>
        <v>53.943820401764995</v>
      </c>
      <c r="F274" s="23">
        <f t="shared" si="15"/>
        <v>906095</v>
      </c>
    </row>
    <row r="275" spans="1:6" ht="15.6" x14ac:dyDescent="0.3">
      <c r="A275" s="11" t="s">
        <v>310</v>
      </c>
      <c r="B275" s="14" t="s">
        <v>311</v>
      </c>
      <c r="C275" s="23">
        <f>C276+C281+C286+C289+C293</f>
        <v>98479733.390000001</v>
      </c>
      <c r="D275" s="23">
        <f>D276+D281+D286+D289+D293</f>
        <v>54147340.5</v>
      </c>
      <c r="E275" s="26">
        <f t="shared" si="16"/>
        <v>54.983232220547748</v>
      </c>
      <c r="F275" s="23">
        <f t="shared" si="15"/>
        <v>44332392.890000001</v>
      </c>
    </row>
    <row r="276" spans="1:6" ht="62.4" x14ac:dyDescent="0.3">
      <c r="A276" s="11" t="s">
        <v>11</v>
      </c>
      <c r="B276" s="14" t="s">
        <v>312</v>
      </c>
      <c r="C276" s="23">
        <f>C277</f>
        <v>24800961.809999999</v>
      </c>
      <c r="D276" s="23">
        <f>D277</f>
        <v>12157108.99</v>
      </c>
      <c r="E276" s="26">
        <f t="shared" si="16"/>
        <v>49.018699690502046</v>
      </c>
      <c r="F276" s="23">
        <f t="shared" si="15"/>
        <v>12643852.819999998</v>
      </c>
    </row>
    <row r="277" spans="1:6" ht="31.2" x14ac:dyDescent="0.3">
      <c r="A277" s="11" t="s">
        <v>13</v>
      </c>
      <c r="B277" s="14" t="s">
        <v>313</v>
      </c>
      <c r="C277" s="23">
        <f>C278+C279+C280</f>
        <v>24800961.809999999</v>
      </c>
      <c r="D277" s="23">
        <f>D278+D279+D280</f>
        <v>12157108.99</v>
      </c>
      <c r="E277" s="26">
        <f t="shared" ref="E277:E361" si="19">D277*100/C277</f>
        <v>49.018699690502046</v>
      </c>
      <c r="F277" s="23">
        <f t="shared" ref="F277:F361" si="20">C277-D277</f>
        <v>12643852.819999998</v>
      </c>
    </row>
    <row r="278" spans="1:6" ht="18.600000000000001" customHeight="1" x14ac:dyDescent="0.3">
      <c r="A278" s="11" t="s">
        <v>15</v>
      </c>
      <c r="B278" s="14" t="s">
        <v>314</v>
      </c>
      <c r="C278" s="23">
        <v>18159897</v>
      </c>
      <c r="D278" s="23">
        <v>9151382.5899999999</v>
      </c>
      <c r="E278" s="26">
        <f t="shared" si="19"/>
        <v>50.393361757503364</v>
      </c>
      <c r="F278" s="23">
        <f t="shared" si="20"/>
        <v>9008514.4100000001</v>
      </c>
    </row>
    <row r="279" spans="1:6" ht="31.2" x14ac:dyDescent="0.3">
      <c r="A279" s="11" t="s">
        <v>17</v>
      </c>
      <c r="B279" s="14" t="s">
        <v>315</v>
      </c>
      <c r="C279" s="23">
        <v>1145000</v>
      </c>
      <c r="D279" s="23">
        <v>518230</v>
      </c>
      <c r="E279" s="26">
        <f t="shared" si="19"/>
        <v>45.260262008733626</v>
      </c>
      <c r="F279" s="23">
        <f t="shared" si="20"/>
        <v>626770</v>
      </c>
    </row>
    <row r="280" spans="1:6" ht="46.8" x14ac:dyDescent="0.3">
      <c r="A280" s="11" t="s">
        <v>19</v>
      </c>
      <c r="B280" s="14" t="s">
        <v>316</v>
      </c>
      <c r="C280" s="23">
        <v>5496064.8099999996</v>
      </c>
      <c r="D280" s="23">
        <v>2487496.4</v>
      </c>
      <c r="E280" s="26">
        <f t="shared" si="19"/>
        <v>45.259590015642488</v>
      </c>
      <c r="F280" s="23">
        <f t="shared" si="20"/>
        <v>3008568.4099999997</v>
      </c>
    </row>
    <row r="281" spans="1:6" ht="31.2" x14ac:dyDescent="0.3">
      <c r="A281" s="11" t="s">
        <v>28</v>
      </c>
      <c r="B281" s="14" t="s">
        <v>317</v>
      </c>
      <c r="C281" s="23">
        <f>C282</f>
        <v>3349159</v>
      </c>
      <c r="D281" s="23">
        <f>D282</f>
        <v>1699382.5199999998</v>
      </c>
      <c r="E281" s="26">
        <f t="shared" si="19"/>
        <v>50.740574574094559</v>
      </c>
      <c r="F281" s="23">
        <f t="shared" si="20"/>
        <v>1649776.4800000002</v>
      </c>
    </row>
    <row r="282" spans="1:6" ht="31.2" x14ac:dyDescent="0.3">
      <c r="A282" s="11" t="s">
        <v>30</v>
      </c>
      <c r="B282" s="14" t="s">
        <v>318</v>
      </c>
      <c r="C282" s="23">
        <f>C283+C284+C285</f>
        <v>3349159</v>
      </c>
      <c r="D282" s="23">
        <f>D283+D284+D285</f>
        <v>1699382.5199999998</v>
      </c>
      <c r="E282" s="26">
        <f t="shared" si="19"/>
        <v>50.740574574094559</v>
      </c>
      <c r="F282" s="23">
        <f t="shared" si="20"/>
        <v>1649776.4800000002</v>
      </c>
    </row>
    <row r="283" spans="1:6" ht="31.2" x14ac:dyDescent="0.3">
      <c r="A283" s="11" t="s">
        <v>32</v>
      </c>
      <c r="B283" s="14" t="s">
        <v>319</v>
      </c>
      <c r="C283" s="23">
        <v>1721295</v>
      </c>
      <c r="D283" s="23">
        <v>762117.59</v>
      </c>
      <c r="E283" s="26">
        <f t="shared" si="19"/>
        <v>44.275826630531085</v>
      </c>
      <c r="F283" s="23">
        <f t="shared" si="20"/>
        <v>959177.41</v>
      </c>
    </row>
    <row r="284" spans="1:6" ht="15.6" x14ac:dyDescent="0.3">
      <c r="A284" s="11" t="s">
        <v>34</v>
      </c>
      <c r="B284" s="14" t="s">
        <v>320</v>
      </c>
      <c r="C284" s="23">
        <v>836864</v>
      </c>
      <c r="D284" s="23">
        <v>414476.5</v>
      </c>
      <c r="E284" s="26">
        <f t="shared" si="19"/>
        <v>49.52734255506271</v>
      </c>
      <c r="F284" s="23">
        <f t="shared" si="20"/>
        <v>422387.5</v>
      </c>
    </row>
    <row r="285" spans="1:6" ht="15.6" x14ac:dyDescent="0.3">
      <c r="A285" s="11" t="s">
        <v>50</v>
      </c>
      <c r="B285" s="14" t="s">
        <v>321</v>
      </c>
      <c r="C285" s="23">
        <v>791000</v>
      </c>
      <c r="D285" s="23">
        <v>522788.43</v>
      </c>
      <c r="E285" s="26">
        <f t="shared" si="19"/>
        <v>66.09208975979773</v>
      </c>
      <c r="F285" s="23">
        <f t="shared" si="20"/>
        <v>268211.57</v>
      </c>
    </row>
    <row r="286" spans="1:6" ht="15.6" x14ac:dyDescent="0.3">
      <c r="A286" s="11" t="s">
        <v>75</v>
      </c>
      <c r="B286" s="14" t="s">
        <v>407</v>
      </c>
      <c r="C286" s="23">
        <f>C287</f>
        <v>1922.19</v>
      </c>
      <c r="D286" s="23">
        <f>D287</f>
        <v>1922.19</v>
      </c>
      <c r="E286" s="26">
        <f t="shared" si="19"/>
        <v>100</v>
      </c>
      <c r="F286" s="23">
        <f t="shared" si="20"/>
        <v>0</v>
      </c>
    </row>
    <row r="287" spans="1:6" ht="31.2" x14ac:dyDescent="0.3">
      <c r="A287" s="11" t="s">
        <v>76</v>
      </c>
      <c r="B287" s="14" t="s">
        <v>408</v>
      </c>
      <c r="C287" s="23">
        <f>C288</f>
        <v>1922.19</v>
      </c>
      <c r="D287" s="23">
        <f>D288</f>
        <v>1922.19</v>
      </c>
      <c r="E287" s="26">
        <f t="shared" si="19"/>
        <v>100</v>
      </c>
      <c r="F287" s="23">
        <f t="shared" si="20"/>
        <v>0</v>
      </c>
    </row>
    <row r="288" spans="1:6" ht="31.2" x14ac:dyDescent="0.3">
      <c r="A288" s="11" t="s">
        <v>77</v>
      </c>
      <c r="B288" s="14" t="s">
        <v>409</v>
      </c>
      <c r="C288" s="23">
        <v>1922.19</v>
      </c>
      <c r="D288" s="23">
        <v>1922.19</v>
      </c>
      <c r="E288" s="26">
        <f t="shared" si="19"/>
        <v>100</v>
      </c>
      <c r="F288" s="23">
        <f t="shared" si="20"/>
        <v>0</v>
      </c>
    </row>
    <row r="289" spans="1:6" ht="30.6" customHeight="1" x14ac:dyDescent="0.3">
      <c r="A289" s="11" t="s">
        <v>102</v>
      </c>
      <c r="B289" s="14" t="s">
        <v>322</v>
      </c>
      <c r="C289" s="23">
        <f>C290</f>
        <v>70324646.390000001</v>
      </c>
      <c r="D289" s="23">
        <f>D290</f>
        <v>40287881.799999997</v>
      </c>
      <c r="E289" s="26">
        <f t="shared" si="19"/>
        <v>57.28842428382098</v>
      </c>
      <c r="F289" s="23">
        <f t="shared" si="20"/>
        <v>30036764.590000004</v>
      </c>
    </row>
    <row r="290" spans="1:6" ht="15.6" x14ac:dyDescent="0.3">
      <c r="A290" s="11" t="s">
        <v>169</v>
      </c>
      <c r="B290" s="14" t="s">
        <v>323</v>
      </c>
      <c r="C290" s="23">
        <f>C291+C292</f>
        <v>70324646.390000001</v>
      </c>
      <c r="D290" s="23">
        <f>D291+D292</f>
        <v>40287881.799999997</v>
      </c>
      <c r="E290" s="26">
        <f t="shared" si="19"/>
        <v>57.28842428382098</v>
      </c>
      <c r="F290" s="23">
        <f t="shared" si="20"/>
        <v>30036764.590000004</v>
      </c>
    </row>
    <row r="291" spans="1:6" ht="62.4" x14ac:dyDescent="0.3">
      <c r="A291" s="11" t="s">
        <v>252</v>
      </c>
      <c r="B291" s="14" t="s">
        <v>324</v>
      </c>
      <c r="C291" s="23">
        <v>68986354.840000004</v>
      </c>
      <c r="D291" s="23">
        <v>39323316.75</v>
      </c>
      <c r="E291" s="26">
        <f t="shared" ref="E291" si="21">D291*100/C291</f>
        <v>57.001586532876736</v>
      </c>
      <c r="F291" s="23">
        <f t="shared" ref="F291" si="22">C291-D291</f>
        <v>29663038.090000004</v>
      </c>
    </row>
    <row r="292" spans="1:6" ht="16.2" customHeight="1" x14ac:dyDescent="0.3">
      <c r="A292" s="11" t="s">
        <v>171</v>
      </c>
      <c r="B292" s="14" t="s">
        <v>450</v>
      </c>
      <c r="C292" s="23">
        <v>1338291.55</v>
      </c>
      <c r="D292" s="23">
        <v>964565.05</v>
      </c>
      <c r="E292" s="26">
        <f>D292*100/C292</f>
        <v>72.074358535701734</v>
      </c>
      <c r="F292" s="23">
        <f t="shared" si="20"/>
        <v>373726.5</v>
      </c>
    </row>
    <row r="293" spans="1:6" ht="15.6" x14ac:dyDescent="0.3">
      <c r="A293" s="11" t="s">
        <v>36</v>
      </c>
      <c r="B293" s="14" t="s">
        <v>325</v>
      </c>
      <c r="C293" s="23">
        <f>C294</f>
        <v>3044</v>
      </c>
      <c r="D293" s="23">
        <f>D294</f>
        <v>1045</v>
      </c>
      <c r="E293" s="26">
        <f t="shared" si="19"/>
        <v>34.32982917214192</v>
      </c>
      <c r="F293" s="23">
        <f t="shared" si="20"/>
        <v>1999</v>
      </c>
    </row>
    <row r="294" spans="1:6" ht="15.6" x14ac:dyDescent="0.3">
      <c r="A294" s="11" t="s">
        <v>37</v>
      </c>
      <c r="B294" s="14" t="s">
        <v>326</v>
      </c>
      <c r="C294" s="23">
        <f>C295+C296</f>
        <v>3044</v>
      </c>
      <c r="D294" s="23">
        <f>D295+D296</f>
        <v>1045</v>
      </c>
      <c r="E294" s="26">
        <f t="shared" si="19"/>
        <v>34.32982917214192</v>
      </c>
      <c r="F294" s="23">
        <f t="shared" si="20"/>
        <v>1999</v>
      </c>
    </row>
    <row r="295" spans="1:6" ht="16.2" customHeight="1" x14ac:dyDescent="0.3">
      <c r="A295" s="11" t="s">
        <v>58</v>
      </c>
      <c r="B295" s="14" t="s">
        <v>327</v>
      </c>
      <c r="C295" s="23">
        <v>150</v>
      </c>
      <c r="D295" s="23">
        <v>150</v>
      </c>
      <c r="E295" s="26">
        <f t="shared" si="19"/>
        <v>100</v>
      </c>
      <c r="F295" s="23">
        <f t="shared" si="20"/>
        <v>0</v>
      </c>
    </row>
    <row r="296" spans="1:6" ht="15.6" x14ac:dyDescent="0.3">
      <c r="A296" s="11" t="s">
        <v>60</v>
      </c>
      <c r="B296" s="14" t="s">
        <v>328</v>
      </c>
      <c r="C296" s="23">
        <v>2894</v>
      </c>
      <c r="D296" s="23">
        <v>895</v>
      </c>
      <c r="E296" s="26">
        <f t="shared" si="19"/>
        <v>30.926053904630269</v>
      </c>
      <c r="F296" s="23">
        <f t="shared" si="20"/>
        <v>1999</v>
      </c>
    </row>
    <row r="297" spans="1:6" ht="15.6" x14ac:dyDescent="0.3">
      <c r="A297" s="20" t="s">
        <v>329</v>
      </c>
      <c r="B297" s="15" t="s">
        <v>330</v>
      </c>
      <c r="C297" s="24">
        <f>C298+C302+C309</f>
        <v>136399813.78999999</v>
      </c>
      <c r="D297" s="24">
        <f>D298+D302+D309</f>
        <v>111987548.16999999</v>
      </c>
      <c r="E297" s="25">
        <f t="shared" si="19"/>
        <v>82.102420126771634</v>
      </c>
      <c r="F297" s="24">
        <f t="shared" si="20"/>
        <v>24412265.620000005</v>
      </c>
    </row>
    <row r="298" spans="1:6" ht="15.6" x14ac:dyDescent="0.3">
      <c r="A298" s="11" t="s">
        <v>331</v>
      </c>
      <c r="B298" s="14" t="s">
        <v>332</v>
      </c>
      <c r="C298" s="23">
        <f>C299</f>
        <v>23500000</v>
      </c>
      <c r="D298" s="23">
        <f>D299</f>
        <v>13455800.82</v>
      </c>
      <c r="E298" s="26">
        <f t="shared" si="19"/>
        <v>57.258726893617023</v>
      </c>
      <c r="F298" s="23">
        <f t="shared" si="20"/>
        <v>10044199.18</v>
      </c>
    </row>
    <row r="299" spans="1:6" ht="15.6" x14ac:dyDescent="0.3">
      <c r="A299" s="11" t="s">
        <v>75</v>
      </c>
      <c r="B299" s="14" t="s">
        <v>333</v>
      </c>
      <c r="C299" s="23">
        <f t="shared" ref="C299:D300" si="23">C300</f>
        <v>23500000</v>
      </c>
      <c r="D299" s="23">
        <f t="shared" si="23"/>
        <v>13455800.82</v>
      </c>
      <c r="E299" s="26">
        <f t="shared" si="19"/>
        <v>57.258726893617023</v>
      </c>
      <c r="F299" s="23">
        <f t="shared" si="20"/>
        <v>10044199.18</v>
      </c>
    </row>
    <row r="300" spans="1:6" ht="31.2" x14ac:dyDescent="0.3">
      <c r="A300" s="11" t="s">
        <v>76</v>
      </c>
      <c r="B300" s="14" t="s">
        <v>334</v>
      </c>
      <c r="C300" s="23">
        <f t="shared" si="23"/>
        <v>23500000</v>
      </c>
      <c r="D300" s="23">
        <f t="shared" si="23"/>
        <v>13455800.82</v>
      </c>
      <c r="E300" s="26">
        <f t="shared" si="19"/>
        <v>57.258726893617023</v>
      </c>
      <c r="F300" s="23">
        <f t="shared" si="20"/>
        <v>10044199.18</v>
      </c>
    </row>
    <row r="301" spans="1:6" ht="31.2" x14ac:dyDescent="0.3">
      <c r="A301" s="11" t="s">
        <v>77</v>
      </c>
      <c r="B301" s="14" t="s">
        <v>335</v>
      </c>
      <c r="C301" s="23">
        <v>23500000</v>
      </c>
      <c r="D301" s="23">
        <v>13455800.82</v>
      </c>
      <c r="E301" s="26">
        <f t="shared" si="19"/>
        <v>57.258726893617023</v>
      </c>
      <c r="F301" s="23">
        <f t="shared" si="20"/>
        <v>10044199.18</v>
      </c>
    </row>
    <row r="302" spans="1:6" ht="15.6" x14ac:dyDescent="0.3">
      <c r="A302" s="11" t="s">
        <v>336</v>
      </c>
      <c r="B302" s="14" t="s">
        <v>337</v>
      </c>
      <c r="C302" s="23">
        <f>C303+C306</f>
        <v>12265964</v>
      </c>
      <c r="D302" s="23">
        <f>D303+D306</f>
        <v>8463170</v>
      </c>
      <c r="E302" s="26">
        <f t="shared" si="19"/>
        <v>68.997186034460881</v>
      </c>
      <c r="F302" s="23">
        <f t="shared" si="20"/>
        <v>3802794</v>
      </c>
    </row>
    <row r="303" spans="1:6" ht="62.4" x14ac:dyDescent="0.3">
      <c r="A303" s="11" t="s">
        <v>11</v>
      </c>
      <c r="B303" s="14" t="s">
        <v>338</v>
      </c>
      <c r="C303" s="23">
        <f>C304</f>
        <v>7835966</v>
      </c>
      <c r="D303" s="23">
        <f>D304</f>
        <v>4033172</v>
      </c>
      <c r="E303" s="26">
        <f t="shared" si="19"/>
        <v>51.470003825948197</v>
      </c>
      <c r="F303" s="23">
        <f t="shared" si="20"/>
        <v>3802794</v>
      </c>
    </row>
    <row r="304" spans="1:6" ht="15.6" x14ac:dyDescent="0.3">
      <c r="A304" s="11" t="s">
        <v>119</v>
      </c>
      <c r="B304" s="14" t="s">
        <v>339</v>
      </c>
      <c r="C304" s="23">
        <f>C305</f>
        <v>7835966</v>
      </c>
      <c r="D304" s="23">
        <f>D305</f>
        <v>4033172</v>
      </c>
      <c r="E304" s="26">
        <f t="shared" si="19"/>
        <v>51.470003825948197</v>
      </c>
      <c r="F304" s="23">
        <f t="shared" si="20"/>
        <v>3802794</v>
      </c>
    </row>
    <row r="305" spans="1:6" ht="31.2" x14ac:dyDescent="0.3">
      <c r="A305" s="11" t="s">
        <v>123</v>
      </c>
      <c r="B305" s="14" t="s">
        <v>340</v>
      </c>
      <c r="C305" s="23">
        <v>7835966</v>
      </c>
      <c r="D305" s="23">
        <v>4033172</v>
      </c>
      <c r="E305" s="26">
        <f t="shared" si="19"/>
        <v>51.470003825948197</v>
      </c>
      <c r="F305" s="23">
        <f t="shared" si="20"/>
        <v>3802794</v>
      </c>
    </row>
    <row r="306" spans="1:6" ht="15.6" x14ac:dyDescent="0.3">
      <c r="A306" s="11" t="s">
        <v>75</v>
      </c>
      <c r="B306" s="14" t="s">
        <v>341</v>
      </c>
      <c r="C306" s="23">
        <f>C307</f>
        <v>4429998</v>
      </c>
      <c r="D306" s="23">
        <f>D307</f>
        <v>4429998</v>
      </c>
      <c r="E306" s="26">
        <f t="shared" si="19"/>
        <v>100</v>
      </c>
      <c r="F306" s="23">
        <f t="shared" si="20"/>
        <v>0</v>
      </c>
    </row>
    <row r="307" spans="1:6" ht="31.2" x14ac:dyDescent="0.3">
      <c r="A307" s="11" t="s">
        <v>76</v>
      </c>
      <c r="B307" s="14" t="s">
        <v>342</v>
      </c>
      <c r="C307" s="23">
        <f>C308</f>
        <v>4429998</v>
      </c>
      <c r="D307" s="23">
        <f>D308</f>
        <v>4429998</v>
      </c>
      <c r="E307" s="26">
        <f t="shared" si="19"/>
        <v>100</v>
      </c>
      <c r="F307" s="23">
        <f t="shared" si="20"/>
        <v>0</v>
      </c>
    </row>
    <row r="308" spans="1:6" ht="31.2" x14ac:dyDescent="0.3">
      <c r="A308" s="11" t="s">
        <v>77</v>
      </c>
      <c r="B308" s="14" t="s">
        <v>343</v>
      </c>
      <c r="C308" s="23">
        <v>4429998</v>
      </c>
      <c r="D308" s="23">
        <v>4429998</v>
      </c>
      <c r="E308" s="26">
        <f t="shared" si="19"/>
        <v>100</v>
      </c>
      <c r="F308" s="23">
        <f t="shared" si="20"/>
        <v>0</v>
      </c>
    </row>
    <row r="309" spans="1:6" ht="15.6" x14ac:dyDescent="0.3">
      <c r="A309" s="11" t="s">
        <v>344</v>
      </c>
      <c r="B309" s="14" t="s">
        <v>345</v>
      </c>
      <c r="C309" s="23">
        <f>C310+C313+C316+C319</f>
        <v>100633849.78999999</v>
      </c>
      <c r="D309" s="23">
        <f>D310+D313+D316+D319</f>
        <v>90068577.349999994</v>
      </c>
      <c r="E309" s="26">
        <f t="shared" si="19"/>
        <v>89.501273714513246</v>
      </c>
      <c r="F309" s="23">
        <f t="shared" si="20"/>
        <v>10565272.439999998</v>
      </c>
    </row>
    <row r="310" spans="1:6" ht="31.2" x14ac:dyDescent="0.3">
      <c r="A310" s="11" t="s">
        <v>28</v>
      </c>
      <c r="B310" s="14" t="s">
        <v>451</v>
      </c>
      <c r="C310" s="23">
        <f>C311</f>
        <v>1129214.02</v>
      </c>
      <c r="D310" s="23">
        <f>D311</f>
        <v>0</v>
      </c>
      <c r="E310" s="26">
        <f t="shared" ref="E310:E312" si="24">D310*100/C310</f>
        <v>0</v>
      </c>
      <c r="F310" s="23">
        <f t="shared" ref="F310:F312" si="25">C310-D310</f>
        <v>1129214.02</v>
      </c>
    </row>
    <row r="311" spans="1:6" ht="31.2" x14ac:dyDescent="0.3">
      <c r="A311" s="11" t="s">
        <v>30</v>
      </c>
      <c r="B311" s="14" t="s">
        <v>452</v>
      </c>
      <c r="C311" s="23">
        <f>C312</f>
        <v>1129214.02</v>
      </c>
      <c r="D311" s="23">
        <f>D312</f>
        <v>0</v>
      </c>
      <c r="E311" s="26">
        <f t="shared" si="24"/>
        <v>0</v>
      </c>
      <c r="F311" s="23">
        <f t="shared" si="25"/>
        <v>1129214.02</v>
      </c>
    </row>
    <row r="312" spans="1:6" ht="15.6" x14ac:dyDescent="0.3">
      <c r="A312" s="11" t="s">
        <v>34</v>
      </c>
      <c r="B312" s="14" t="s">
        <v>453</v>
      </c>
      <c r="C312" s="23">
        <v>1129214.02</v>
      </c>
      <c r="D312" s="23">
        <v>0</v>
      </c>
      <c r="E312" s="26">
        <f t="shared" si="24"/>
        <v>0</v>
      </c>
      <c r="F312" s="23">
        <f t="shared" si="25"/>
        <v>1129214.02</v>
      </c>
    </row>
    <row r="313" spans="1:6" ht="15.6" x14ac:dyDescent="0.3">
      <c r="A313" s="11" t="s">
        <v>75</v>
      </c>
      <c r="B313" s="14" t="s">
        <v>346</v>
      </c>
      <c r="C313" s="23">
        <f>C314</f>
        <v>34783583.789999999</v>
      </c>
      <c r="D313" s="23">
        <f>D314</f>
        <v>34718768.700000003</v>
      </c>
      <c r="E313" s="26">
        <f t="shared" si="19"/>
        <v>99.813661840047004</v>
      </c>
      <c r="F313" s="23">
        <f t="shared" si="20"/>
        <v>64815.089999996126</v>
      </c>
    </row>
    <row r="314" spans="1:6" ht="31.2" x14ac:dyDescent="0.3">
      <c r="A314" s="11" t="s">
        <v>76</v>
      </c>
      <c r="B314" s="14" t="s">
        <v>347</v>
      </c>
      <c r="C314" s="23">
        <f>C315</f>
        <v>34783583.789999999</v>
      </c>
      <c r="D314" s="23">
        <f>D315</f>
        <v>34718768.700000003</v>
      </c>
      <c r="E314" s="26">
        <f t="shared" si="19"/>
        <v>99.813661840047004</v>
      </c>
      <c r="F314" s="23">
        <f t="shared" si="20"/>
        <v>64815.089999996126</v>
      </c>
    </row>
    <row r="315" spans="1:6" ht="15.6" x14ac:dyDescent="0.3">
      <c r="A315" s="11" t="s">
        <v>348</v>
      </c>
      <c r="B315" s="14" t="s">
        <v>349</v>
      </c>
      <c r="C315" s="23">
        <v>34783583.789999999</v>
      </c>
      <c r="D315" s="23">
        <v>34718768.700000003</v>
      </c>
      <c r="E315" s="26">
        <f t="shared" si="19"/>
        <v>99.813661840047004</v>
      </c>
      <c r="F315" s="23">
        <f t="shared" si="20"/>
        <v>64815.089999996126</v>
      </c>
    </row>
    <row r="316" spans="1:6" ht="31.2" x14ac:dyDescent="0.3">
      <c r="A316" s="11" t="s">
        <v>199</v>
      </c>
      <c r="B316" s="14" t="s">
        <v>350</v>
      </c>
      <c r="C316" s="23">
        <f>C317</f>
        <v>46166451.979999997</v>
      </c>
      <c r="D316" s="23">
        <f>D317</f>
        <v>46166451.649999999</v>
      </c>
      <c r="E316" s="26">
        <f t="shared" si="19"/>
        <v>99.999999285195244</v>
      </c>
      <c r="F316" s="23">
        <f t="shared" si="20"/>
        <v>0.32999999821186066</v>
      </c>
    </row>
    <row r="317" spans="1:6" ht="15.6" x14ac:dyDescent="0.3">
      <c r="A317" s="11" t="s">
        <v>200</v>
      </c>
      <c r="B317" s="14" t="s">
        <v>351</v>
      </c>
      <c r="C317" s="23">
        <f>C318</f>
        <v>46166451.979999997</v>
      </c>
      <c r="D317" s="23">
        <f>D318</f>
        <v>46166451.649999999</v>
      </c>
      <c r="E317" s="26">
        <f t="shared" si="19"/>
        <v>99.999999285195244</v>
      </c>
      <c r="F317" s="23">
        <f t="shared" si="20"/>
        <v>0.32999999821186066</v>
      </c>
    </row>
    <row r="318" spans="1:6" ht="31.8" customHeight="1" x14ac:dyDescent="0.3">
      <c r="A318" s="11" t="s">
        <v>201</v>
      </c>
      <c r="B318" s="14" t="s">
        <v>352</v>
      </c>
      <c r="C318" s="23">
        <v>46166451.979999997</v>
      </c>
      <c r="D318" s="23">
        <v>46166451.649999999</v>
      </c>
      <c r="E318" s="26">
        <f t="shared" si="19"/>
        <v>99.999999285195244</v>
      </c>
      <c r="F318" s="23">
        <f t="shared" si="20"/>
        <v>0.32999999821186066</v>
      </c>
    </row>
    <row r="319" spans="1:6" ht="31.2" x14ac:dyDescent="0.3">
      <c r="A319" s="11" t="s">
        <v>102</v>
      </c>
      <c r="B319" s="14" t="s">
        <v>353</v>
      </c>
      <c r="C319" s="23">
        <f>C320</f>
        <v>18554600</v>
      </c>
      <c r="D319" s="23">
        <f>D320</f>
        <v>9183357</v>
      </c>
      <c r="E319" s="26">
        <f t="shared" si="19"/>
        <v>49.493694286053056</v>
      </c>
      <c r="F319" s="23">
        <f t="shared" si="20"/>
        <v>9371243</v>
      </c>
    </row>
    <row r="320" spans="1:6" ht="15.6" x14ac:dyDescent="0.3">
      <c r="A320" s="11" t="s">
        <v>169</v>
      </c>
      <c r="B320" s="14" t="s">
        <v>354</v>
      </c>
      <c r="C320" s="23">
        <f>C321</f>
        <v>18554600</v>
      </c>
      <c r="D320" s="23">
        <f>D321</f>
        <v>9183357</v>
      </c>
      <c r="E320" s="26">
        <f t="shared" si="19"/>
        <v>49.493694286053056</v>
      </c>
      <c r="F320" s="23">
        <f t="shared" si="20"/>
        <v>9371243</v>
      </c>
    </row>
    <row r="321" spans="1:6" ht="15.6" x14ac:dyDescent="0.3">
      <c r="A321" s="11" t="s">
        <v>171</v>
      </c>
      <c r="B321" s="14" t="s">
        <v>355</v>
      </c>
      <c r="C321" s="23">
        <v>18554600</v>
      </c>
      <c r="D321" s="23">
        <v>9183357</v>
      </c>
      <c r="E321" s="26">
        <f t="shared" si="19"/>
        <v>49.493694286053056</v>
      </c>
      <c r="F321" s="23">
        <f t="shared" si="20"/>
        <v>9371243</v>
      </c>
    </row>
    <row r="322" spans="1:6" ht="15.6" x14ac:dyDescent="0.3">
      <c r="A322" s="20" t="s">
        <v>356</v>
      </c>
      <c r="B322" s="15" t="s">
        <v>357</v>
      </c>
      <c r="C322" s="24">
        <f>C323+C337+C345</f>
        <v>334075130.00999999</v>
      </c>
      <c r="D322" s="24">
        <f>D323+D337+D345</f>
        <v>147442409.19000003</v>
      </c>
      <c r="E322" s="25">
        <f t="shared" si="19"/>
        <v>44.134506266774956</v>
      </c>
      <c r="F322" s="24">
        <f t="shared" si="20"/>
        <v>186632720.81999996</v>
      </c>
    </row>
    <row r="323" spans="1:6" ht="15.6" x14ac:dyDescent="0.3">
      <c r="A323" s="11" t="s">
        <v>358</v>
      </c>
      <c r="B323" s="14" t="s">
        <v>359</v>
      </c>
      <c r="C323" s="23">
        <f>C324+C327+C330</f>
        <v>252739709.78</v>
      </c>
      <c r="D323" s="23">
        <f>D324+D327+D330</f>
        <v>116218275.27000001</v>
      </c>
      <c r="E323" s="26">
        <f t="shared" si="19"/>
        <v>45.983385583200786</v>
      </c>
      <c r="F323" s="23">
        <f t="shared" si="20"/>
        <v>136521434.50999999</v>
      </c>
    </row>
    <row r="324" spans="1:6" ht="31.2" x14ac:dyDescent="0.3">
      <c r="A324" s="11" t="s">
        <v>28</v>
      </c>
      <c r="B324" s="14" t="s">
        <v>422</v>
      </c>
      <c r="C324" s="23">
        <f>C325</f>
        <v>23265590.210000001</v>
      </c>
      <c r="D324" s="23">
        <f>D325</f>
        <v>2704073.42</v>
      </c>
      <c r="E324" s="26">
        <f t="shared" si="19"/>
        <v>11.62262979616024</v>
      </c>
      <c r="F324" s="23">
        <f t="shared" si="20"/>
        <v>20561516.789999999</v>
      </c>
    </row>
    <row r="325" spans="1:6" ht="31.2" x14ac:dyDescent="0.3">
      <c r="A325" s="11" t="s">
        <v>30</v>
      </c>
      <c r="B325" s="14" t="s">
        <v>421</v>
      </c>
      <c r="C325" s="23">
        <f>C326</f>
        <v>23265590.210000001</v>
      </c>
      <c r="D325" s="23">
        <f>D326</f>
        <v>2704073.42</v>
      </c>
      <c r="E325" s="26">
        <f t="shared" si="19"/>
        <v>11.62262979616024</v>
      </c>
      <c r="F325" s="23">
        <f t="shared" si="20"/>
        <v>20561516.789999999</v>
      </c>
    </row>
    <row r="326" spans="1:6" ht="15.6" x14ac:dyDescent="0.3">
      <c r="A326" s="11" t="s">
        <v>34</v>
      </c>
      <c r="B326" s="14" t="s">
        <v>420</v>
      </c>
      <c r="C326" s="23">
        <v>23265590.210000001</v>
      </c>
      <c r="D326" s="23">
        <v>2704073.42</v>
      </c>
      <c r="E326" s="26">
        <f t="shared" si="19"/>
        <v>11.62262979616024</v>
      </c>
      <c r="F326" s="23">
        <f t="shared" si="20"/>
        <v>20561516.789999999</v>
      </c>
    </row>
    <row r="327" spans="1:6" ht="31.2" x14ac:dyDescent="0.3">
      <c r="A327" s="11" t="s">
        <v>199</v>
      </c>
      <c r="B327" s="14" t="s">
        <v>360</v>
      </c>
      <c r="C327" s="23">
        <f>C328</f>
        <v>72334596.709999993</v>
      </c>
      <c r="D327" s="23">
        <f>D328</f>
        <v>2105622.23</v>
      </c>
      <c r="E327" s="26">
        <f t="shared" si="19"/>
        <v>2.9109476319357226</v>
      </c>
      <c r="F327" s="23">
        <f t="shared" si="20"/>
        <v>70228974.479999989</v>
      </c>
    </row>
    <row r="328" spans="1:6" ht="15.6" x14ac:dyDescent="0.3">
      <c r="A328" s="11" t="s">
        <v>200</v>
      </c>
      <c r="B328" s="14" t="s">
        <v>361</v>
      </c>
      <c r="C328" s="23">
        <f>C329</f>
        <v>72334596.709999993</v>
      </c>
      <c r="D328" s="23">
        <f>D329</f>
        <v>2105622.23</v>
      </c>
      <c r="E328" s="26">
        <f t="shared" si="19"/>
        <v>2.9109476319357226</v>
      </c>
      <c r="F328" s="23">
        <f t="shared" si="20"/>
        <v>70228974.479999989</v>
      </c>
    </row>
    <row r="329" spans="1:6" ht="32.4" customHeight="1" x14ac:dyDescent="0.3">
      <c r="A329" s="11" t="s">
        <v>212</v>
      </c>
      <c r="B329" s="14" t="s">
        <v>362</v>
      </c>
      <c r="C329" s="23">
        <v>72334596.709999993</v>
      </c>
      <c r="D329" s="23">
        <v>2105622.23</v>
      </c>
      <c r="E329" s="26">
        <f t="shared" si="19"/>
        <v>2.9109476319357226</v>
      </c>
      <c r="F329" s="23">
        <f t="shared" si="20"/>
        <v>70228974.479999989</v>
      </c>
    </row>
    <row r="330" spans="1:6" ht="31.2" x14ac:dyDescent="0.3">
      <c r="A330" s="11" t="s">
        <v>102</v>
      </c>
      <c r="B330" s="14" t="s">
        <v>363</v>
      </c>
      <c r="C330" s="23">
        <f>C331+C334</f>
        <v>157139522.86000001</v>
      </c>
      <c r="D330" s="23">
        <f>D331+D334</f>
        <v>111408579.62</v>
      </c>
      <c r="E330" s="26">
        <f t="shared" si="19"/>
        <v>70.897873171765326</v>
      </c>
      <c r="F330" s="23">
        <f t="shared" si="20"/>
        <v>45730943.24000001</v>
      </c>
    </row>
    <row r="331" spans="1:6" ht="15.6" x14ac:dyDescent="0.3">
      <c r="A331" s="11" t="s">
        <v>169</v>
      </c>
      <c r="B331" s="14" t="s">
        <v>364</v>
      </c>
      <c r="C331" s="23">
        <f>C332+C333</f>
        <v>91398492.460000008</v>
      </c>
      <c r="D331" s="23">
        <f>D332+D333</f>
        <v>66605274.359999999</v>
      </c>
      <c r="E331" s="26">
        <f t="shared" si="19"/>
        <v>72.873493388470706</v>
      </c>
      <c r="F331" s="23">
        <f t="shared" si="20"/>
        <v>24793218.100000009</v>
      </c>
    </row>
    <row r="332" spans="1:6" ht="46.8" customHeight="1" x14ac:dyDescent="0.3">
      <c r="A332" s="11" t="s">
        <v>252</v>
      </c>
      <c r="B332" s="14" t="s">
        <v>365</v>
      </c>
      <c r="C332" s="23">
        <v>89655197.620000005</v>
      </c>
      <c r="D332" s="23">
        <v>65047761.619999997</v>
      </c>
      <c r="E332" s="26">
        <f t="shared" si="19"/>
        <v>72.553252178086041</v>
      </c>
      <c r="F332" s="23">
        <f t="shared" si="20"/>
        <v>24607436.000000007</v>
      </c>
    </row>
    <row r="333" spans="1:6" ht="15.6" x14ac:dyDescent="0.3">
      <c r="A333" s="11" t="s">
        <v>171</v>
      </c>
      <c r="B333" s="14" t="s">
        <v>366</v>
      </c>
      <c r="C333" s="23">
        <v>1743294.84</v>
      </c>
      <c r="D333" s="23">
        <v>1557512.74</v>
      </c>
      <c r="E333" s="26">
        <f t="shared" si="19"/>
        <v>89.343047674023978</v>
      </c>
      <c r="F333" s="23">
        <f t="shared" si="20"/>
        <v>185782.10000000009</v>
      </c>
    </row>
    <row r="334" spans="1:6" ht="15.6" x14ac:dyDescent="0.3">
      <c r="A334" s="11" t="s">
        <v>261</v>
      </c>
      <c r="B334" s="14" t="s">
        <v>367</v>
      </c>
      <c r="C334" s="23">
        <f>C335+C336</f>
        <v>65741030.399999999</v>
      </c>
      <c r="D334" s="23">
        <f>D335+D336</f>
        <v>44803305.259999998</v>
      </c>
      <c r="E334" s="26">
        <f t="shared" si="19"/>
        <v>68.151206312701788</v>
      </c>
      <c r="F334" s="23">
        <f t="shared" si="20"/>
        <v>20937725.140000001</v>
      </c>
    </row>
    <row r="335" spans="1:6" ht="46.2" customHeight="1" x14ac:dyDescent="0.3">
      <c r="A335" s="11" t="s">
        <v>263</v>
      </c>
      <c r="B335" s="14" t="s">
        <v>368</v>
      </c>
      <c r="C335" s="23">
        <v>64696987.32</v>
      </c>
      <c r="D335" s="23">
        <v>44361832.32</v>
      </c>
      <c r="E335" s="26">
        <f t="shared" si="19"/>
        <v>68.568621442263478</v>
      </c>
      <c r="F335" s="23">
        <f t="shared" si="20"/>
        <v>20335155</v>
      </c>
    </row>
    <row r="336" spans="1:6" ht="15.6" x14ac:dyDescent="0.3">
      <c r="A336" s="11" t="s">
        <v>265</v>
      </c>
      <c r="B336" s="14" t="s">
        <v>369</v>
      </c>
      <c r="C336" s="23">
        <v>1044043.08</v>
      </c>
      <c r="D336" s="23">
        <v>441472.94</v>
      </c>
      <c r="E336" s="26">
        <f t="shared" si="19"/>
        <v>42.28493521550854</v>
      </c>
      <c r="F336" s="23">
        <f t="shared" si="20"/>
        <v>602570.1399999999</v>
      </c>
    </row>
    <row r="337" spans="1:6" ht="15.6" x14ac:dyDescent="0.3">
      <c r="A337" s="11" t="s">
        <v>463</v>
      </c>
      <c r="B337" s="14" t="s">
        <v>462</v>
      </c>
      <c r="C337" s="23">
        <f>C338</f>
        <v>56660035.230000004</v>
      </c>
      <c r="D337" s="23">
        <f>D338</f>
        <v>18826587.150000002</v>
      </c>
      <c r="E337" s="26">
        <f t="shared" ref="E337" si="26">D337*100/C337</f>
        <v>33.227277522114598</v>
      </c>
      <c r="F337" s="23">
        <f t="shared" ref="F337" si="27">C337-D337</f>
        <v>37833448.079999998</v>
      </c>
    </row>
    <row r="338" spans="1:6" ht="31.2" x14ac:dyDescent="0.3">
      <c r="A338" s="11" t="s">
        <v>102</v>
      </c>
      <c r="B338" s="14" t="s">
        <v>455</v>
      </c>
      <c r="C338" s="23">
        <f>C339+C342</f>
        <v>56660035.230000004</v>
      </c>
      <c r="D338" s="23">
        <f>D339+D342</f>
        <v>18826587.150000002</v>
      </c>
      <c r="E338" s="26">
        <f t="shared" ref="E338:E344" si="28">D338*100/C338</f>
        <v>33.227277522114598</v>
      </c>
      <c r="F338" s="23">
        <f t="shared" ref="F338:F344" si="29">C338-D338</f>
        <v>37833448.079999998</v>
      </c>
    </row>
    <row r="339" spans="1:6" ht="15.6" x14ac:dyDescent="0.3">
      <c r="A339" s="11" t="s">
        <v>169</v>
      </c>
      <c r="B339" s="14" t="s">
        <v>456</v>
      </c>
      <c r="C339" s="23">
        <f>C340+C341</f>
        <v>43814233.400000006</v>
      </c>
      <c r="D339" s="23">
        <f>D340+D341</f>
        <v>14229887.380000001</v>
      </c>
      <c r="E339" s="26">
        <f t="shared" si="28"/>
        <v>32.477773261690793</v>
      </c>
      <c r="F339" s="23">
        <f t="shared" si="29"/>
        <v>29584346.020000003</v>
      </c>
    </row>
    <row r="340" spans="1:6" ht="62.4" x14ac:dyDescent="0.3">
      <c r="A340" s="11" t="s">
        <v>252</v>
      </c>
      <c r="B340" s="14" t="s">
        <v>457</v>
      </c>
      <c r="C340" s="23">
        <v>38045212.770000003</v>
      </c>
      <c r="D340" s="23">
        <v>13073880.810000001</v>
      </c>
      <c r="E340" s="26">
        <f t="shared" si="28"/>
        <v>34.364062803478966</v>
      </c>
      <c r="F340" s="23">
        <f t="shared" si="29"/>
        <v>24971331.960000001</v>
      </c>
    </row>
    <row r="341" spans="1:6" ht="15.6" x14ac:dyDescent="0.3">
      <c r="A341" s="11" t="s">
        <v>171</v>
      </c>
      <c r="B341" s="14" t="s">
        <v>458</v>
      </c>
      <c r="C341" s="23">
        <v>5769020.6299999999</v>
      </c>
      <c r="D341" s="23">
        <v>1156006.57</v>
      </c>
      <c r="E341" s="26">
        <f t="shared" si="28"/>
        <v>20.038177086567291</v>
      </c>
      <c r="F341" s="23">
        <f t="shared" si="29"/>
        <v>4613014.0599999996</v>
      </c>
    </row>
    <row r="342" spans="1:6" ht="15.6" x14ac:dyDescent="0.3">
      <c r="A342" s="11" t="s">
        <v>261</v>
      </c>
      <c r="B342" s="14" t="s">
        <v>459</v>
      </c>
      <c r="C342" s="23">
        <f>C343+C344</f>
        <v>12845801.829999998</v>
      </c>
      <c r="D342" s="23">
        <f>D343+D344</f>
        <v>4596699.7700000005</v>
      </c>
      <c r="E342" s="26">
        <f t="shared" si="28"/>
        <v>35.783673380862062</v>
      </c>
      <c r="F342" s="23">
        <f t="shared" si="29"/>
        <v>8249102.0599999977</v>
      </c>
    </row>
    <row r="343" spans="1:6" ht="62.4" x14ac:dyDescent="0.3">
      <c r="A343" s="11" t="s">
        <v>263</v>
      </c>
      <c r="B343" s="14" t="s">
        <v>460</v>
      </c>
      <c r="C343" s="23">
        <v>12055132.289999999</v>
      </c>
      <c r="D343" s="23">
        <v>4425916.1500000004</v>
      </c>
      <c r="E343" s="26">
        <f t="shared" si="28"/>
        <v>36.713957537167772</v>
      </c>
      <c r="F343" s="23">
        <f t="shared" si="29"/>
        <v>7629216.1399999987</v>
      </c>
    </row>
    <row r="344" spans="1:6" ht="15.6" x14ac:dyDescent="0.3">
      <c r="A344" s="11" t="s">
        <v>265</v>
      </c>
      <c r="B344" s="14" t="s">
        <v>461</v>
      </c>
      <c r="C344" s="23">
        <v>790669.54</v>
      </c>
      <c r="D344" s="23">
        <v>170783.62</v>
      </c>
      <c r="E344" s="26">
        <f t="shared" si="28"/>
        <v>21.5998734439675</v>
      </c>
      <c r="F344" s="23">
        <f t="shared" si="29"/>
        <v>619885.92000000004</v>
      </c>
    </row>
    <row r="345" spans="1:6" ht="15.6" x14ac:dyDescent="0.3">
      <c r="A345" s="11" t="s">
        <v>370</v>
      </c>
      <c r="B345" s="14" t="s">
        <v>371</v>
      </c>
      <c r="C345" s="23">
        <f>C346+C352+C357+C361</f>
        <v>24675385</v>
      </c>
      <c r="D345" s="23">
        <f>D346+D352+D357+D361</f>
        <v>12397546.769999998</v>
      </c>
      <c r="E345" s="26">
        <f t="shared" si="19"/>
        <v>50.242566711725054</v>
      </c>
      <c r="F345" s="23">
        <f t="shared" si="20"/>
        <v>12277838.230000002</v>
      </c>
    </row>
    <row r="346" spans="1:6" ht="62.4" x14ac:dyDescent="0.3">
      <c r="A346" s="11" t="s">
        <v>11</v>
      </c>
      <c r="B346" s="14" t="s">
        <v>372</v>
      </c>
      <c r="C346" s="23">
        <f>C347</f>
        <v>22376005.460000001</v>
      </c>
      <c r="D346" s="23">
        <f>D347</f>
        <v>11199964.289999999</v>
      </c>
      <c r="E346" s="26">
        <f t="shared" si="19"/>
        <v>50.05345708384538</v>
      </c>
      <c r="F346" s="23">
        <f t="shared" si="20"/>
        <v>11176041.170000002</v>
      </c>
    </row>
    <row r="347" spans="1:6" ht="31.2" x14ac:dyDescent="0.3">
      <c r="A347" s="11" t="s">
        <v>13</v>
      </c>
      <c r="B347" s="14" t="s">
        <v>373</v>
      </c>
      <c r="C347" s="23">
        <f>C348+C349+C350+C351</f>
        <v>22376005.460000001</v>
      </c>
      <c r="D347" s="23">
        <f>D348+D349+D350+D351</f>
        <v>11199964.289999999</v>
      </c>
      <c r="E347" s="26">
        <f>D347*100/C347</f>
        <v>50.05345708384538</v>
      </c>
      <c r="F347" s="23">
        <f>C347-D347</f>
        <v>11176041.170000002</v>
      </c>
    </row>
    <row r="348" spans="1:6" ht="17.399999999999999" customHeight="1" x14ac:dyDescent="0.3">
      <c r="A348" s="11" t="s">
        <v>15</v>
      </c>
      <c r="B348" s="14" t="s">
        <v>374</v>
      </c>
      <c r="C348" s="23">
        <v>15566044.460000001</v>
      </c>
      <c r="D348" s="23">
        <v>8198133.7000000002</v>
      </c>
      <c r="E348" s="26">
        <f t="shared" si="19"/>
        <v>52.66677556438124</v>
      </c>
      <c r="F348" s="23">
        <f t="shared" si="20"/>
        <v>7367910.7600000007</v>
      </c>
    </row>
    <row r="349" spans="1:6" ht="31.2" x14ac:dyDescent="0.3">
      <c r="A349" s="11" t="s">
        <v>17</v>
      </c>
      <c r="B349" s="14" t="s">
        <v>375</v>
      </c>
      <c r="C349" s="23">
        <v>654200</v>
      </c>
      <c r="D349" s="23">
        <v>417293</v>
      </c>
      <c r="E349" s="26">
        <f t="shared" si="19"/>
        <v>63.786762457963924</v>
      </c>
      <c r="F349" s="23">
        <f t="shared" si="20"/>
        <v>236907</v>
      </c>
    </row>
    <row r="350" spans="1:6" ht="62.4" x14ac:dyDescent="0.3">
      <c r="A350" s="11" t="s">
        <v>140</v>
      </c>
      <c r="B350" s="14" t="s">
        <v>410</v>
      </c>
      <c r="C350" s="23">
        <v>1444391</v>
      </c>
      <c r="D350" s="23">
        <v>438842.2</v>
      </c>
      <c r="E350" s="26">
        <f t="shared" si="19"/>
        <v>30.382507229690574</v>
      </c>
      <c r="F350" s="23">
        <f>C350-D350</f>
        <v>1005548.8</v>
      </c>
    </row>
    <row r="351" spans="1:6" ht="46.8" x14ac:dyDescent="0.3">
      <c r="A351" s="11" t="s">
        <v>19</v>
      </c>
      <c r="B351" s="14" t="s">
        <v>376</v>
      </c>
      <c r="C351" s="23">
        <v>4711370</v>
      </c>
      <c r="D351" s="23">
        <v>2145695.39</v>
      </c>
      <c r="E351" s="26">
        <f t="shared" si="19"/>
        <v>45.542918301895206</v>
      </c>
      <c r="F351" s="23">
        <f t="shared" si="20"/>
        <v>2565674.61</v>
      </c>
    </row>
    <row r="352" spans="1:6" ht="31.2" x14ac:dyDescent="0.3">
      <c r="A352" s="11" t="s">
        <v>28</v>
      </c>
      <c r="B352" s="14" t="s">
        <v>377</v>
      </c>
      <c r="C352" s="23">
        <f>C353</f>
        <v>2207886</v>
      </c>
      <c r="D352" s="23">
        <f>D353</f>
        <v>1122225.94</v>
      </c>
      <c r="E352" s="26">
        <f t="shared" si="19"/>
        <v>50.828074456742783</v>
      </c>
      <c r="F352" s="23">
        <f t="shared" si="20"/>
        <v>1085660.06</v>
      </c>
    </row>
    <row r="353" spans="1:6" ht="31.2" x14ac:dyDescent="0.3">
      <c r="A353" s="11" t="s">
        <v>30</v>
      </c>
      <c r="B353" s="14" t="s">
        <v>378</v>
      </c>
      <c r="C353" s="23">
        <f>C354+C355+C356</f>
        <v>2207886</v>
      </c>
      <c r="D353" s="23">
        <f>D354+D355+D356</f>
        <v>1122225.94</v>
      </c>
      <c r="E353" s="26">
        <f t="shared" si="19"/>
        <v>50.828074456742783</v>
      </c>
      <c r="F353" s="23">
        <f t="shared" si="20"/>
        <v>1085660.06</v>
      </c>
    </row>
    <row r="354" spans="1:6" ht="31.2" x14ac:dyDescent="0.3">
      <c r="A354" s="11" t="s">
        <v>32</v>
      </c>
      <c r="B354" s="14" t="s">
        <v>379</v>
      </c>
      <c r="C354" s="23">
        <v>530902</v>
      </c>
      <c r="D354" s="23">
        <v>296325.84999999998</v>
      </c>
      <c r="E354" s="26">
        <f t="shared" si="19"/>
        <v>55.815545995306096</v>
      </c>
      <c r="F354" s="23">
        <f t="shared" si="20"/>
        <v>234576.15000000002</v>
      </c>
    </row>
    <row r="355" spans="1:6" ht="15.6" x14ac:dyDescent="0.3">
      <c r="A355" s="11" t="s">
        <v>34</v>
      </c>
      <c r="B355" s="14" t="s">
        <v>380</v>
      </c>
      <c r="C355" s="23">
        <v>1361771</v>
      </c>
      <c r="D355" s="23">
        <v>679641.19</v>
      </c>
      <c r="E355" s="26">
        <f t="shared" si="19"/>
        <v>49.908625605920527</v>
      </c>
      <c r="F355" s="23">
        <f t="shared" si="20"/>
        <v>682129.81</v>
      </c>
    </row>
    <row r="356" spans="1:6" ht="15.6" x14ac:dyDescent="0.3">
      <c r="A356" s="11" t="s">
        <v>50</v>
      </c>
      <c r="B356" s="14" t="s">
        <v>381</v>
      </c>
      <c r="C356" s="23">
        <v>315213</v>
      </c>
      <c r="D356" s="23">
        <v>146258.9</v>
      </c>
      <c r="E356" s="26">
        <f t="shared" si="19"/>
        <v>46.400021572714323</v>
      </c>
      <c r="F356" s="23">
        <f t="shared" si="20"/>
        <v>168954.1</v>
      </c>
    </row>
    <row r="357" spans="1:6" ht="15.6" x14ac:dyDescent="0.3">
      <c r="A357" s="11" t="s">
        <v>75</v>
      </c>
      <c r="B357" s="14" t="s">
        <v>431</v>
      </c>
      <c r="C357" s="23">
        <f>C358+C360</f>
        <v>88433.54</v>
      </c>
      <c r="D357" s="23">
        <f>D358+D360</f>
        <v>73061.539999999994</v>
      </c>
      <c r="E357" s="26">
        <f t="shared" si="19"/>
        <v>82.617454870629402</v>
      </c>
      <c r="F357" s="23">
        <f t="shared" si="20"/>
        <v>15372</v>
      </c>
    </row>
    <row r="358" spans="1:6" ht="31.2" x14ac:dyDescent="0.3">
      <c r="A358" s="11" t="s">
        <v>76</v>
      </c>
      <c r="B358" s="14" t="s">
        <v>432</v>
      </c>
      <c r="C358" s="23">
        <f>C359</f>
        <v>4524.54</v>
      </c>
      <c r="D358" s="23">
        <f>D359</f>
        <v>4524.54</v>
      </c>
      <c r="E358" s="26">
        <f t="shared" si="19"/>
        <v>100</v>
      </c>
      <c r="F358" s="23">
        <f t="shared" si="20"/>
        <v>0</v>
      </c>
    </row>
    <row r="359" spans="1:6" ht="31.2" x14ac:dyDescent="0.3">
      <c r="A359" s="11" t="s">
        <v>77</v>
      </c>
      <c r="B359" s="14" t="s">
        <v>433</v>
      </c>
      <c r="C359" s="23">
        <v>4524.54</v>
      </c>
      <c r="D359" s="23">
        <v>4524.54</v>
      </c>
      <c r="E359" s="26">
        <f t="shared" si="19"/>
        <v>100</v>
      </c>
      <c r="F359" s="23">
        <f t="shared" si="20"/>
        <v>0</v>
      </c>
    </row>
    <row r="360" spans="1:6" ht="15.6" x14ac:dyDescent="0.3">
      <c r="A360" s="32" t="s">
        <v>464</v>
      </c>
      <c r="B360" s="30" t="s">
        <v>454</v>
      </c>
      <c r="C360" s="23">
        <v>83909</v>
      </c>
      <c r="D360" s="23">
        <v>68537</v>
      </c>
      <c r="E360" s="26">
        <f t="shared" ref="E360" si="30">D360*100/C360</f>
        <v>81.680153499624595</v>
      </c>
      <c r="F360" s="23">
        <f t="shared" ref="F360" si="31">C360-D360</f>
        <v>15372</v>
      </c>
    </row>
    <row r="361" spans="1:6" ht="15.6" x14ac:dyDescent="0.3">
      <c r="A361" s="11" t="s">
        <v>36</v>
      </c>
      <c r="B361" s="14" t="s">
        <v>382</v>
      </c>
      <c r="C361" s="23">
        <f>C362</f>
        <v>3060</v>
      </c>
      <c r="D361" s="23">
        <f>D362</f>
        <v>2295</v>
      </c>
      <c r="E361" s="26">
        <f t="shared" si="19"/>
        <v>75</v>
      </c>
      <c r="F361" s="23">
        <f t="shared" si="20"/>
        <v>765</v>
      </c>
    </row>
    <row r="362" spans="1:6" ht="15.6" x14ac:dyDescent="0.3">
      <c r="A362" s="11" t="s">
        <v>37</v>
      </c>
      <c r="B362" s="14" t="s">
        <v>383</v>
      </c>
      <c r="C362" s="23">
        <f>C363</f>
        <v>3060</v>
      </c>
      <c r="D362" s="23">
        <f>D363</f>
        <v>2295</v>
      </c>
      <c r="E362" s="26">
        <f t="shared" ref="E362:E372" si="32">D362*100/C362</f>
        <v>75</v>
      </c>
      <c r="F362" s="23">
        <f t="shared" ref="F362:F372" si="33">C362-D362</f>
        <v>765</v>
      </c>
    </row>
    <row r="363" spans="1:6" ht="15.6" x14ac:dyDescent="0.3">
      <c r="A363" s="11" t="s">
        <v>60</v>
      </c>
      <c r="B363" s="14" t="s">
        <v>384</v>
      </c>
      <c r="C363" s="23">
        <v>3060</v>
      </c>
      <c r="D363" s="23">
        <v>2295</v>
      </c>
      <c r="E363" s="26">
        <f t="shared" si="32"/>
        <v>75</v>
      </c>
      <c r="F363" s="23">
        <f t="shared" si="33"/>
        <v>765</v>
      </c>
    </row>
    <row r="364" spans="1:6" ht="15.6" x14ac:dyDescent="0.3">
      <c r="A364" s="9" t="s">
        <v>385</v>
      </c>
      <c r="B364" s="15" t="s">
        <v>386</v>
      </c>
      <c r="C364" s="24">
        <f t="shared" ref="C364:D367" si="34">C365</f>
        <v>7000000</v>
      </c>
      <c r="D364" s="24">
        <f t="shared" si="34"/>
        <v>4000000</v>
      </c>
      <c r="E364" s="25">
        <f t="shared" si="32"/>
        <v>57.142857142857146</v>
      </c>
      <c r="F364" s="24">
        <f t="shared" si="33"/>
        <v>3000000</v>
      </c>
    </row>
    <row r="365" spans="1:6" ht="15.6" x14ac:dyDescent="0.3">
      <c r="A365" s="10" t="s">
        <v>387</v>
      </c>
      <c r="B365" s="14" t="s">
        <v>388</v>
      </c>
      <c r="C365" s="23">
        <f t="shared" si="34"/>
        <v>7000000</v>
      </c>
      <c r="D365" s="23">
        <f t="shared" si="34"/>
        <v>4000000</v>
      </c>
      <c r="E365" s="26">
        <f t="shared" si="32"/>
        <v>57.142857142857146</v>
      </c>
      <c r="F365" s="23">
        <f t="shared" si="33"/>
        <v>3000000</v>
      </c>
    </row>
    <row r="366" spans="1:6" ht="31.2" x14ac:dyDescent="0.3">
      <c r="A366" s="10" t="s">
        <v>102</v>
      </c>
      <c r="B366" s="14" t="s">
        <v>389</v>
      </c>
      <c r="C366" s="23">
        <f t="shared" si="34"/>
        <v>7000000</v>
      </c>
      <c r="D366" s="23">
        <f t="shared" si="34"/>
        <v>4000000</v>
      </c>
      <c r="E366" s="26">
        <f t="shared" si="32"/>
        <v>57.142857142857146</v>
      </c>
      <c r="F366" s="23">
        <f t="shared" si="33"/>
        <v>3000000</v>
      </c>
    </row>
    <row r="367" spans="1:6" ht="15.6" x14ac:dyDescent="0.3">
      <c r="A367" s="10" t="s">
        <v>169</v>
      </c>
      <c r="B367" s="14" t="s">
        <v>390</v>
      </c>
      <c r="C367" s="23">
        <f t="shared" si="34"/>
        <v>7000000</v>
      </c>
      <c r="D367" s="23">
        <f t="shared" si="34"/>
        <v>4000000</v>
      </c>
      <c r="E367" s="26">
        <f t="shared" si="32"/>
        <v>57.142857142857146</v>
      </c>
      <c r="F367" s="23">
        <f t="shared" si="33"/>
        <v>3000000</v>
      </c>
    </row>
    <row r="368" spans="1:6" ht="47.4" customHeight="1" x14ac:dyDescent="0.3">
      <c r="A368" s="10" t="s">
        <v>252</v>
      </c>
      <c r="B368" s="14" t="s">
        <v>391</v>
      </c>
      <c r="C368" s="23">
        <v>7000000</v>
      </c>
      <c r="D368" s="23">
        <v>4000000</v>
      </c>
      <c r="E368" s="26">
        <f t="shared" si="32"/>
        <v>57.142857142857146</v>
      </c>
      <c r="F368" s="23">
        <f t="shared" si="33"/>
        <v>3000000</v>
      </c>
    </row>
    <row r="369" spans="1:6" ht="31.2" x14ac:dyDescent="0.3">
      <c r="A369" s="9" t="s">
        <v>392</v>
      </c>
      <c r="B369" s="15" t="s">
        <v>393</v>
      </c>
      <c r="C369" s="24">
        <f>C370</f>
        <v>38000000</v>
      </c>
      <c r="D369" s="24">
        <f t="shared" ref="C369:D371" si="35">D370</f>
        <v>5264167.4400000004</v>
      </c>
      <c r="E369" s="25">
        <f t="shared" si="32"/>
        <v>13.853072210526317</v>
      </c>
      <c r="F369" s="24">
        <f t="shared" si="33"/>
        <v>32735832.559999999</v>
      </c>
    </row>
    <row r="370" spans="1:6" ht="31.2" x14ac:dyDescent="0.3">
      <c r="A370" s="10" t="s">
        <v>394</v>
      </c>
      <c r="B370" s="14" t="s">
        <v>395</v>
      </c>
      <c r="C370" s="23">
        <f t="shared" si="35"/>
        <v>38000000</v>
      </c>
      <c r="D370" s="23">
        <f t="shared" si="35"/>
        <v>5264167.4400000004</v>
      </c>
      <c r="E370" s="26">
        <f t="shared" si="32"/>
        <v>13.853072210526317</v>
      </c>
      <c r="F370" s="23">
        <f t="shared" si="33"/>
        <v>32735832.559999999</v>
      </c>
    </row>
    <row r="371" spans="1:6" ht="15.6" x14ac:dyDescent="0.3">
      <c r="A371" s="10" t="s">
        <v>396</v>
      </c>
      <c r="B371" s="14" t="s">
        <v>397</v>
      </c>
      <c r="C371" s="23">
        <f t="shared" si="35"/>
        <v>38000000</v>
      </c>
      <c r="D371" s="23">
        <f t="shared" si="35"/>
        <v>5264167.4400000004</v>
      </c>
      <c r="E371" s="26">
        <f t="shared" si="32"/>
        <v>13.853072210526317</v>
      </c>
      <c r="F371" s="23">
        <f t="shared" si="33"/>
        <v>32735832.559999999</v>
      </c>
    </row>
    <row r="372" spans="1:6" ht="15.6" x14ac:dyDescent="0.3">
      <c r="A372" s="10" t="s">
        <v>398</v>
      </c>
      <c r="B372" s="14" t="s">
        <v>399</v>
      </c>
      <c r="C372" s="23">
        <v>38000000</v>
      </c>
      <c r="D372" s="23">
        <v>5264167.4400000004</v>
      </c>
      <c r="E372" s="26">
        <f t="shared" si="32"/>
        <v>13.853072210526317</v>
      </c>
      <c r="F372" s="23">
        <f t="shared" si="33"/>
        <v>32735832.559999999</v>
      </c>
    </row>
    <row r="373" spans="1:6" ht="12.9" customHeight="1" x14ac:dyDescent="0.3">
      <c r="A373" s="3"/>
      <c r="B373" s="3"/>
      <c r="C373" s="4"/>
      <c r="D373" s="4"/>
      <c r="E373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Попова</cp:lastModifiedBy>
  <cp:lastPrinted>2022-09-20T07:54:49Z</cp:lastPrinted>
  <dcterms:created xsi:type="dcterms:W3CDTF">2021-12-20T08:37:51Z</dcterms:created>
  <dcterms:modified xsi:type="dcterms:W3CDTF">2023-08-01T13:38:55Z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