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2023" sheetId="1" r:id="rId1"/>
    <sheet name="Лист1" sheetId="2" r:id="rId2"/>
  </sheets>
  <definedNames>
    <definedName name="_xlnm._FilterDatabase" localSheetId="0" hidden="1">'2023'!$A$5:$K$35</definedName>
    <definedName name="_xlnm.Print_Titles" localSheetId="0">'2023'!$4:$6</definedName>
    <definedName name="_xlnm.Print_Area" localSheetId="0">'2023'!$A$1:$K$36</definedName>
  </definedNames>
  <calcPr fullCalcOnLoad="1"/>
</workbook>
</file>

<file path=xl/sharedStrings.xml><?xml version="1.0" encoding="utf-8"?>
<sst xmlns="http://schemas.openxmlformats.org/spreadsheetml/2006/main" count="139" uniqueCount="69">
  <si>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</si>
  <si>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</si>
  <si>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</si>
  <si>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</si>
  <si>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</si>
  <si>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</si>
  <si>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</si>
  <si>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</si>
  <si>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</si>
  <si>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</si>
  <si>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</si>
  <si>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</si>
  <si>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</si>
  <si>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</si>
  <si>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</si>
  <si>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Договоры пожертвования в целях реализации народных проектов, в том числе:</t>
  </si>
  <si>
    <t>Х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</si>
  <si>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</si>
  <si>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</si>
  <si>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</si>
  <si>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</si>
  <si>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</si>
  <si>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"Подъездная дорога к пгт Водный (участок от ул. Торопова)"</t>
  </si>
  <si>
    <t>7230003.22</t>
  </si>
  <si>
    <t>7230002.22</t>
  </si>
  <si>
    <t>7230004.22</t>
  </si>
  <si>
    <t>7230005.22</t>
  </si>
  <si>
    <t>7230006.22</t>
  </si>
  <si>
    <t>72Д0002.22</t>
  </si>
  <si>
    <t>Средства граждан по выполнению работ в рамках реализации муниципальной программы МОГО "Ухта" "Формирование современной городской среды"</t>
  </si>
  <si>
    <t>3.10006.000</t>
  </si>
  <si>
    <t>3.10007.000</t>
  </si>
  <si>
    <t>3.10008.000</t>
  </si>
  <si>
    <t>3.05001.000</t>
  </si>
  <si>
    <t>Остаток на 01.01.2023</t>
  </si>
  <si>
    <t>Открыто бюджетных ассигнований в 2023 году</t>
  </si>
  <si>
    <t>Открыто плановых назначений в 2023 году</t>
  </si>
  <si>
    <t>Благоустройство дворовой территории по пер. Чибьюский  д. 7</t>
  </si>
  <si>
    <t>Благоустройство дворовой территории по пер. Чибьюский  д. 9</t>
  </si>
  <si>
    <t>Благоустройство дворовой территории по ул. Интернациональная д. 40</t>
  </si>
  <si>
    <t>Благоустройство дворовой территории по пр-д Строителей д. 5</t>
  </si>
  <si>
    <t>3.10009.000</t>
  </si>
  <si>
    <t>Благоустройство дворовой территории по пр-д Строителей д. 9</t>
  </si>
  <si>
    <t>3.100011.000</t>
  </si>
  <si>
    <t>Итого по соглашениям 2023 года</t>
  </si>
  <si>
    <t>"Объездная дорога  пгт Ярега"</t>
  </si>
  <si>
    <t>"Очистка территории от несанкционированной свалки вблизи руч. Турунвож, на территории м. Заболотное г. Ухты"</t>
  </si>
  <si>
    <t>3.03001.000</t>
  </si>
  <si>
    <t>72Д0001.23</t>
  </si>
  <si>
    <t>7230001.23</t>
  </si>
  <si>
    <t>"Обустройство сквера по ул. Октябрьская пгт Водный"</t>
  </si>
  <si>
    <t>"За здоровьем в детский сад. Оборудование спортивной площадки для дошкольников МДОУ "Детский сад № 24"</t>
  </si>
  <si>
    <t>30701.23</t>
  </si>
  <si>
    <t>30702.23</t>
  </si>
  <si>
    <t xml:space="preserve">"Создание условий для реализации программ дополнительного образования детей - "Школьный театр", внеурочной деятельности в МОУ "СОШ № 22" </t>
  </si>
  <si>
    <t>Приказ от 29.03.2022 № 129 ООО "ЛУКОЙЛ-Ухтанефтепеработка" на 2022 год</t>
  </si>
  <si>
    <t xml:space="preserve">Укрепление материально-технической базы (МУ ДО "ЦЮТ" г. Ухты) </t>
  </si>
  <si>
    <t>Организация, проведение и участие обучающихся, молодежи и работник в конкурсах, фестивалях, соревнованиях, различных мероприятиях  (МУ ДО "ЦЮТ" г. Ухты)</t>
  </si>
  <si>
    <t xml:space="preserve">Укрепление материально-технической базы (МДОУ "Детский сад №4 общеразвивающего вида") </t>
  </si>
  <si>
    <t>Организация городских праздников</t>
  </si>
  <si>
    <t xml:space="preserve">Проведение городского праздника татар и башкир "Сабантуй-2023" </t>
  </si>
  <si>
    <t>30704.23</t>
  </si>
  <si>
    <t>30703.23</t>
  </si>
  <si>
    <t>30705.23</t>
  </si>
  <si>
    <t>30801.23</t>
  </si>
  <si>
    <t>30802.23</t>
  </si>
  <si>
    <t>Информация по безвозмездным поступлениям по бюджету в 2023 году по состоянию на 01.05.2023</t>
  </si>
  <si>
    <t>Приложение 2 к пояснительной записке</t>
  </si>
  <si>
    <t>Поступило в 
2023 году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</si>
</sst>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.3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.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0" borderId="3">
      <alignment horizontal="center" vertical="top" shrinkToFit="1"/>
      <protection/>
    </xf>
    <xf numFmtId="0" fontId="34" fillId="0" borderId="4">
      <alignment horizontal="left" vertical="top" wrapText="1"/>
      <protection/>
    </xf>
    <xf numFmtId="4" fontId="34" fillId="0" borderId="4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2" fillId="20" borderId="1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6" applyNumberFormat="0" applyAlignment="0" applyProtection="0"/>
    <xf numFmtId="0" fontId="36" fillId="28" borderId="7" applyNumberFormat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29" borderId="12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4" fontId="5" fillId="34" borderId="0" xfId="0" applyNumberFormat="1" applyFont="1" applyFill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4" fontId="52" fillId="34" borderId="15" xfId="0" applyNumberFormat="1" applyFont="1" applyFill="1" applyBorder="1" applyAlignment="1">
      <alignment horizontal="center" vertical="center" wrapText="1"/>
    </xf>
    <xf numFmtId="4" fontId="52" fillId="0" borderId="15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3" fillId="34" borderId="0" xfId="0" applyFont="1" applyFill="1" applyAlignment="1">
      <alignment/>
    </xf>
    <xf numFmtId="0" fontId="6" fillId="0" borderId="15" xfId="0" applyFont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xl_total_center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6"/>
  <sheetViews>
    <sheetView tabSelected="1" zoomScale="50" zoomScaleNormal="5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32" t="s">
        <v>67</v>
      </c>
      <c r="J1" s="32"/>
      <c r="K1" s="32"/>
    </row>
    <row r="2" spans="1:11" ht="30" customHeight="1">
      <c r="A2" s="33" t="s">
        <v>66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75">
      <c r="A3" s="9"/>
      <c r="B3" s="9"/>
      <c r="C3" s="9"/>
      <c r="D3" s="9"/>
      <c r="E3" s="9"/>
      <c r="F3" s="9"/>
      <c r="G3" s="9"/>
      <c r="H3" s="9"/>
      <c r="I3" s="9"/>
      <c r="J3" s="9"/>
      <c r="K3" s="4" t="s">
        <v>10</v>
      </c>
    </row>
    <row r="4" spans="1:11" ht="18.75" customHeight="1">
      <c r="A4" s="34" t="s">
        <v>1</v>
      </c>
      <c r="B4" s="36" t="s">
        <v>0</v>
      </c>
      <c r="C4" s="37" t="s">
        <v>34</v>
      </c>
      <c r="D4" s="37" t="s">
        <v>13</v>
      </c>
      <c r="E4" s="38" t="s">
        <v>68</v>
      </c>
      <c r="F4" s="40" t="s">
        <v>5</v>
      </c>
      <c r="G4" s="40"/>
      <c r="H4" s="40"/>
      <c r="I4" s="40" t="s">
        <v>3</v>
      </c>
      <c r="J4" s="40"/>
      <c r="K4" s="40"/>
    </row>
    <row r="5" spans="1:11" ht="75">
      <c r="A5" s="35"/>
      <c r="B5" s="36"/>
      <c r="C5" s="37"/>
      <c r="D5" s="37"/>
      <c r="E5" s="39"/>
      <c r="F5" s="11" t="s">
        <v>35</v>
      </c>
      <c r="G5" s="11" t="s">
        <v>6</v>
      </c>
      <c r="H5" s="5" t="s">
        <v>9</v>
      </c>
      <c r="I5" s="11" t="s">
        <v>36</v>
      </c>
      <c r="J5" s="11" t="s">
        <v>8</v>
      </c>
      <c r="K5" s="11" t="s">
        <v>7</v>
      </c>
    </row>
    <row r="6" spans="1:11" s="2" customFormat="1" ht="18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1" ht="132.75" customHeight="1">
      <c r="A7" s="10">
        <v>1</v>
      </c>
      <c r="B7" s="21" t="s">
        <v>14</v>
      </c>
      <c r="C7" s="5">
        <f>C8</f>
        <v>2595346.68</v>
      </c>
      <c r="D7" s="5"/>
      <c r="E7" s="5"/>
      <c r="F7" s="5">
        <f>F8</f>
        <v>2595346.68</v>
      </c>
      <c r="G7" s="26">
        <f>G8</f>
        <v>0</v>
      </c>
      <c r="H7" s="5">
        <f>H8</f>
        <v>2595346.68</v>
      </c>
      <c r="I7" s="23" t="s">
        <v>4</v>
      </c>
      <c r="J7" s="23" t="s">
        <v>4</v>
      </c>
      <c r="K7" s="23" t="s">
        <v>4</v>
      </c>
    </row>
    <row r="8" spans="1:12" ht="36" customHeight="1">
      <c r="A8" s="10"/>
      <c r="B8" s="22" t="s">
        <v>12</v>
      </c>
      <c r="C8" s="23">
        <v>2595346.68</v>
      </c>
      <c r="D8" s="23"/>
      <c r="E8" s="23"/>
      <c r="F8" s="24">
        <v>2595346.68</v>
      </c>
      <c r="G8" s="24">
        <v>0</v>
      </c>
      <c r="H8" s="23">
        <f>SUM(F8-G8)</f>
        <v>2595346.68</v>
      </c>
      <c r="I8" s="23" t="s">
        <v>4</v>
      </c>
      <c r="J8" s="23" t="s">
        <v>4</v>
      </c>
      <c r="K8" s="23" t="s">
        <v>4</v>
      </c>
      <c r="L8" s="13" t="s">
        <v>33</v>
      </c>
    </row>
    <row r="9" spans="1:12" s="2" customFormat="1" ht="18.75">
      <c r="A9" s="10"/>
      <c r="B9" s="25" t="s">
        <v>11</v>
      </c>
      <c r="C9" s="5">
        <f>C7</f>
        <v>2595346.68</v>
      </c>
      <c r="D9" s="5"/>
      <c r="E9" s="5"/>
      <c r="F9" s="5">
        <f>F7</f>
        <v>2595346.68</v>
      </c>
      <c r="G9" s="26">
        <f>G7</f>
        <v>0</v>
      </c>
      <c r="H9" s="5">
        <f>H7</f>
        <v>2595346.68</v>
      </c>
      <c r="I9" s="5"/>
      <c r="J9" s="5"/>
      <c r="K9" s="5"/>
      <c r="L9" s="13"/>
    </row>
    <row r="10" spans="1:65" s="2" customFormat="1" ht="37.5">
      <c r="A10" s="14">
        <v>2</v>
      </c>
      <c r="B10" s="21" t="s">
        <v>15</v>
      </c>
      <c r="C10" s="5"/>
      <c r="D10" s="5">
        <f>D11+D12+D13+D14+D15+D16+D17+D18+D19+D20+D21</f>
        <v>98340</v>
      </c>
      <c r="E10" s="5">
        <f>E11+E12+E13+E14+E15+E16+E17+E18+E19+E20+E21</f>
        <v>98340</v>
      </c>
      <c r="F10" s="5">
        <f>F11+F12+F13+F14+F15+F16+F17+F18+F19+F20+F21</f>
        <v>98340</v>
      </c>
      <c r="G10" s="5">
        <f>G11+G12+G13+G14+G15+G16+G17+G18+G19+G20+G21</f>
        <v>53400</v>
      </c>
      <c r="H10" s="5">
        <f>H11+H12+H13+H14+H15+H16+H17+H18+H19+H20+H21</f>
        <v>44940</v>
      </c>
      <c r="I10" s="5">
        <f>I11+I12</f>
        <v>53400</v>
      </c>
      <c r="J10" s="5">
        <f>J11+J12</f>
        <v>0</v>
      </c>
      <c r="K10" s="5">
        <f>K11+K12</f>
        <v>53400</v>
      </c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2" customFormat="1" ht="56.25">
      <c r="A11" s="14"/>
      <c r="B11" s="29" t="s">
        <v>51</v>
      </c>
      <c r="C11" s="23" t="s">
        <v>16</v>
      </c>
      <c r="D11" s="24">
        <v>20740</v>
      </c>
      <c r="E11" s="24">
        <v>20740</v>
      </c>
      <c r="F11" s="24">
        <v>20740</v>
      </c>
      <c r="G11" s="24">
        <v>0</v>
      </c>
      <c r="H11" s="24">
        <f>SUM(F11-G11)</f>
        <v>20740</v>
      </c>
      <c r="I11" s="24">
        <v>0</v>
      </c>
      <c r="J11" s="24">
        <v>0</v>
      </c>
      <c r="K11" s="23">
        <f>G11-J11</f>
        <v>0</v>
      </c>
      <c r="L11" s="2" t="s">
        <v>52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2" customFormat="1" ht="75">
      <c r="A12" s="14"/>
      <c r="B12" s="29" t="s">
        <v>54</v>
      </c>
      <c r="C12" s="23" t="s">
        <v>16</v>
      </c>
      <c r="D12" s="24">
        <v>53400</v>
      </c>
      <c r="E12" s="24">
        <v>53400</v>
      </c>
      <c r="F12" s="24">
        <v>53400</v>
      </c>
      <c r="G12" s="24">
        <v>53400</v>
      </c>
      <c r="H12" s="24">
        <f>SUM(F12-G12)</f>
        <v>0</v>
      </c>
      <c r="I12" s="24">
        <v>53400</v>
      </c>
      <c r="J12" s="24">
        <v>0</v>
      </c>
      <c r="K12" s="23">
        <f>G12-J12</f>
        <v>53400</v>
      </c>
      <c r="L12" s="2" t="s">
        <v>53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2" customFormat="1" ht="56.25">
      <c r="A13" s="14"/>
      <c r="B13" s="27" t="s">
        <v>46</v>
      </c>
      <c r="C13" s="23" t="s">
        <v>16</v>
      </c>
      <c r="D13" s="24">
        <v>2200</v>
      </c>
      <c r="E13" s="24">
        <v>2200</v>
      </c>
      <c r="F13" s="24">
        <v>2200</v>
      </c>
      <c r="G13" s="24">
        <v>0</v>
      </c>
      <c r="H13" s="24">
        <f aca="true" t="shared" si="0" ref="H13:H21">SUM(F13-G13)</f>
        <v>2200</v>
      </c>
      <c r="I13" s="24" t="s">
        <v>4</v>
      </c>
      <c r="J13" s="24" t="s">
        <v>4</v>
      </c>
      <c r="K13" s="23" t="s">
        <v>4</v>
      </c>
      <c r="L13" s="2" t="s">
        <v>47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2" customFormat="1" ht="37.5">
      <c r="A14" s="14"/>
      <c r="B14" s="27" t="s">
        <v>50</v>
      </c>
      <c r="C14" s="23" t="s">
        <v>16</v>
      </c>
      <c r="D14" s="23">
        <v>6700</v>
      </c>
      <c r="E14" s="23">
        <v>6700</v>
      </c>
      <c r="F14" s="23">
        <v>6700</v>
      </c>
      <c r="G14" s="24">
        <v>0</v>
      </c>
      <c r="H14" s="24">
        <f t="shared" si="0"/>
        <v>6700</v>
      </c>
      <c r="I14" s="24" t="s">
        <v>4</v>
      </c>
      <c r="J14" s="24" t="s">
        <v>4</v>
      </c>
      <c r="K14" s="23" t="s">
        <v>4</v>
      </c>
      <c r="L14" s="2" t="s">
        <v>49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s="2" customFormat="1" ht="18.75" hidden="1">
      <c r="A15" s="14"/>
      <c r="B15" s="20" t="s">
        <v>17</v>
      </c>
      <c r="C15" s="23" t="s">
        <v>16</v>
      </c>
      <c r="D15" s="23"/>
      <c r="E15" s="23"/>
      <c r="F15" s="23"/>
      <c r="G15" s="24"/>
      <c r="H15" s="24">
        <f t="shared" si="0"/>
        <v>0</v>
      </c>
      <c r="I15" s="24" t="s">
        <v>4</v>
      </c>
      <c r="J15" s="24" t="s">
        <v>4</v>
      </c>
      <c r="K15" s="23" t="s">
        <v>4</v>
      </c>
      <c r="L15" s="28" t="s">
        <v>24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2" customFormat="1" ht="20.25" customHeight="1" hidden="1">
      <c r="A16" s="14"/>
      <c r="B16" s="20" t="s">
        <v>18</v>
      </c>
      <c r="C16" s="23" t="s">
        <v>16</v>
      </c>
      <c r="D16" s="23"/>
      <c r="E16" s="23"/>
      <c r="F16" s="23"/>
      <c r="G16" s="24"/>
      <c r="H16" s="24">
        <f t="shared" si="0"/>
        <v>0</v>
      </c>
      <c r="I16" s="24" t="s">
        <v>4</v>
      </c>
      <c r="J16" s="24" t="s">
        <v>4</v>
      </c>
      <c r="K16" s="23" t="s">
        <v>4</v>
      </c>
      <c r="L16" s="28" t="s">
        <v>23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2" customFormat="1" ht="18.75" hidden="1">
      <c r="A17" s="14"/>
      <c r="B17" s="20" t="s">
        <v>19</v>
      </c>
      <c r="C17" s="23" t="s">
        <v>16</v>
      </c>
      <c r="D17" s="23"/>
      <c r="E17" s="23"/>
      <c r="F17" s="23"/>
      <c r="G17" s="24"/>
      <c r="H17" s="24">
        <f t="shared" si="0"/>
        <v>0</v>
      </c>
      <c r="I17" s="24" t="s">
        <v>4</v>
      </c>
      <c r="J17" s="24" t="s">
        <v>4</v>
      </c>
      <c r="K17" s="23" t="s">
        <v>4</v>
      </c>
      <c r="L17" s="28" t="s">
        <v>25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75" hidden="1">
      <c r="A18" s="14"/>
      <c r="B18" s="20" t="s">
        <v>20</v>
      </c>
      <c r="C18" s="23" t="s">
        <v>16</v>
      </c>
      <c r="D18" s="23"/>
      <c r="E18" s="23"/>
      <c r="F18" s="23"/>
      <c r="G18" s="24"/>
      <c r="H18" s="24">
        <f t="shared" si="0"/>
        <v>0</v>
      </c>
      <c r="I18" s="24" t="s">
        <v>4</v>
      </c>
      <c r="J18" s="24" t="s">
        <v>4</v>
      </c>
      <c r="K18" s="23" t="s">
        <v>4</v>
      </c>
      <c r="L18" s="28" t="s">
        <v>26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 hidden="1">
      <c r="A19" s="14"/>
      <c r="B19" s="20" t="s">
        <v>21</v>
      </c>
      <c r="C19" s="23" t="s">
        <v>16</v>
      </c>
      <c r="D19" s="23"/>
      <c r="E19" s="23"/>
      <c r="F19" s="23"/>
      <c r="G19" s="24"/>
      <c r="H19" s="24">
        <f t="shared" si="0"/>
        <v>0</v>
      </c>
      <c r="I19" s="24" t="s">
        <v>4</v>
      </c>
      <c r="J19" s="24" t="s">
        <v>4</v>
      </c>
      <c r="K19" s="23" t="s">
        <v>4</v>
      </c>
      <c r="L19" s="28" t="s">
        <v>27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45" customHeight="1">
      <c r="A20" s="15"/>
      <c r="B20" s="27" t="s">
        <v>45</v>
      </c>
      <c r="C20" s="23" t="s">
        <v>16</v>
      </c>
      <c r="D20" s="23">
        <v>15300</v>
      </c>
      <c r="E20" s="23">
        <v>15300</v>
      </c>
      <c r="F20" s="23">
        <v>15300</v>
      </c>
      <c r="G20" s="24">
        <v>0</v>
      </c>
      <c r="H20" s="24">
        <f>SUM(F20-G20)</f>
        <v>15300</v>
      </c>
      <c r="I20" s="24" t="s">
        <v>4</v>
      </c>
      <c r="J20" s="24" t="s">
        <v>4</v>
      </c>
      <c r="K20" s="23" t="s">
        <v>4</v>
      </c>
      <c r="L20" s="2" t="s">
        <v>48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39" customHeight="1" hidden="1">
      <c r="A21" s="15"/>
      <c r="B21" s="20" t="s">
        <v>22</v>
      </c>
      <c r="C21" s="18" t="s">
        <v>16</v>
      </c>
      <c r="D21" s="18"/>
      <c r="E21" s="18"/>
      <c r="F21" s="18"/>
      <c r="G21" s="19"/>
      <c r="H21" s="19">
        <f t="shared" si="0"/>
        <v>0</v>
      </c>
      <c r="I21" s="19" t="s">
        <v>4</v>
      </c>
      <c r="J21" s="19" t="s">
        <v>4</v>
      </c>
      <c r="K21" s="18" t="s">
        <v>4</v>
      </c>
      <c r="L21" s="28" t="s">
        <v>28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43.5" customHeight="1">
      <c r="A22" s="30">
        <v>3</v>
      </c>
      <c r="B22" s="21" t="s">
        <v>55</v>
      </c>
      <c r="C22" s="5"/>
      <c r="D22" s="5">
        <f>SUM(D23:D27)</f>
        <v>1200000</v>
      </c>
      <c r="E22" s="5">
        <f aca="true" t="shared" si="1" ref="E22:K22">SUM(E23:E27)</f>
        <v>1200000</v>
      </c>
      <c r="F22" s="5">
        <f t="shared" si="1"/>
        <v>1200000</v>
      </c>
      <c r="G22" s="26">
        <f t="shared" si="1"/>
        <v>600000</v>
      </c>
      <c r="H22" s="5">
        <f t="shared" si="1"/>
        <v>600000</v>
      </c>
      <c r="I22" s="5">
        <f t="shared" si="1"/>
        <v>600000</v>
      </c>
      <c r="J22" s="5">
        <f t="shared" si="1"/>
        <v>0</v>
      </c>
      <c r="K22" s="5">
        <f t="shared" si="1"/>
        <v>600000</v>
      </c>
      <c r="L22" s="2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43.5" customHeight="1">
      <c r="A23" s="30"/>
      <c r="B23" s="22" t="s">
        <v>56</v>
      </c>
      <c r="C23" s="23" t="s">
        <v>16</v>
      </c>
      <c r="D23" s="24">
        <v>50000</v>
      </c>
      <c r="E23" s="24">
        <v>50000</v>
      </c>
      <c r="F23" s="24">
        <v>50000</v>
      </c>
      <c r="G23" s="24">
        <v>0</v>
      </c>
      <c r="H23" s="24">
        <f>SUM(F23-G23)</f>
        <v>50000</v>
      </c>
      <c r="I23" s="24">
        <v>0</v>
      </c>
      <c r="J23" s="24">
        <v>0</v>
      </c>
      <c r="K23" s="23">
        <f>G23-J23</f>
        <v>0</v>
      </c>
      <c r="L23" s="31" t="s">
        <v>61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79.5" customHeight="1">
      <c r="A24" s="30"/>
      <c r="B24" s="22" t="s">
        <v>57</v>
      </c>
      <c r="C24" s="23" t="s">
        <v>16</v>
      </c>
      <c r="D24" s="24">
        <v>150000</v>
      </c>
      <c r="E24" s="24">
        <v>150000</v>
      </c>
      <c r="F24" s="24">
        <v>150000</v>
      </c>
      <c r="G24" s="24">
        <v>0</v>
      </c>
      <c r="H24" s="24">
        <f>SUM(F24-G24)</f>
        <v>150000</v>
      </c>
      <c r="I24" s="24">
        <v>0</v>
      </c>
      <c r="J24" s="24">
        <v>0</v>
      </c>
      <c r="K24" s="23">
        <f>G24-J24</f>
        <v>0</v>
      </c>
      <c r="L24" s="31" t="s">
        <v>63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39" customHeight="1">
      <c r="A25" s="30"/>
      <c r="B25" s="22" t="s">
        <v>58</v>
      </c>
      <c r="C25" s="23" t="s">
        <v>16</v>
      </c>
      <c r="D25" s="24">
        <v>600000</v>
      </c>
      <c r="E25" s="24">
        <v>600000</v>
      </c>
      <c r="F25" s="24">
        <v>600000</v>
      </c>
      <c r="G25" s="24">
        <v>600000</v>
      </c>
      <c r="H25" s="24">
        <f>SUM(F25-G25)</f>
        <v>0</v>
      </c>
      <c r="I25" s="24">
        <v>600000</v>
      </c>
      <c r="J25" s="24">
        <v>0</v>
      </c>
      <c r="K25" s="23">
        <f>G25-J25</f>
        <v>600000</v>
      </c>
      <c r="L25" s="31" t="s">
        <v>62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39" customHeight="1">
      <c r="A26" s="30"/>
      <c r="B26" s="22" t="s">
        <v>60</v>
      </c>
      <c r="C26" s="23" t="s">
        <v>16</v>
      </c>
      <c r="D26" s="24">
        <v>200000</v>
      </c>
      <c r="E26" s="24">
        <v>200000</v>
      </c>
      <c r="F26" s="24">
        <v>200000</v>
      </c>
      <c r="G26" s="24">
        <v>0</v>
      </c>
      <c r="H26" s="24">
        <f>SUM(F26-G26)</f>
        <v>200000</v>
      </c>
      <c r="I26" s="24">
        <v>0</v>
      </c>
      <c r="J26" s="24">
        <v>0</v>
      </c>
      <c r="K26" s="23">
        <f>G26-J26</f>
        <v>0</v>
      </c>
      <c r="L26" s="31" t="s">
        <v>64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39" customHeight="1">
      <c r="A27" s="30"/>
      <c r="B27" s="22" t="s">
        <v>59</v>
      </c>
      <c r="C27" s="23" t="s">
        <v>16</v>
      </c>
      <c r="D27" s="24">
        <v>200000</v>
      </c>
      <c r="E27" s="24">
        <v>200000</v>
      </c>
      <c r="F27" s="24">
        <v>200000</v>
      </c>
      <c r="G27" s="24">
        <v>0</v>
      </c>
      <c r="H27" s="24">
        <f>SUM(F27-G27)</f>
        <v>200000</v>
      </c>
      <c r="I27" s="24">
        <v>0</v>
      </c>
      <c r="J27" s="24">
        <v>0</v>
      </c>
      <c r="K27" s="23">
        <f>G27-J27</f>
        <v>0</v>
      </c>
      <c r="L27" s="31" t="s">
        <v>65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75">
      <c r="A28" s="16">
        <v>4</v>
      </c>
      <c r="B28" s="21" t="s">
        <v>29</v>
      </c>
      <c r="C28" s="18"/>
      <c r="D28" s="26">
        <f>SUM(D29:D33)</f>
        <v>1800095.3599999999</v>
      </c>
      <c r="E28" s="26">
        <f>SUM(E29:E33)</f>
        <v>1800095.3599999999</v>
      </c>
      <c r="F28" s="26">
        <f>SUM(F29:F33)</f>
        <v>1800095.3599999999</v>
      </c>
      <c r="G28" s="26">
        <f>SUM(G29:G33)</f>
        <v>0</v>
      </c>
      <c r="H28" s="26">
        <f>SUM(H29:H33)</f>
        <v>1800095.3599999999</v>
      </c>
      <c r="I28" s="24" t="s">
        <v>4</v>
      </c>
      <c r="J28" s="24" t="s">
        <v>4</v>
      </c>
      <c r="K28" s="23" t="s">
        <v>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37.5">
      <c r="A29" s="16"/>
      <c r="B29" s="22" t="s">
        <v>37</v>
      </c>
      <c r="C29" s="23" t="s">
        <v>16</v>
      </c>
      <c r="D29" s="24">
        <f>202683.74+52907.37</f>
        <v>255591.11</v>
      </c>
      <c r="E29" s="24">
        <v>255591.11</v>
      </c>
      <c r="F29" s="24">
        <f>202683.74+52907.37</f>
        <v>255591.11</v>
      </c>
      <c r="G29" s="24">
        <v>0</v>
      </c>
      <c r="H29" s="24">
        <f>SUM(F29-G29)</f>
        <v>255591.11</v>
      </c>
      <c r="I29" s="24" t="s">
        <v>4</v>
      </c>
      <c r="J29" s="24" t="s">
        <v>4</v>
      </c>
      <c r="K29" s="23" t="s">
        <v>4</v>
      </c>
      <c r="L29" s="2" t="s">
        <v>30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7.5">
      <c r="A30" s="16"/>
      <c r="B30" s="22" t="s">
        <v>38</v>
      </c>
      <c r="C30" s="23" t="s">
        <v>16</v>
      </c>
      <c r="D30" s="24">
        <v>508404.13</v>
      </c>
      <c r="E30" s="24">
        <v>508404.13</v>
      </c>
      <c r="F30" s="24">
        <v>508404.13</v>
      </c>
      <c r="G30" s="24">
        <v>0</v>
      </c>
      <c r="H30" s="24">
        <f>SUM(F30-G30)</f>
        <v>508404.13</v>
      </c>
      <c r="I30" s="24" t="s">
        <v>4</v>
      </c>
      <c r="J30" s="24" t="s">
        <v>4</v>
      </c>
      <c r="K30" s="23" t="s">
        <v>4</v>
      </c>
      <c r="L30" s="2" t="s">
        <v>31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37.5">
      <c r="A31" s="16"/>
      <c r="B31" s="22" t="s">
        <v>39</v>
      </c>
      <c r="C31" s="23" t="s">
        <v>16</v>
      </c>
      <c r="D31" s="24">
        <f>420997.4+52399.36</f>
        <v>473396.76</v>
      </c>
      <c r="E31" s="24">
        <v>473396.76</v>
      </c>
      <c r="F31" s="24">
        <v>473396.76</v>
      </c>
      <c r="G31" s="24">
        <v>0</v>
      </c>
      <c r="H31" s="24">
        <f>SUM(F31-G31)</f>
        <v>473396.76</v>
      </c>
      <c r="I31" s="24" t="s">
        <v>4</v>
      </c>
      <c r="J31" s="24" t="s">
        <v>4</v>
      </c>
      <c r="K31" s="23" t="s">
        <v>4</v>
      </c>
      <c r="L31" s="2" t="s">
        <v>32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37.5">
      <c r="A32" s="17"/>
      <c r="B32" s="22" t="s">
        <v>40</v>
      </c>
      <c r="C32" s="23" t="s">
        <v>16</v>
      </c>
      <c r="D32" s="24">
        <f>361300+138586.51+23536.85</f>
        <v>523423.36</v>
      </c>
      <c r="E32" s="24">
        <v>523423.36</v>
      </c>
      <c r="F32" s="24">
        <v>523423.36</v>
      </c>
      <c r="G32" s="24">
        <v>0</v>
      </c>
      <c r="H32" s="24">
        <f>SUM(F32-G32)</f>
        <v>523423.36</v>
      </c>
      <c r="I32" s="24" t="s">
        <v>4</v>
      </c>
      <c r="J32" s="24" t="s">
        <v>4</v>
      </c>
      <c r="K32" s="23" t="s">
        <v>4</v>
      </c>
      <c r="L32" s="2" t="s">
        <v>41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37.5">
      <c r="A33" s="17"/>
      <c r="B33" s="22" t="s">
        <v>42</v>
      </c>
      <c r="C33" s="23" t="s">
        <v>16</v>
      </c>
      <c r="D33" s="24">
        <v>39280</v>
      </c>
      <c r="E33" s="24">
        <v>39280</v>
      </c>
      <c r="F33" s="24">
        <v>39280</v>
      </c>
      <c r="G33" s="24">
        <v>0</v>
      </c>
      <c r="H33" s="24">
        <f>SUM(F33-G33)</f>
        <v>39280</v>
      </c>
      <c r="I33" s="24" t="s">
        <v>4</v>
      </c>
      <c r="J33" s="24" t="s">
        <v>4</v>
      </c>
      <c r="K33" s="23" t="s">
        <v>4</v>
      </c>
      <c r="L33" s="2" t="s">
        <v>43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18.75">
      <c r="A34" s="14"/>
      <c r="B34" s="25" t="s">
        <v>44</v>
      </c>
      <c r="C34" s="5">
        <f>C10</f>
        <v>0</v>
      </c>
      <c r="D34" s="5">
        <f>D10+D28+D22</f>
        <v>3098435.36</v>
      </c>
      <c r="E34" s="5">
        <f>E10+E28+E22</f>
        <v>3098435.36</v>
      </c>
      <c r="F34" s="5">
        <f>F10+F28+F22</f>
        <v>3098435.36</v>
      </c>
      <c r="G34" s="5">
        <f>G10+G28+G22</f>
        <v>653400</v>
      </c>
      <c r="H34" s="5">
        <f>H10+H28</f>
        <v>1845035.3599999999</v>
      </c>
      <c r="I34" s="5">
        <f>I10+I22</f>
        <v>653400</v>
      </c>
      <c r="J34" s="5">
        <f>J10+J22</f>
        <v>0</v>
      </c>
      <c r="K34" s="5">
        <f>K10+K22</f>
        <v>653400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18.75">
      <c r="A35" s="10"/>
      <c r="B35" s="25" t="s">
        <v>2</v>
      </c>
      <c r="C35" s="5">
        <f>C9+C34</f>
        <v>2595346.68</v>
      </c>
      <c r="D35" s="5">
        <f>D9+D34</f>
        <v>3098435.36</v>
      </c>
      <c r="E35" s="5">
        <f>E9+E34</f>
        <v>3098435.36</v>
      </c>
      <c r="F35" s="5">
        <f>F9+F34</f>
        <v>5693782.04</v>
      </c>
      <c r="G35" s="5">
        <f>G9+G34</f>
        <v>653400</v>
      </c>
      <c r="H35" s="5">
        <f>H9+H34</f>
        <v>4440382.04</v>
      </c>
      <c r="I35" s="5">
        <f>I9+I34</f>
        <v>653400</v>
      </c>
      <c r="J35" s="5">
        <f>J9+J34</f>
        <v>0</v>
      </c>
      <c r="K35" s="5">
        <f>K9+K34</f>
        <v>653400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11" ht="18.75">
      <c r="A36" s="6"/>
      <c r="B36" s="7"/>
      <c r="C36" s="8"/>
      <c r="D36" s="8"/>
      <c r="E36" s="8"/>
      <c r="F36" s="8"/>
      <c r="G36" s="8"/>
      <c r="H36" s="8"/>
      <c r="I36" s="8"/>
      <c r="J36" s="8"/>
      <c r="K36" s="8"/>
    </row>
  </sheetData>
  <sheetProtection/>
  <autoFilter ref="A5:K35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purtova1</cp:lastModifiedBy>
  <cp:lastPrinted>2023-05-16T07:28:23Z</cp:lastPrinted>
  <dcterms:created xsi:type="dcterms:W3CDTF">2013-10-15T04:24:57Z</dcterms:created>
  <dcterms:modified xsi:type="dcterms:W3CDTF">2023-05-16T07:28:27Z</dcterms:modified>
  <cp:category/>
  <cp:version/>
  <cp:contentType/>
  <cp:contentStatus/>
</cp:coreProperties>
</file>