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'Бюджет'!$H$56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<sst xmlns="http://schemas.openxmlformats.org/spreadsheetml/2006/main" count="105" uniqueCount="99">
  <si>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</si>
  <si>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</si>
  <si>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</si>
  <si>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</si>
  <si>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</si>
  <si>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</si>
  <si>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</si>
  <si>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</si>
  <si>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</si>
  <si>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</si>
  <si>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</si>
  <si>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</si>
  <si>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</si>
  <si>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</si>
  <si>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</si>
  <si>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</si>
  <si>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</si>
  <si>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</si>
  <si>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</si>
  <si>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</si>
  <si>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</si>
  <si>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</si>
  <si>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</si>
  <si>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</si>
  <si>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</si>
  <si>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</si>
  <si>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</si>
  <si>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</si>
  <si>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</si>
  <si>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</si>
  <si>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</si>
  <si>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</si>
  <si>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</si>
  <si>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</si>
  <si>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</si>
  <si>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</si>
  <si>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</si>
  <si>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</si>
  <si>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</si>
  <si>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</si>
  <si>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</si>
  <si>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</si>
  <si>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</si>
  <si>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</si>
  <si>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</si>
  <si>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</si>
  <si>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</si>
  <si>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</si>
  <si>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</si>
  <si>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</si>
  <si>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</si>
  <si>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</si>
  <si>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</si>
  <si>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</si>
  <si>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</si>
  <si>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</si>
  <si>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</si>
  <si>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</si>
  <si>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</si>
  <si>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</si>
  <si>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</si>
  <si>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</si>
  <si>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</si>
  <si>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</si>
  <si>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</si>
  <si>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</si>
  <si>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</si>
  <si>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</si>
  <si>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</si>
  <si>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</si>
  <si>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</si>
  <si>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</si>
  <si>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</si>
  <si>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</si>
  <si>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</si>
  <si>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</si>
  <si>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</si>
  <si>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</si>
  <si>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</si>
  <si>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</si>
  <si>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</si>
  <si>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</si>
  <si>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</si>
  <si>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</si>
  <si>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</si>
  <si>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</si>
  <si>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</si>
  <si>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</si>
  <si>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</si>
  <si>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</si>
  <si>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</si>
  <si>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</si>
  <si>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</si>
  <si>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>Данные о расходах бюджета МОГО "Ухта" по разделам и подразделам классификации расходов бюджетов 
за I квартал 2023 года в сравнении с I кварталом 2022 года</t>
  </si>
  <si>
    <t>Отклонение 2023 года от 2022 года 
(+увеличение; - уменьшение)</t>
  </si>
  <si>
    <t xml:space="preserve"> 2023 год 
(по состоянию на 01.07.2023)</t>
  </si>
  <si>
    <t xml:space="preserve"> 2022 год 
(по состоянию на 01.07.2022)</t>
  </si>
  <si>
    <t>Спорт высших достижений</t>
  </si>
  <si>
    <t>1103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</si>
</sst>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4" fontId="29" fillId="20" borderId="1">
      <alignment horizontal="right" shrinkToFit="1"/>
      <protection/>
    </xf>
    <xf numFmtId="4" fontId="29" fillId="20" borderId="2">
      <alignment horizontal="right" shrinkToFit="1"/>
      <protection/>
    </xf>
    <xf numFmtId="49" fontId="30" fillId="21" borderId="3">
      <alignment horizontal="center" vertical="top" shrinkToFit="1"/>
      <protection/>
    </xf>
    <xf numFmtId="0" fontId="30" fillId="21" borderId="4">
      <alignment horizontal="left" vertical="top" wrapText="1"/>
      <protection/>
    </xf>
    <xf numFmtId="49" fontId="30" fillId="21" borderId="4">
      <alignment horizontal="center" vertical="top" shrinkToFit="1"/>
      <protection/>
    </xf>
    <xf numFmtId="4" fontId="30" fillId="21" borderId="4">
      <alignment horizontal="right" vertical="top" shrinkToFit="1"/>
      <protection/>
    </xf>
    <xf numFmtId="4" fontId="30" fillId="21" borderId="5">
      <alignment horizontal="right" vertical="top" shrinkToFit="1"/>
      <protection/>
    </xf>
    <xf numFmtId="49" fontId="31" fillId="0" borderId="3">
      <alignment horizontal="center" vertical="top" shrinkToFit="1"/>
      <protection/>
    </xf>
    <xf numFmtId="0" fontId="32" fillId="0" borderId="4">
      <alignment horizontal="left" vertical="top" wrapText="1"/>
      <protection/>
    </xf>
    <xf numFmtId="49" fontId="32" fillId="0" borderId="4">
      <alignment horizontal="center" vertical="top" shrinkToFit="1"/>
      <protection/>
    </xf>
    <xf numFmtId="4" fontId="32" fillId="0" borderId="4">
      <alignment horizontal="right" vertical="top" shrinkToFit="1"/>
      <protection/>
    </xf>
    <xf numFmtId="4" fontId="32" fillId="0" borderId="5">
      <alignment horizontal="right" vertical="top" shrinkToFit="1"/>
      <protection/>
    </xf>
    <xf numFmtId="0" fontId="32" fillId="0" borderId="0">
      <alignment horizontal="right"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49" fontId="30" fillId="0" borderId="6">
      <alignment horizontal="center" vertical="center" wrapText="1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7" applyNumberFormat="0" applyAlignment="0" applyProtection="0"/>
    <xf numFmtId="0" fontId="34" fillId="29" borderId="8" applyNumberFormat="0" applyAlignment="0" applyProtection="0"/>
    <xf numFmtId="0" fontId="35" fillId="29" borderId="7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30" borderId="13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9" fontId="4" fillId="0" borderId="16" xfId="0" applyNumberFormat="1" applyFont="1" applyBorder="1" applyAlignment="1" applyProtection="1">
      <alignment horizontal="left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Border="1" applyAlignment="1">
      <alignment horizontal="center" vertical="center" wrapText="1"/>
    </xf>
    <xf numFmtId="4" fontId="3" fillId="0" borderId="16" xfId="72" applyNumberFormat="1" applyFont="1" applyBorder="1" applyAlignment="1" applyProtection="1">
      <alignment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3" fillId="0" borderId="17" xfId="72" applyNumberFormat="1" applyFont="1" applyFill="1" applyBorder="1" applyAlignment="1" applyProtection="1">
      <alignment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8" xfId="45"/>
    <cellStyle name="ex69" xfId="46"/>
    <cellStyle name="st57" xfId="47"/>
    <cellStyle name="style0" xfId="48"/>
    <cellStyle name="td" xfId="49"/>
    <cellStyle name="tr" xfId="50"/>
    <cellStyle name="xl_bot_header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1"/>
  <sheetViews>
    <sheetView showGridLines="0" tabSelected="1" zoomScale="80" zoomScaleNormal="80" zoomScalePageLayoutView="0" workbookViewId="0" topLeftCell="A1">
      <selection activeCell="E39" sqref="E39"/>
    </sheetView>
  </sheetViews>
  <sheetFormatPr defaultColWidth="9.140625" defaultRowHeight="12.75" customHeight="1" outlineLevelRow="1"/>
  <cols>
    <col min="1" max="1" width="48.28125" style="0" customWidth="1"/>
    <col min="2" max="2" width="6.57421875" style="0" customWidth="1"/>
    <col min="3" max="3" width="18.421875" style="0" customWidth="1"/>
    <col min="4" max="5" width="18.28125" style="0" customWidth="1"/>
    <col min="6" max="6" width="20.421875" style="0" customWidth="1"/>
    <col min="7" max="7" width="17.140625" style="0" customWidth="1"/>
    <col min="8" max="8" width="8.28125" style="0" customWidth="1"/>
    <col min="9" max="9" width="20.140625" style="0" customWidth="1"/>
    <col min="10" max="10" width="8.140625" style="0" customWidth="1"/>
  </cols>
  <sheetData>
    <row r="1" spans="1:10" ht="15.75">
      <c r="A1" s="2"/>
      <c r="B1" s="1"/>
      <c r="C1" s="1"/>
      <c r="D1" s="1"/>
      <c r="E1" s="1"/>
      <c r="F1" s="1"/>
      <c r="G1" s="18" t="s">
        <v>89</v>
      </c>
      <c r="H1" s="18"/>
      <c r="I1" s="18"/>
      <c r="J1" s="18"/>
    </row>
    <row r="2" spans="1:10" ht="44.25" customHeight="1">
      <c r="A2" s="19" t="s">
        <v>93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>
      <c r="A3" s="1"/>
      <c r="B3" s="1"/>
      <c r="C3" s="1"/>
      <c r="D3" s="1"/>
      <c r="E3" s="1"/>
      <c r="F3" s="1"/>
      <c r="G3" s="1"/>
      <c r="H3" s="1"/>
      <c r="J3" s="13" t="s">
        <v>83</v>
      </c>
    </row>
    <row r="4" spans="1:10" ht="35.25" customHeight="1">
      <c r="A4" s="17" t="s">
        <v>77</v>
      </c>
      <c r="B4" s="17" t="s">
        <v>78</v>
      </c>
      <c r="C4" s="17" t="s">
        <v>96</v>
      </c>
      <c r="D4" s="17"/>
      <c r="E4" s="17" t="s">
        <v>95</v>
      </c>
      <c r="F4" s="17"/>
      <c r="G4" s="17" t="s">
        <v>94</v>
      </c>
      <c r="H4" s="17"/>
      <c r="I4" s="17"/>
      <c r="J4" s="17"/>
    </row>
    <row r="5" spans="1:10" ht="15.75">
      <c r="A5" s="17"/>
      <c r="B5" s="17"/>
      <c r="C5" s="20" t="s">
        <v>79</v>
      </c>
      <c r="D5" s="20" t="s">
        <v>80</v>
      </c>
      <c r="E5" s="20" t="s">
        <v>79</v>
      </c>
      <c r="F5" s="20" t="s">
        <v>80</v>
      </c>
      <c r="G5" s="20" t="s">
        <v>79</v>
      </c>
      <c r="H5" s="20"/>
      <c r="I5" s="20" t="s">
        <v>80</v>
      </c>
      <c r="J5" s="20"/>
    </row>
    <row r="6" spans="1:10" ht="15.75">
      <c r="A6" s="17"/>
      <c r="B6" s="17"/>
      <c r="C6" s="20"/>
      <c r="D6" s="20"/>
      <c r="E6" s="20"/>
      <c r="F6" s="20"/>
      <c r="G6" s="15" t="s">
        <v>81</v>
      </c>
      <c r="H6" s="15" t="s">
        <v>82</v>
      </c>
      <c r="I6" s="15" t="s">
        <v>81</v>
      </c>
      <c r="J6" s="15" t="s">
        <v>82</v>
      </c>
    </row>
    <row r="7" spans="1:10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.75">
      <c r="A8" s="5" t="s">
        <v>0</v>
      </c>
      <c r="B8" s="6" t="s">
        <v>1</v>
      </c>
      <c r="C8" s="7">
        <f>SUM(C9:C15)</f>
        <v>385038400.73</v>
      </c>
      <c r="D8" s="7">
        <f>SUM(D9:D15)</f>
        <v>200449869.26</v>
      </c>
      <c r="E8" s="7">
        <f>SUM(E9:E15)</f>
        <v>415092807.51</v>
      </c>
      <c r="F8" s="7">
        <f>SUM(F9:F15)</f>
        <v>146214590.48000002</v>
      </c>
      <c r="G8" s="7">
        <f>E8-C8</f>
        <v>30054406.77999997</v>
      </c>
      <c r="H8" s="7">
        <f>E8/C8*100</f>
        <v>107.80556087990686</v>
      </c>
      <c r="I8" s="7">
        <f>F8-D8</f>
        <v>-54235278.77999997</v>
      </c>
      <c r="J8" s="7">
        <f>F8/D8*100</f>
        <v>72.94322067646132</v>
      </c>
    </row>
    <row r="9" spans="1:10" ht="49.5" customHeight="1" outlineLevel="1">
      <c r="A9" s="8" t="s">
        <v>2</v>
      </c>
      <c r="B9" s="3" t="s">
        <v>3</v>
      </c>
      <c r="C9" s="16">
        <v>6145845</v>
      </c>
      <c r="D9" s="16">
        <v>2717390.79</v>
      </c>
      <c r="E9" s="16">
        <v>6681844</v>
      </c>
      <c r="F9" s="16">
        <v>2903525.23</v>
      </c>
      <c r="G9" s="9">
        <f aca="true" t="shared" si="0" ref="G9:G50">E9-C9</f>
        <v>535999</v>
      </c>
      <c r="H9" s="9">
        <f aca="true" t="shared" si="1" ref="H9:H51">E9/C9*100</f>
        <v>108.72132310528495</v>
      </c>
      <c r="I9" s="9">
        <f aca="true" t="shared" si="2" ref="I9:I51">F9-D9</f>
        <v>186134.43999999994</v>
      </c>
      <c r="J9" s="9">
        <f aca="true" t="shared" si="3" ref="J9:J51">F9/D9*100</f>
        <v>106.84974868852044</v>
      </c>
    </row>
    <row r="10" spans="1:10" ht="66" customHeight="1" outlineLevel="1">
      <c r="A10" s="8" t="s">
        <v>4</v>
      </c>
      <c r="B10" s="3" t="s">
        <v>5</v>
      </c>
      <c r="C10" s="16">
        <v>3197825</v>
      </c>
      <c r="D10" s="16">
        <v>1217154.09</v>
      </c>
      <c r="E10" s="16">
        <v>2817488</v>
      </c>
      <c r="F10" s="16">
        <v>1272003.01</v>
      </c>
      <c r="G10" s="9">
        <f t="shared" si="0"/>
        <v>-380337</v>
      </c>
      <c r="H10" s="9">
        <f t="shared" si="1"/>
        <v>88.10638480842448</v>
      </c>
      <c r="I10" s="9">
        <f t="shared" si="2"/>
        <v>54848.919999999925</v>
      </c>
      <c r="J10" s="9">
        <f t="shared" si="3"/>
        <v>104.50632507836373</v>
      </c>
    </row>
    <row r="11" spans="1:10" ht="64.5" customHeight="1" outlineLevel="1">
      <c r="A11" s="8" t="s">
        <v>6</v>
      </c>
      <c r="B11" s="3" t="s">
        <v>7</v>
      </c>
      <c r="C11" s="16">
        <v>153600877</v>
      </c>
      <c r="D11" s="16">
        <v>64886449.73</v>
      </c>
      <c r="E11" s="16">
        <v>165076950.48</v>
      </c>
      <c r="F11" s="16">
        <v>71132870.5</v>
      </c>
      <c r="G11" s="9">
        <f t="shared" si="0"/>
        <v>11476073.47999999</v>
      </c>
      <c r="H11" s="9">
        <f t="shared" si="1"/>
        <v>107.47135934647038</v>
      </c>
      <c r="I11" s="9">
        <f t="shared" si="2"/>
        <v>6246420.770000003</v>
      </c>
      <c r="J11" s="9">
        <f t="shared" si="3"/>
        <v>109.62669524375595</v>
      </c>
    </row>
    <row r="12" spans="1:10" ht="58.5" customHeight="1" outlineLevel="1">
      <c r="A12" s="8" t="s">
        <v>8</v>
      </c>
      <c r="B12" s="3" t="s">
        <v>9</v>
      </c>
      <c r="C12" s="16">
        <v>43500558</v>
      </c>
      <c r="D12" s="16">
        <v>17834177.66</v>
      </c>
      <c r="E12" s="16">
        <v>47099500</v>
      </c>
      <c r="F12" s="16">
        <v>20022904.79</v>
      </c>
      <c r="G12" s="9">
        <f t="shared" si="0"/>
        <v>3598942</v>
      </c>
      <c r="H12" s="9">
        <f t="shared" si="1"/>
        <v>108.27332375828374</v>
      </c>
      <c r="I12" s="9">
        <f t="shared" si="2"/>
        <v>2188727.129999999</v>
      </c>
      <c r="J12" s="9">
        <f t="shared" si="3"/>
        <v>112.27265518896934</v>
      </c>
    </row>
    <row r="13" spans="1:10" ht="31.5" outlineLevel="1">
      <c r="A13" s="8" t="s">
        <v>71</v>
      </c>
      <c r="B13" s="3" t="s">
        <v>72</v>
      </c>
      <c r="C13" s="16">
        <v>2150000</v>
      </c>
      <c r="D13" s="16">
        <v>2150000</v>
      </c>
      <c r="E13" s="16">
        <v>0</v>
      </c>
      <c r="F13" s="16">
        <v>0</v>
      </c>
      <c r="G13" s="9">
        <f t="shared" si="0"/>
        <v>-2150000</v>
      </c>
      <c r="H13" s="9">
        <f t="shared" si="1"/>
        <v>0</v>
      </c>
      <c r="I13" s="9">
        <f t="shared" si="2"/>
        <v>-2150000</v>
      </c>
      <c r="J13" s="9">
        <v>100</v>
      </c>
    </row>
    <row r="14" spans="1:10" ht="15.75" outlineLevel="1">
      <c r="A14" s="8" t="s">
        <v>10</v>
      </c>
      <c r="B14" s="3" t="s">
        <v>11</v>
      </c>
      <c r="C14" s="16">
        <v>4293000</v>
      </c>
      <c r="D14" s="16">
        <v>0</v>
      </c>
      <c r="E14" s="16">
        <v>5000000</v>
      </c>
      <c r="F14" s="16">
        <v>0</v>
      </c>
      <c r="G14" s="9">
        <f t="shared" si="0"/>
        <v>707000</v>
      </c>
      <c r="H14" s="9">
        <f t="shared" si="1"/>
        <v>116.46866992778942</v>
      </c>
      <c r="I14" s="9">
        <f t="shared" si="2"/>
        <v>0</v>
      </c>
      <c r="J14" s="9">
        <v>0</v>
      </c>
    </row>
    <row r="15" spans="1:10" ht="21" customHeight="1" outlineLevel="1">
      <c r="A15" s="8" t="s">
        <v>12</v>
      </c>
      <c r="B15" s="3" t="s">
        <v>13</v>
      </c>
      <c r="C15" s="16">
        <v>172150295.73</v>
      </c>
      <c r="D15" s="16">
        <v>111644696.99</v>
      </c>
      <c r="E15" s="16">
        <v>188417025.03</v>
      </c>
      <c r="F15" s="16">
        <v>50883286.95</v>
      </c>
      <c r="G15" s="9">
        <f t="shared" si="0"/>
        <v>16266729.300000012</v>
      </c>
      <c r="H15" s="9">
        <f t="shared" si="1"/>
        <v>109.44914397679149</v>
      </c>
      <c r="I15" s="9">
        <f t="shared" si="2"/>
        <v>-60761410.03999999</v>
      </c>
      <c r="J15" s="9">
        <f t="shared" si="3"/>
        <v>45.576089435360835</v>
      </c>
    </row>
    <row r="16" spans="1:10" ht="49.5" customHeight="1">
      <c r="A16" s="5" t="s">
        <v>14</v>
      </c>
      <c r="B16" s="6" t="s">
        <v>15</v>
      </c>
      <c r="C16" s="7">
        <f>SUM(C17:C18)</f>
        <v>34762915</v>
      </c>
      <c r="D16" s="7">
        <f>SUM(D17:D18)</f>
        <v>15084233.64</v>
      </c>
      <c r="E16" s="7">
        <f>SUM(E17:E18)</f>
        <v>47439670</v>
      </c>
      <c r="F16" s="7">
        <f>SUM(F17:F18)</f>
        <v>17697977.54</v>
      </c>
      <c r="G16" s="7">
        <f t="shared" si="0"/>
        <v>12676755</v>
      </c>
      <c r="H16" s="7">
        <f t="shared" si="1"/>
        <v>136.46631762612543</v>
      </c>
      <c r="I16" s="7">
        <f t="shared" si="2"/>
        <v>2613743.8999999985</v>
      </c>
      <c r="J16" s="7">
        <f t="shared" si="3"/>
        <v>117.32765457218149</v>
      </c>
    </row>
    <row r="17" spans="1:10" ht="48" customHeight="1" outlineLevel="1">
      <c r="A17" s="14" t="s">
        <v>92</v>
      </c>
      <c r="B17" s="3" t="s">
        <v>16</v>
      </c>
      <c r="C17" s="16">
        <v>33582915</v>
      </c>
      <c r="D17" s="16">
        <v>15041608.64</v>
      </c>
      <c r="E17" s="16">
        <v>42139670</v>
      </c>
      <c r="F17" s="16">
        <v>17446997.71</v>
      </c>
      <c r="G17" s="9">
        <f t="shared" si="0"/>
        <v>8556755</v>
      </c>
      <c r="H17" s="9">
        <f t="shared" si="1"/>
        <v>125.47948860305902</v>
      </c>
      <c r="I17" s="9">
        <f t="shared" si="2"/>
        <v>2405389.0700000003</v>
      </c>
      <c r="J17" s="9">
        <f t="shared" si="3"/>
        <v>115.99156797367651</v>
      </c>
    </row>
    <row r="18" spans="1:10" ht="45.75" customHeight="1" outlineLevel="1">
      <c r="A18" s="8" t="s">
        <v>17</v>
      </c>
      <c r="B18" s="3" t="s">
        <v>18</v>
      </c>
      <c r="C18" s="16">
        <v>1180000</v>
      </c>
      <c r="D18" s="16">
        <v>42625</v>
      </c>
      <c r="E18" s="16">
        <v>5300000</v>
      </c>
      <c r="F18" s="16">
        <v>250979.83</v>
      </c>
      <c r="G18" s="9">
        <f t="shared" si="0"/>
        <v>4120000</v>
      </c>
      <c r="H18" s="9">
        <f t="shared" si="1"/>
        <v>449.1525423728813</v>
      </c>
      <c r="I18" s="9">
        <f t="shared" si="2"/>
        <v>208354.83</v>
      </c>
      <c r="J18" s="9">
        <f t="shared" si="3"/>
        <v>588.8089853372434</v>
      </c>
    </row>
    <row r="19" spans="1:10" ht="21.75" customHeight="1">
      <c r="A19" s="5" t="s">
        <v>19</v>
      </c>
      <c r="B19" s="6" t="s">
        <v>20</v>
      </c>
      <c r="C19" s="7">
        <f>SUM(C20:C23)</f>
        <v>114891254.10999998</v>
      </c>
      <c r="D19" s="7">
        <f>SUM(D20:D23)</f>
        <v>16666034.09</v>
      </c>
      <c r="E19" s="7">
        <f>SUM(E20:E23)</f>
        <v>106458509.31</v>
      </c>
      <c r="F19" s="7">
        <f>SUM(F20:F23)</f>
        <v>18259933.86</v>
      </c>
      <c r="G19" s="7">
        <f t="shared" si="0"/>
        <v>-8432744.799999982</v>
      </c>
      <c r="H19" s="7">
        <f t="shared" si="1"/>
        <v>92.66023783505204</v>
      </c>
      <c r="I19" s="7">
        <f t="shared" si="2"/>
        <v>1593899.7699999996</v>
      </c>
      <c r="J19" s="7">
        <f t="shared" si="3"/>
        <v>109.56376160874635</v>
      </c>
    </row>
    <row r="20" spans="1:10" ht="15.75" outlineLevel="1">
      <c r="A20" s="8" t="s">
        <v>21</v>
      </c>
      <c r="B20" s="3" t="s">
        <v>22</v>
      </c>
      <c r="C20" s="16">
        <v>5217989.05</v>
      </c>
      <c r="D20" s="16">
        <v>42099.13</v>
      </c>
      <c r="E20" s="16">
        <v>14569181.14</v>
      </c>
      <c r="F20" s="16">
        <v>3073534.93</v>
      </c>
      <c r="G20" s="9">
        <f t="shared" si="0"/>
        <v>9351192.09</v>
      </c>
      <c r="H20" s="9">
        <f t="shared" si="1"/>
        <v>279.2106499341926</v>
      </c>
      <c r="I20" s="9">
        <f t="shared" si="2"/>
        <v>3031435.8000000003</v>
      </c>
      <c r="J20" s="9">
        <v>0</v>
      </c>
    </row>
    <row r="21" spans="1:10" ht="23.25" customHeight="1" outlineLevel="1">
      <c r="A21" s="8" t="s">
        <v>23</v>
      </c>
      <c r="B21" s="3" t="s">
        <v>24</v>
      </c>
      <c r="C21" s="16">
        <v>85310946.86</v>
      </c>
      <c r="D21" s="16">
        <v>5978079.56</v>
      </c>
      <c r="E21" s="16">
        <v>64627820.99</v>
      </c>
      <c r="F21" s="16">
        <v>3631155.54</v>
      </c>
      <c r="G21" s="9">
        <f t="shared" si="0"/>
        <v>-20683125.869999997</v>
      </c>
      <c r="H21" s="9">
        <f t="shared" si="1"/>
        <v>75.75560155961912</v>
      </c>
      <c r="I21" s="9">
        <f t="shared" si="2"/>
        <v>-2346924.0199999996</v>
      </c>
      <c r="J21" s="9">
        <f t="shared" si="3"/>
        <v>60.7411711998025</v>
      </c>
    </row>
    <row r="22" spans="1:10" ht="15.75" outlineLevel="1">
      <c r="A22" s="8" t="s">
        <v>88</v>
      </c>
      <c r="B22" s="3" t="s">
        <v>87</v>
      </c>
      <c r="C22" s="16">
        <v>183342.24</v>
      </c>
      <c r="D22" s="16">
        <v>91671.12</v>
      </c>
      <c r="E22" s="16">
        <v>185542.86</v>
      </c>
      <c r="F22" s="16">
        <v>99900</v>
      </c>
      <c r="G22" s="9">
        <f t="shared" si="0"/>
        <v>2200.6199999999953</v>
      </c>
      <c r="H22" s="9">
        <f t="shared" si="1"/>
        <v>101.20027987003976</v>
      </c>
      <c r="I22" s="9">
        <f t="shared" si="2"/>
        <v>8228.880000000005</v>
      </c>
      <c r="J22" s="9">
        <f t="shared" si="3"/>
        <v>108.97652390414778</v>
      </c>
    </row>
    <row r="23" spans="1:10" ht="31.5" outlineLevel="1">
      <c r="A23" s="8" t="s">
        <v>25</v>
      </c>
      <c r="B23" s="3" t="s">
        <v>26</v>
      </c>
      <c r="C23" s="16">
        <v>24178975.96</v>
      </c>
      <c r="D23" s="16">
        <v>10554184.28</v>
      </c>
      <c r="E23" s="16">
        <v>27075964.32</v>
      </c>
      <c r="F23" s="16">
        <v>11455343.39</v>
      </c>
      <c r="G23" s="9">
        <f t="shared" si="0"/>
        <v>2896988.3599999994</v>
      </c>
      <c r="H23" s="9">
        <f t="shared" si="1"/>
        <v>111.98143529648475</v>
      </c>
      <c r="I23" s="9">
        <f t="shared" si="2"/>
        <v>901159.1100000013</v>
      </c>
      <c r="J23" s="9">
        <f t="shared" si="3"/>
        <v>108.53840605860637</v>
      </c>
    </row>
    <row r="24" spans="1:10" ht="32.25" customHeight="1">
      <c r="A24" s="5" t="s">
        <v>27</v>
      </c>
      <c r="B24" s="6" t="s">
        <v>28</v>
      </c>
      <c r="C24" s="7">
        <f>SUM(C25:C28)</f>
        <v>827779777.9</v>
      </c>
      <c r="D24" s="7">
        <f>SUM(D25:D28)</f>
        <v>222011106.16000003</v>
      </c>
      <c r="E24" s="7">
        <f>SUM(E25:E28)</f>
        <v>905252724.05</v>
      </c>
      <c r="F24" s="7">
        <f>SUM(F25:F28)</f>
        <v>208534346.72</v>
      </c>
      <c r="G24" s="7">
        <f t="shared" si="0"/>
        <v>77472946.14999998</v>
      </c>
      <c r="H24" s="7">
        <f t="shared" si="1"/>
        <v>109.3591252430135</v>
      </c>
      <c r="I24" s="7">
        <f t="shared" si="2"/>
        <v>-13476759.440000027</v>
      </c>
      <c r="J24" s="7">
        <f t="shared" si="3"/>
        <v>93.92969132351084</v>
      </c>
    </row>
    <row r="25" spans="1:10" ht="15.75" outlineLevel="1">
      <c r="A25" s="8" t="s">
        <v>29</v>
      </c>
      <c r="B25" s="3" t="s">
        <v>30</v>
      </c>
      <c r="C25" s="16">
        <v>12228136.49</v>
      </c>
      <c r="D25" s="16">
        <v>836415.41</v>
      </c>
      <c r="E25" s="16">
        <v>26652567</v>
      </c>
      <c r="F25" s="16">
        <v>9242326.77</v>
      </c>
      <c r="G25" s="9">
        <f t="shared" si="0"/>
        <v>14424430.51</v>
      </c>
      <c r="H25" s="9">
        <f t="shared" si="1"/>
        <v>217.96098712012332</v>
      </c>
      <c r="I25" s="9">
        <f t="shared" si="2"/>
        <v>8405911.36</v>
      </c>
      <c r="J25" s="9">
        <f t="shared" si="3"/>
        <v>1104.9924068233033</v>
      </c>
    </row>
    <row r="26" spans="1:10" ht="15.75" outlineLevel="1">
      <c r="A26" s="8" t="s">
        <v>31</v>
      </c>
      <c r="B26" s="3" t="s">
        <v>32</v>
      </c>
      <c r="C26" s="16">
        <v>400085957.7</v>
      </c>
      <c r="D26" s="16">
        <v>31586410.27</v>
      </c>
      <c r="E26" s="16">
        <v>331804816.77</v>
      </c>
      <c r="F26" s="16">
        <v>4015091.59</v>
      </c>
      <c r="G26" s="9">
        <f t="shared" si="0"/>
        <v>-68281140.93</v>
      </c>
      <c r="H26" s="9">
        <f t="shared" si="1"/>
        <v>82.93338228551379</v>
      </c>
      <c r="I26" s="9">
        <f t="shared" si="2"/>
        <v>-27571318.68</v>
      </c>
      <c r="J26" s="9">
        <f t="shared" si="3"/>
        <v>12.711452664861495</v>
      </c>
    </row>
    <row r="27" spans="1:10" ht="15.75" outlineLevel="1">
      <c r="A27" s="8" t="s">
        <v>33</v>
      </c>
      <c r="B27" s="3" t="s">
        <v>34</v>
      </c>
      <c r="C27" s="16">
        <v>362092527.1</v>
      </c>
      <c r="D27" s="16">
        <v>166520222.08</v>
      </c>
      <c r="E27" s="16">
        <v>492572914.28</v>
      </c>
      <c r="F27" s="16">
        <v>170193424.45</v>
      </c>
      <c r="G27" s="9">
        <f t="shared" si="0"/>
        <v>130480387.17999995</v>
      </c>
      <c r="H27" s="9">
        <f t="shared" si="1"/>
        <v>136.0350952904269</v>
      </c>
      <c r="I27" s="9">
        <f t="shared" si="2"/>
        <v>3673202.369999975</v>
      </c>
      <c r="J27" s="9">
        <f t="shared" si="3"/>
        <v>102.20585963921864</v>
      </c>
    </row>
    <row r="28" spans="1:10" ht="33" customHeight="1" outlineLevel="1">
      <c r="A28" s="8" t="s">
        <v>35</v>
      </c>
      <c r="B28" s="3" t="s">
        <v>36</v>
      </c>
      <c r="C28" s="16">
        <v>53373156.61</v>
      </c>
      <c r="D28" s="16">
        <v>23068058.4</v>
      </c>
      <c r="E28" s="16">
        <v>54222426</v>
      </c>
      <c r="F28" s="16">
        <v>25083503.91</v>
      </c>
      <c r="G28" s="9">
        <f t="shared" si="0"/>
        <v>849269.3900000006</v>
      </c>
      <c r="H28" s="9">
        <f t="shared" si="1"/>
        <v>101.5911919847755</v>
      </c>
      <c r="I28" s="9">
        <f t="shared" si="2"/>
        <v>2015445.5100000016</v>
      </c>
      <c r="J28" s="9">
        <f t="shared" si="3"/>
        <v>108.73695338832678</v>
      </c>
    </row>
    <row r="29" spans="1:10" ht="15.75">
      <c r="A29" s="5" t="s">
        <v>37</v>
      </c>
      <c r="B29" s="6" t="s">
        <v>38</v>
      </c>
      <c r="C29" s="7">
        <f>SUM(C30:C35)</f>
        <v>2749328583.68</v>
      </c>
      <c r="D29" s="7">
        <f>SUM(D30:D35)</f>
        <v>1644314726.75</v>
      </c>
      <c r="E29" s="7">
        <f>SUM(E30:E35)</f>
        <v>2896554904.47</v>
      </c>
      <c r="F29" s="7">
        <f>SUM(F30:F35)</f>
        <v>1803015300.1499999</v>
      </c>
      <c r="G29" s="7">
        <f t="shared" si="0"/>
        <v>147226320.78999996</v>
      </c>
      <c r="H29" s="7">
        <f t="shared" si="1"/>
        <v>105.35499182105532</v>
      </c>
      <c r="I29" s="7">
        <f t="shared" si="2"/>
        <v>158700573.39999986</v>
      </c>
      <c r="J29" s="7">
        <f t="shared" si="3"/>
        <v>109.6514718756836</v>
      </c>
    </row>
    <row r="30" spans="1:10" ht="15.75" outlineLevel="1">
      <c r="A30" s="8" t="s">
        <v>39</v>
      </c>
      <c r="B30" s="3" t="s">
        <v>40</v>
      </c>
      <c r="C30" s="16">
        <v>1253553737.92</v>
      </c>
      <c r="D30" s="16">
        <v>721779865.03</v>
      </c>
      <c r="E30" s="16">
        <v>1276112608.7</v>
      </c>
      <c r="F30" s="16">
        <v>779286136.97</v>
      </c>
      <c r="G30" s="9">
        <f t="shared" si="0"/>
        <v>22558870.77999997</v>
      </c>
      <c r="H30" s="9">
        <f t="shared" si="1"/>
        <v>101.7995934356537</v>
      </c>
      <c r="I30" s="9">
        <f t="shared" si="2"/>
        <v>57506271.94000006</v>
      </c>
      <c r="J30" s="9">
        <f t="shared" si="3"/>
        <v>107.9672868039357</v>
      </c>
    </row>
    <row r="31" spans="1:10" ht="15.75" outlineLevel="1">
      <c r="A31" s="8" t="s">
        <v>41</v>
      </c>
      <c r="B31" s="3" t="s">
        <v>42</v>
      </c>
      <c r="C31" s="16">
        <v>1247601105.91</v>
      </c>
      <c r="D31" s="16">
        <v>792202185.79</v>
      </c>
      <c r="E31" s="16">
        <v>1330690833.42</v>
      </c>
      <c r="F31" s="16">
        <v>846738849.59</v>
      </c>
      <c r="G31" s="9">
        <f t="shared" si="0"/>
        <v>83089727.50999999</v>
      </c>
      <c r="H31" s="9">
        <f t="shared" si="1"/>
        <v>106.65995943065427</v>
      </c>
      <c r="I31" s="9">
        <f t="shared" si="2"/>
        <v>54536663.80000007</v>
      </c>
      <c r="J31" s="9">
        <f t="shared" si="3"/>
        <v>106.88418496922158</v>
      </c>
    </row>
    <row r="32" spans="1:10" ht="20.25" customHeight="1" outlineLevel="1">
      <c r="A32" s="8" t="s">
        <v>73</v>
      </c>
      <c r="B32" s="3" t="s">
        <v>74</v>
      </c>
      <c r="C32" s="16">
        <v>151535535.4</v>
      </c>
      <c r="D32" s="16">
        <v>84448833.45</v>
      </c>
      <c r="E32" s="16">
        <v>160040252.81</v>
      </c>
      <c r="F32" s="16">
        <v>100103011.09</v>
      </c>
      <c r="G32" s="9">
        <f t="shared" si="0"/>
        <v>8504717.409999996</v>
      </c>
      <c r="H32" s="9">
        <f t="shared" si="1"/>
        <v>105.61235843959014</v>
      </c>
      <c r="I32" s="9">
        <f t="shared" si="2"/>
        <v>15654177.64</v>
      </c>
      <c r="J32" s="9">
        <f t="shared" si="3"/>
        <v>118.53687848662639</v>
      </c>
    </row>
    <row r="33" spans="1:10" ht="32.25" customHeight="1" outlineLevel="1">
      <c r="A33" s="8" t="s">
        <v>86</v>
      </c>
      <c r="B33" s="3" t="s">
        <v>85</v>
      </c>
      <c r="C33" s="16">
        <v>549365</v>
      </c>
      <c r="D33" s="16">
        <v>135950</v>
      </c>
      <c r="E33" s="16">
        <v>407250</v>
      </c>
      <c r="F33" s="16">
        <v>141050</v>
      </c>
      <c r="G33" s="9">
        <f t="shared" si="0"/>
        <v>-142115</v>
      </c>
      <c r="H33" s="9">
        <f t="shared" si="1"/>
        <v>74.13104220327105</v>
      </c>
      <c r="I33" s="9">
        <f t="shared" si="2"/>
        <v>5100</v>
      </c>
      <c r="J33" s="9">
        <f t="shared" si="3"/>
        <v>103.75137918352335</v>
      </c>
    </row>
    <row r="34" spans="1:10" ht="15.75" outlineLevel="1">
      <c r="A34" s="8" t="s">
        <v>75</v>
      </c>
      <c r="B34" s="3" t="s">
        <v>76</v>
      </c>
      <c r="C34" s="16">
        <v>13687768.45</v>
      </c>
      <c r="D34" s="16">
        <v>9420779.53</v>
      </c>
      <c r="E34" s="16">
        <v>27482281.05</v>
      </c>
      <c r="F34" s="16">
        <v>27482281.05</v>
      </c>
      <c r="G34" s="9">
        <f t="shared" si="0"/>
        <v>13794512.600000001</v>
      </c>
      <c r="H34" s="9">
        <f t="shared" si="1"/>
        <v>200.77985064102984</v>
      </c>
      <c r="I34" s="9">
        <f t="shared" si="2"/>
        <v>18061501.520000003</v>
      </c>
      <c r="J34" s="9">
        <f t="shared" si="3"/>
        <v>291.71981960180744</v>
      </c>
    </row>
    <row r="35" spans="1:10" ht="22.5" customHeight="1" outlineLevel="1">
      <c r="A35" s="8" t="s">
        <v>43</v>
      </c>
      <c r="B35" s="3" t="s">
        <v>44</v>
      </c>
      <c r="C35" s="16">
        <v>82401071</v>
      </c>
      <c r="D35" s="16">
        <v>36327112.95</v>
      </c>
      <c r="E35" s="16">
        <v>101821678.49</v>
      </c>
      <c r="F35" s="16">
        <v>49263971.45</v>
      </c>
      <c r="G35" s="9">
        <f t="shared" si="0"/>
        <v>19420607.489999995</v>
      </c>
      <c r="H35" s="9">
        <f t="shared" si="1"/>
        <v>123.568392078302</v>
      </c>
      <c r="I35" s="9">
        <f t="shared" si="2"/>
        <v>12936858.5</v>
      </c>
      <c r="J35" s="9">
        <f t="shared" si="3"/>
        <v>135.61212947972513</v>
      </c>
    </row>
    <row r="36" spans="1:10" ht="21.75" customHeight="1">
      <c r="A36" s="5" t="s">
        <v>45</v>
      </c>
      <c r="B36" s="6" t="s">
        <v>46</v>
      </c>
      <c r="C36" s="7">
        <f>SUM(C37:C38)</f>
        <v>255831033.7</v>
      </c>
      <c r="D36" s="7">
        <f>SUM(D37:D38)</f>
        <v>128220925.29</v>
      </c>
      <c r="E36" s="7">
        <f>SUM(E37:E38)</f>
        <v>268899817.33</v>
      </c>
      <c r="F36" s="7">
        <f>SUM(F37:F38)</f>
        <v>148696285.29000002</v>
      </c>
      <c r="G36" s="7">
        <f t="shared" si="0"/>
        <v>13068783.629999995</v>
      </c>
      <c r="H36" s="7">
        <f t="shared" si="1"/>
        <v>105.10836525224892</v>
      </c>
      <c r="I36" s="7">
        <f t="shared" si="2"/>
        <v>20475360.000000015</v>
      </c>
      <c r="J36" s="7">
        <f t="shared" si="3"/>
        <v>115.96881316656425</v>
      </c>
    </row>
    <row r="37" spans="1:10" ht="15.75" outlineLevel="1">
      <c r="A37" s="8" t="s">
        <v>47</v>
      </c>
      <c r="B37" s="3" t="s">
        <v>48</v>
      </c>
      <c r="C37" s="16">
        <v>171628131.13</v>
      </c>
      <c r="D37" s="16">
        <v>89193429.84</v>
      </c>
      <c r="E37" s="16">
        <v>170420083.94</v>
      </c>
      <c r="F37" s="16">
        <v>101165368.7</v>
      </c>
      <c r="G37" s="9">
        <f t="shared" si="0"/>
        <v>-1208047.1899999976</v>
      </c>
      <c r="H37" s="9">
        <f t="shared" si="1"/>
        <v>99.29612518527924</v>
      </c>
      <c r="I37" s="9">
        <f t="shared" si="2"/>
        <v>11971938.86</v>
      </c>
      <c r="J37" s="9">
        <f t="shared" si="3"/>
        <v>113.42244477140963</v>
      </c>
    </row>
    <row r="38" spans="1:10" ht="31.5" outlineLevel="1">
      <c r="A38" s="8" t="s">
        <v>49</v>
      </c>
      <c r="B38" s="3" t="s">
        <v>50</v>
      </c>
      <c r="C38" s="16">
        <v>84202902.57</v>
      </c>
      <c r="D38" s="16">
        <v>39027495.45</v>
      </c>
      <c r="E38" s="16">
        <v>98479733.39</v>
      </c>
      <c r="F38" s="16">
        <v>47530916.59</v>
      </c>
      <c r="G38" s="9">
        <f t="shared" si="0"/>
        <v>14276830.820000008</v>
      </c>
      <c r="H38" s="9">
        <f t="shared" si="1"/>
        <v>116.95527159307997</v>
      </c>
      <c r="I38" s="9">
        <f t="shared" si="2"/>
        <v>8503421.14</v>
      </c>
      <c r="J38" s="9">
        <f t="shared" si="3"/>
        <v>121.78828295782942</v>
      </c>
    </row>
    <row r="39" spans="1:10" ht="15.75">
      <c r="A39" s="5" t="s">
        <v>51</v>
      </c>
      <c r="B39" s="6" t="s">
        <v>52</v>
      </c>
      <c r="C39" s="7">
        <f>SUM(C40:C42)</f>
        <v>138996432.85</v>
      </c>
      <c r="D39" s="7">
        <f>SUM(D40:D42)</f>
        <v>103530026.47</v>
      </c>
      <c r="E39" s="7">
        <f>SUM(E40:E42)</f>
        <v>136334998.7</v>
      </c>
      <c r="F39" s="7">
        <f>SUM(F40:F42)</f>
        <v>101902177.28999999</v>
      </c>
      <c r="G39" s="7">
        <f t="shared" si="0"/>
        <v>-2661434.150000006</v>
      </c>
      <c r="H39" s="7">
        <f t="shared" si="1"/>
        <v>98.08525003452992</v>
      </c>
      <c r="I39" s="7">
        <f t="shared" si="2"/>
        <v>-1627849.1800000072</v>
      </c>
      <c r="J39" s="7">
        <f t="shared" si="3"/>
        <v>98.4276550141985</v>
      </c>
    </row>
    <row r="40" spans="1:10" ht="15.75" outlineLevel="1">
      <c r="A40" s="8" t="s">
        <v>53</v>
      </c>
      <c r="B40" s="3" t="s">
        <v>54</v>
      </c>
      <c r="C40" s="16">
        <v>21500000</v>
      </c>
      <c r="D40" s="16">
        <v>10537542.34</v>
      </c>
      <c r="E40" s="16">
        <v>23500000</v>
      </c>
      <c r="F40" s="16">
        <v>11508287.94</v>
      </c>
      <c r="G40" s="9">
        <f t="shared" si="0"/>
        <v>2000000</v>
      </c>
      <c r="H40" s="9">
        <f t="shared" si="1"/>
        <v>109.30232558139534</v>
      </c>
      <c r="I40" s="9">
        <f t="shared" si="2"/>
        <v>970745.5999999996</v>
      </c>
      <c r="J40" s="9">
        <f t="shared" si="3"/>
        <v>109.2122581212803</v>
      </c>
    </row>
    <row r="41" spans="1:10" ht="21" customHeight="1" outlineLevel="1">
      <c r="A41" s="8" t="s">
        <v>55</v>
      </c>
      <c r="B41" s="3" t="s">
        <v>56</v>
      </c>
      <c r="C41" s="16">
        <v>14648954</v>
      </c>
      <c r="D41" s="16">
        <v>10324255.44</v>
      </c>
      <c r="E41" s="16">
        <v>12265964</v>
      </c>
      <c r="F41" s="16">
        <v>7902610</v>
      </c>
      <c r="G41" s="9">
        <f t="shared" si="0"/>
        <v>-2382990</v>
      </c>
      <c r="H41" s="9">
        <f t="shared" si="1"/>
        <v>83.73269518082998</v>
      </c>
      <c r="I41" s="9">
        <f t="shared" si="2"/>
        <v>-2421645.4399999995</v>
      </c>
      <c r="J41" s="9">
        <f t="shared" si="3"/>
        <v>76.54411541758599</v>
      </c>
    </row>
    <row r="42" spans="1:10" ht="15.75" outlineLevel="1">
      <c r="A42" s="8" t="s">
        <v>57</v>
      </c>
      <c r="B42" s="3" t="s">
        <v>58</v>
      </c>
      <c r="C42" s="16">
        <v>102847478.85</v>
      </c>
      <c r="D42" s="16">
        <v>82668228.69</v>
      </c>
      <c r="E42" s="16">
        <v>100569034.7</v>
      </c>
      <c r="F42" s="16">
        <v>82491279.35</v>
      </c>
      <c r="G42" s="9">
        <f t="shared" si="0"/>
        <v>-2278444.149999991</v>
      </c>
      <c r="H42" s="9">
        <f t="shared" si="1"/>
        <v>97.78463781953953</v>
      </c>
      <c r="I42" s="9">
        <f t="shared" si="2"/>
        <v>-176949.34000000358</v>
      </c>
      <c r="J42" s="9">
        <f t="shared" si="3"/>
        <v>99.78595242355614</v>
      </c>
    </row>
    <row r="43" spans="1:10" ht="23.25" customHeight="1">
      <c r="A43" s="5" t="s">
        <v>59</v>
      </c>
      <c r="B43" s="6" t="s">
        <v>60</v>
      </c>
      <c r="C43" s="7">
        <f>SUM(C44:C46)</f>
        <v>373496812.12</v>
      </c>
      <c r="D43" s="7">
        <f>SUM(D44:D46)</f>
        <v>155592493.27</v>
      </c>
      <c r="E43" s="7">
        <f>SUM(E44:E46)</f>
        <v>284747735.85</v>
      </c>
      <c r="F43" s="7">
        <f>SUM(F44:F46)</f>
        <v>123795841.79</v>
      </c>
      <c r="G43" s="7">
        <f t="shared" si="0"/>
        <v>-88749076.26999998</v>
      </c>
      <c r="H43" s="7">
        <f t="shared" si="1"/>
        <v>76.2383309870163</v>
      </c>
      <c r="I43" s="7">
        <f t="shared" si="2"/>
        <v>-31796651.480000004</v>
      </c>
      <c r="J43" s="7">
        <f t="shared" si="3"/>
        <v>79.56414810782472</v>
      </c>
    </row>
    <row r="44" spans="1:10" ht="15.75" outlineLevel="1">
      <c r="A44" s="8" t="s">
        <v>61</v>
      </c>
      <c r="B44" s="3" t="s">
        <v>62</v>
      </c>
      <c r="C44" s="16">
        <v>352141871.12</v>
      </c>
      <c r="D44" s="16">
        <v>146353651.18</v>
      </c>
      <c r="E44" s="16">
        <v>203412315.62</v>
      </c>
      <c r="F44" s="16">
        <v>106456480.79</v>
      </c>
      <c r="G44" s="9">
        <f t="shared" si="0"/>
        <v>-148729555.5</v>
      </c>
      <c r="H44" s="9">
        <f t="shared" si="1"/>
        <v>57.764308167341696</v>
      </c>
      <c r="I44" s="9">
        <f t="shared" si="2"/>
        <v>-39897170.39</v>
      </c>
      <c r="J44" s="9">
        <f t="shared" si="3"/>
        <v>72.739203929439</v>
      </c>
    </row>
    <row r="45" spans="1:10" ht="15.75" outlineLevel="1">
      <c r="A45" s="8" t="s">
        <v>97</v>
      </c>
      <c r="B45" s="3" t="s">
        <v>98</v>
      </c>
      <c r="C45" s="22">
        <v>0</v>
      </c>
      <c r="D45" s="21">
        <v>0</v>
      </c>
      <c r="E45" s="16">
        <v>56660035.23</v>
      </c>
      <c r="F45" s="16">
        <v>7381599.61</v>
      </c>
      <c r="G45" s="9">
        <f t="shared" si="0"/>
        <v>56660035.23</v>
      </c>
      <c r="H45" s="9" t="e">
        <f t="shared" si="1"/>
        <v>#DIV/0!</v>
      </c>
      <c r="I45" s="9">
        <f t="shared" si="2"/>
        <v>7381599.61</v>
      </c>
      <c r="J45" s="9" t="e">
        <f t="shared" si="3"/>
        <v>#DIV/0!</v>
      </c>
    </row>
    <row r="46" spans="1:10" ht="31.5" outlineLevel="1">
      <c r="A46" s="8" t="s">
        <v>63</v>
      </c>
      <c r="B46" s="3" t="s">
        <v>64</v>
      </c>
      <c r="C46" s="16">
        <v>21354941</v>
      </c>
      <c r="D46" s="16">
        <v>9238842.09</v>
      </c>
      <c r="E46" s="16">
        <v>24675385</v>
      </c>
      <c r="F46" s="16">
        <v>9957761.39</v>
      </c>
      <c r="G46" s="9">
        <f t="shared" si="0"/>
        <v>3320444</v>
      </c>
      <c r="H46" s="9">
        <f t="shared" si="1"/>
        <v>115.5488324692632</v>
      </c>
      <c r="I46" s="9">
        <f t="shared" si="2"/>
        <v>718919.3000000007</v>
      </c>
      <c r="J46" s="9">
        <f t="shared" si="3"/>
        <v>107.78148704130521</v>
      </c>
    </row>
    <row r="47" spans="1:10" ht="22.5" customHeight="1">
      <c r="A47" s="5" t="s">
        <v>65</v>
      </c>
      <c r="B47" s="6" t="s">
        <v>66</v>
      </c>
      <c r="C47" s="7">
        <f>C48</f>
        <v>6000000</v>
      </c>
      <c r="D47" s="7">
        <f>D48</f>
        <v>3200000</v>
      </c>
      <c r="E47" s="7">
        <f>E48</f>
        <v>7000000</v>
      </c>
      <c r="F47" s="7">
        <f>F48</f>
        <v>3400000</v>
      </c>
      <c r="G47" s="7">
        <f t="shared" si="0"/>
        <v>1000000</v>
      </c>
      <c r="H47" s="7">
        <f t="shared" si="1"/>
        <v>116.66666666666667</v>
      </c>
      <c r="I47" s="7">
        <f t="shared" si="2"/>
        <v>200000</v>
      </c>
      <c r="J47" s="7">
        <v>100</v>
      </c>
    </row>
    <row r="48" spans="1:10" ht="19.5" customHeight="1" outlineLevel="1">
      <c r="A48" s="8" t="s">
        <v>67</v>
      </c>
      <c r="B48" s="3" t="s">
        <v>68</v>
      </c>
      <c r="C48" s="16">
        <v>6000000</v>
      </c>
      <c r="D48" s="16">
        <v>3200000</v>
      </c>
      <c r="E48" s="16">
        <v>7000000</v>
      </c>
      <c r="F48" s="16">
        <v>3400000</v>
      </c>
      <c r="G48" s="9">
        <f t="shared" si="0"/>
        <v>1000000</v>
      </c>
      <c r="H48" s="9">
        <f t="shared" si="1"/>
        <v>116.66666666666667</v>
      </c>
      <c r="I48" s="9">
        <f t="shared" si="2"/>
        <v>200000</v>
      </c>
      <c r="J48" s="9">
        <v>100</v>
      </c>
    </row>
    <row r="49" spans="1:10" ht="36" customHeight="1">
      <c r="A49" s="5" t="s">
        <v>91</v>
      </c>
      <c r="B49" s="6" t="s">
        <v>69</v>
      </c>
      <c r="C49" s="7">
        <f>C50</f>
        <v>32186670.25</v>
      </c>
      <c r="D49" s="7">
        <f>D50</f>
        <v>11798534.83</v>
      </c>
      <c r="E49" s="7">
        <f>E50</f>
        <v>38000000</v>
      </c>
      <c r="F49" s="7">
        <f>F50</f>
        <v>4951838.67</v>
      </c>
      <c r="G49" s="7">
        <f t="shared" si="0"/>
        <v>5813329.75</v>
      </c>
      <c r="H49" s="7">
        <f t="shared" si="1"/>
        <v>118.06129588692076</v>
      </c>
      <c r="I49" s="7">
        <f t="shared" si="2"/>
        <v>-6846696.16</v>
      </c>
      <c r="J49" s="7">
        <f t="shared" si="3"/>
        <v>41.969945771647986</v>
      </c>
    </row>
    <row r="50" spans="1:10" ht="31.5" customHeight="1" outlineLevel="1">
      <c r="A50" s="8" t="s">
        <v>90</v>
      </c>
      <c r="B50" s="3" t="s">
        <v>70</v>
      </c>
      <c r="C50" s="16">
        <v>32186670.25</v>
      </c>
      <c r="D50" s="16">
        <v>11798534.83</v>
      </c>
      <c r="E50" s="16">
        <v>38000000</v>
      </c>
      <c r="F50" s="16">
        <v>4951838.67</v>
      </c>
      <c r="G50" s="9">
        <f t="shared" si="0"/>
        <v>5813329.75</v>
      </c>
      <c r="H50" s="9">
        <f t="shared" si="1"/>
        <v>118.06129588692076</v>
      </c>
      <c r="I50" s="9">
        <f t="shared" si="2"/>
        <v>-6846696.16</v>
      </c>
      <c r="J50" s="9">
        <f t="shared" si="3"/>
        <v>41.969945771647986</v>
      </c>
    </row>
    <row r="51" spans="1:10" ht="20.25" customHeight="1">
      <c r="A51" s="10" t="s">
        <v>84</v>
      </c>
      <c r="B51" s="11"/>
      <c r="C51" s="12">
        <f>C8+C16+C19+C24+C29+C36+C39+C43+C47+C49</f>
        <v>4918311880.34</v>
      </c>
      <c r="D51" s="12">
        <f>D8+D16+D19+D24+D29+D36+D39+D43+D47+D49</f>
        <v>2500867949.7599998</v>
      </c>
      <c r="E51" s="12">
        <f>E8+E16+E19+E24+E29+E36+E39+E43+E47+E49</f>
        <v>5105781167.22</v>
      </c>
      <c r="F51" s="12">
        <f>F8+F16+F19+F24+F29+F36+F39+F43+F47+F49</f>
        <v>2576468291.79</v>
      </c>
      <c r="G51" s="12">
        <f>E51-C51</f>
        <v>187469286.8800001</v>
      </c>
      <c r="H51" s="12">
        <f t="shared" si="1"/>
        <v>103.81165919203646</v>
      </c>
      <c r="I51" s="12">
        <f t="shared" si="2"/>
        <v>75600342.03000021</v>
      </c>
      <c r="J51" s="12">
        <f t="shared" si="3"/>
        <v>103.02296416879008</v>
      </c>
    </row>
  </sheetData>
  <sheetProtection/>
  <mergeCells count="13">
    <mergeCell ref="G5:H5"/>
    <mergeCell ref="I5:J5"/>
    <mergeCell ref="A4:A6"/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Грудцына</cp:lastModifiedBy>
  <cp:lastPrinted>2023-07-11T08:59:40Z</cp:lastPrinted>
  <dcterms:created xsi:type="dcterms:W3CDTF">2017-04-12T06:24:55Z</dcterms:created>
  <dcterms:modified xsi:type="dcterms:W3CDTF">2023-07-13T06:32:41Z</dcterms:modified>
  <cp:category/>
  <cp:version/>
  <cp:contentType/>
  <cp:contentStatus/>
</cp:coreProperties>
</file>