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2" sheetId="1" r:id="rId1"/>
    <sheet name="Лист1" sheetId="2" r:id="rId2"/>
  </sheets>
  <definedNames>
    <definedName name="_xlnm._FilterDatabase" localSheetId="0" hidden="1">'2022'!$A$5:$K$48</definedName>
    <definedName name="_xlnm.Print_Titles" localSheetId="0">'2022'!$3:$6</definedName>
    <definedName name="_xlnm.Print_Area" localSheetId="0">'2022'!$A$1:$K$49</definedName>
  </definedNames>
  <calcPr fullCalcOnLoad="1"/>
</workbook>
</file>

<file path=xl/sharedStrings.xml><?xml version="1.0" encoding="utf-8"?>
<sst xmlns="http://schemas.openxmlformats.org/spreadsheetml/2006/main" count="123" uniqueCount="56">
  <si>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</si>
  <si>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</si>
  <si>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</si>
  <si>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</si>
  <si>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</si>
  <si>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</si>
  <si>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</si>
  <si>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</si>
  <si>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</si>
  <si>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</si>
  <si>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</si>
  <si>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</si>
  <si>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</si>
  <si>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</si>
  <si>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</si>
  <si>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</si>
  <si>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</si>
  <si>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</si>
  <si>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</si>
  <si>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</si>
  <si>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</si>
  <si>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</si>
  <si>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</si>
  <si>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</si>
  <si>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</si>
  <si>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</si>
  <si>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</si>
  <si>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</si>
  <si>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</si>
  <si>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</si>
  <si>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</si>
  <si>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</si>
  <si>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</si>
  <si>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</si>
  <si>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</si>
  <si>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</si>
  <si>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</si>
  <si>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</si>
  <si>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</si>
  <si>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</si>
  <si>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</si>
  <si>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</si>
  <si>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</si>
  <si>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Итого по соглашениям 2022 года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</si>
  <si>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</si>
  <si>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</si>
  <si>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Укрепление материально-технической базы (МУ ДО "ЦЮТ" г. Ухты) </t>
  </si>
  <si>
    <t xml:space="preserve">Проведение городского праздника татар и башкир "Сабантуй-2022"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</si>
  <si>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</si>
  <si>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>"Подъездная дорога к пгт Водный (участок от ул. Октябрьская)"</t>
  </si>
  <si>
    <t>"Подъездная дорога к пгт Водный (участок от ул. Торопова)"</t>
  </si>
  <si>
    <t>Приказ от 29.03.2022 № 129 ООО "ЛУКОЙЛ-Ухтанефтепеработка" на 2022 год</t>
  </si>
  <si>
    <t>Договор об оказании благотворительного пожертвования Некомерческая организация "Благотворительный фонд "ЛУКОЙЛ" от 30.06.2022 № 68-мп</t>
  </si>
  <si>
    <t>Техническое присоединение блочно-модульной котельной в пгт. Ярега МОГО "Ухта" Республики Коми к сетям централизованной системы холодного водоснабжения и газораспределения, расположенной по адресу: Республика Коми, г. Ухта, пгт. Ярега, ул. Шахтинская</t>
  </si>
  <si>
    <t>Информация по безвозмездным поступлениям по бюджету в 2022 году по состоянию на 01.08.2022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</si>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</sst>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2" fillId="0" borderId="3">
      <alignment horizontal="center" vertical="top" shrinkToFit="1"/>
      <protection/>
    </xf>
    <xf numFmtId="0" fontId="33" fillId="0" borderId="4">
      <alignment horizontal="left" vertical="top" wrapText="1"/>
      <protection/>
    </xf>
    <xf numFmtId="4" fontId="33" fillId="0" borderId="4">
      <alignment horizontal="right" vertical="top" shrinkToFit="1"/>
      <protection/>
    </xf>
    <xf numFmtId="4" fontId="33" fillId="0" borderId="5">
      <alignment horizontal="right" vertical="top" shrinkToFit="1"/>
      <protection/>
    </xf>
    <xf numFmtId="0" fontId="31" fillId="20" borderId="1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6" applyNumberFormat="0" applyAlignment="0" applyProtection="0"/>
    <xf numFmtId="0" fontId="35" fillId="28" borderId="7" applyNumberFormat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29" borderId="12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U7" sqref="U7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8" t="s">
        <v>55</v>
      </c>
      <c r="J1" s="28"/>
      <c r="K1" s="28"/>
    </row>
    <row r="2" spans="1:11" ht="30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30" t="s">
        <v>1</v>
      </c>
      <c r="B4" s="32" t="s">
        <v>0</v>
      </c>
      <c r="C4" s="33" t="s">
        <v>23</v>
      </c>
      <c r="D4" s="33" t="s">
        <v>13</v>
      </c>
      <c r="E4" s="34" t="s">
        <v>24</v>
      </c>
      <c r="F4" s="36" t="s">
        <v>5</v>
      </c>
      <c r="G4" s="36"/>
      <c r="H4" s="36"/>
      <c r="I4" s="36" t="s">
        <v>3</v>
      </c>
      <c r="J4" s="36"/>
      <c r="K4" s="36"/>
    </row>
    <row r="5" spans="1:11" ht="75">
      <c r="A5" s="31"/>
      <c r="B5" s="32"/>
      <c r="C5" s="33"/>
      <c r="D5" s="33"/>
      <c r="E5" s="35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1.25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3068814.31</v>
      </c>
      <c r="G7" s="5">
        <f>G8</f>
        <v>0</v>
      </c>
      <c r="H7" s="5">
        <f>H8</f>
        <v>3068814.31</v>
      </c>
      <c r="I7" s="5"/>
      <c r="J7" s="5"/>
      <c r="K7" s="5"/>
    </row>
    <row r="8" spans="1:12" ht="22.5" customHeight="1">
      <c r="A8" s="16"/>
      <c r="B8" s="9" t="s">
        <v>12</v>
      </c>
      <c r="C8" s="6">
        <v>3068814.31</v>
      </c>
      <c r="D8" s="6"/>
      <c r="E8" s="6"/>
      <c r="F8" s="13">
        <v>3068814.31</v>
      </c>
      <c r="G8" s="13">
        <v>0</v>
      </c>
      <c r="H8" s="6">
        <f>SUM(F8-G8)</f>
        <v>3068814.31</v>
      </c>
      <c r="I8" s="6" t="s">
        <v>4</v>
      </c>
      <c r="J8" s="6" t="s">
        <v>4</v>
      </c>
      <c r="K8" s="6" t="s">
        <v>4</v>
      </c>
      <c r="L8" s="3"/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N10" s="3"/>
    </row>
    <row r="11" spans="1:12" s="2" customFormat="1" ht="18.75">
      <c r="A11" s="16"/>
      <c r="B11" s="7" t="s">
        <v>11</v>
      </c>
      <c r="C11" s="5">
        <f>C7+C9</f>
        <v>3129640.11</v>
      </c>
      <c r="D11" s="5"/>
      <c r="E11" s="5"/>
      <c r="F11" s="5">
        <f>F7+F9</f>
        <v>3068814.31</v>
      </c>
      <c r="G11" s="5">
        <f>G7+G9</f>
        <v>0</v>
      </c>
      <c r="H11" s="5">
        <f>H7+H9</f>
        <v>3068814.31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1" ref="C12:H12">C13</f>
        <v>147330.16</v>
      </c>
      <c r="D12" s="5"/>
      <c r="E12" s="5"/>
      <c r="F12" s="5">
        <f t="shared" si="1"/>
        <v>0</v>
      </c>
      <c r="G12" s="5">
        <f>G13</f>
        <v>0</v>
      </c>
      <c r="H12" s="5">
        <f t="shared" si="1"/>
        <v>0</v>
      </c>
      <c r="I12" s="5"/>
      <c r="J12" s="5"/>
      <c r="K12" s="5"/>
    </row>
    <row r="13" spans="1:11" s="2" customFormat="1" ht="37.5">
      <c r="A13" s="16"/>
      <c r="B13" s="14" t="s">
        <v>16</v>
      </c>
      <c r="C13" s="6">
        <v>147330.16</v>
      </c>
      <c r="D13" s="6"/>
      <c r="E13" s="6"/>
      <c r="F13" s="13"/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</row>
    <row r="14" spans="1:11" s="2" customFormat="1" ht="18.75">
      <c r="A14" s="16"/>
      <c r="B14" s="7" t="s">
        <v>14</v>
      </c>
      <c r="C14" s="5">
        <f aca="true" t="shared" si="2" ref="C14:H14">C12</f>
        <v>147330.16</v>
      </c>
      <c r="D14" s="5"/>
      <c r="E14" s="5"/>
      <c r="F14" s="5">
        <f>F12</f>
        <v>0</v>
      </c>
      <c r="G14" s="5">
        <f t="shared" si="2"/>
        <v>0</v>
      </c>
      <c r="H14" s="5">
        <f t="shared" si="2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48992.02</v>
      </c>
      <c r="G15" s="5">
        <f>G16</f>
        <v>0</v>
      </c>
      <c r="H15" s="5">
        <f>H16</f>
        <v>48992.02</v>
      </c>
      <c r="I15" s="5"/>
      <c r="J15" s="5"/>
      <c r="K15" s="5"/>
    </row>
    <row r="16" spans="1:11" s="2" customFormat="1" ht="37.5">
      <c r="A16" s="19"/>
      <c r="B16" s="9" t="s">
        <v>27</v>
      </c>
      <c r="C16" s="6">
        <v>48992.02</v>
      </c>
      <c r="D16" s="13"/>
      <c r="E16" s="6"/>
      <c r="F16" s="6">
        <v>48992.02</v>
      </c>
      <c r="G16" s="6">
        <v>0</v>
      </c>
      <c r="H16" s="6">
        <f>SUM(F16-G16)</f>
        <v>48992.02</v>
      </c>
      <c r="I16" s="6" t="s">
        <v>4</v>
      </c>
      <c r="J16" s="6" t="s">
        <v>4</v>
      </c>
      <c r="K16" s="6" t="s">
        <v>4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3" ref="C19:H19">C20</f>
        <v>17.66</v>
      </c>
      <c r="D19" s="5"/>
      <c r="E19" s="5"/>
      <c r="F19" s="5">
        <f t="shared" si="3"/>
        <v>17.66</v>
      </c>
      <c r="G19" s="5">
        <f t="shared" si="3"/>
        <v>0</v>
      </c>
      <c r="H19" s="5">
        <f t="shared" si="3"/>
        <v>17.66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17.66</v>
      </c>
      <c r="G20" s="6">
        <v>0</v>
      </c>
      <c r="H20" s="6">
        <f>SUM(F20-G20)</f>
        <v>17.66</v>
      </c>
      <c r="I20" s="6" t="s">
        <v>4</v>
      </c>
      <c r="J20" s="6" t="s">
        <v>4</v>
      </c>
      <c r="K20" s="6" t="s">
        <v>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4" ref="F21:K21">F15+F17+F19</f>
        <v>49009.68</v>
      </c>
      <c r="G21" s="5">
        <f t="shared" si="4"/>
        <v>0</v>
      </c>
      <c r="H21" s="5">
        <f t="shared" si="4"/>
        <v>49009.68</v>
      </c>
      <c r="I21" s="5">
        <f t="shared" si="4"/>
        <v>0</v>
      </c>
      <c r="J21" s="5">
        <f t="shared" si="4"/>
        <v>0</v>
      </c>
      <c r="K21" s="5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37.5">
      <c r="A22" s="21">
        <v>7</v>
      </c>
      <c r="B22" s="8" t="s">
        <v>28</v>
      </c>
      <c r="C22" s="5"/>
      <c r="D22" s="5">
        <f>D23+D24+D25+D26+D27+D28+D29+D30+D31+D32+D33+D34+D35+D36+D37</f>
        <v>355450</v>
      </c>
      <c r="E22" s="5">
        <f>E23+E24+E25+E26+E27+E28+E29+E30+E31+E32+E33+E34+E35+E36+E37</f>
        <v>355450</v>
      </c>
      <c r="F22" s="5">
        <f>F23+F24+F25+F26+F27+F28+F29+F30+F31+F32+F33+F34+F35+F36+F37</f>
        <v>355450</v>
      </c>
      <c r="G22" s="5">
        <f>G23+G24+G25+G26+G27+G28+G29+G30+G31+G32+G33+G34+G35+G36+G37</f>
        <v>211950</v>
      </c>
      <c r="H22" s="5">
        <f>H23+H24+H25+H26+H27+H28+H29+H30+H31+H32+H33+H34+H35+H36+H37</f>
        <v>143500</v>
      </c>
      <c r="I22" s="5">
        <f>I23+I24+I25+I26+I27+I28+I29</f>
        <v>211950</v>
      </c>
      <c r="J22" s="5">
        <f>J23+J24+J25+J26+J27+J28+J29</f>
        <v>207285</v>
      </c>
      <c r="K22" s="5">
        <f>K23+K24+K25+K26+K27+K28+K29</f>
        <v>4665</v>
      </c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>
      <c r="A23" s="21"/>
      <c r="B23" s="22" t="s">
        <v>30</v>
      </c>
      <c r="C23" s="6" t="s">
        <v>29</v>
      </c>
      <c r="D23" s="6">
        <v>48000</v>
      </c>
      <c r="E23" s="6">
        <v>48000</v>
      </c>
      <c r="F23" s="6">
        <v>48000</v>
      </c>
      <c r="G23" s="13">
        <v>48000</v>
      </c>
      <c r="H23" s="13">
        <f aca="true" t="shared" si="5" ref="H23:H28">SUM(F23-G23)</f>
        <v>0</v>
      </c>
      <c r="I23" s="13">
        <v>48000</v>
      </c>
      <c r="J23" s="13">
        <v>48000</v>
      </c>
      <c r="K23" s="6">
        <f aca="true" t="shared" si="6" ref="K23:K29">G23-J23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56.25">
      <c r="A24" s="21"/>
      <c r="B24" s="22" t="s">
        <v>31</v>
      </c>
      <c r="C24" s="6" t="s">
        <v>29</v>
      </c>
      <c r="D24" s="6">
        <v>40000</v>
      </c>
      <c r="E24" s="6">
        <v>40000</v>
      </c>
      <c r="F24" s="6">
        <v>40000</v>
      </c>
      <c r="G24" s="13">
        <v>40000</v>
      </c>
      <c r="H24" s="13">
        <f t="shared" si="5"/>
        <v>0</v>
      </c>
      <c r="I24" s="13">
        <v>40000</v>
      </c>
      <c r="J24" s="13">
        <v>40000</v>
      </c>
      <c r="K24" s="6">
        <f t="shared" si="6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18.75">
      <c r="A25" s="21"/>
      <c r="B25" s="22" t="s">
        <v>32</v>
      </c>
      <c r="C25" s="6" t="s">
        <v>29</v>
      </c>
      <c r="D25" s="6">
        <f>10200+5000</f>
        <v>15200</v>
      </c>
      <c r="E25" s="6">
        <f>10200+5000</f>
        <v>15200</v>
      </c>
      <c r="F25" s="6">
        <f>10200+5000</f>
        <v>15200</v>
      </c>
      <c r="G25" s="13">
        <v>15200</v>
      </c>
      <c r="H25" s="13">
        <f>SUM(I25-G25)</f>
        <v>0</v>
      </c>
      <c r="I25" s="13">
        <f>10200+5000</f>
        <v>15200</v>
      </c>
      <c r="J25" s="13">
        <v>15200</v>
      </c>
      <c r="K25" s="6">
        <f t="shared" si="6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56.25">
      <c r="A26" s="21"/>
      <c r="B26" s="22" t="s">
        <v>33</v>
      </c>
      <c r="C26" s="6" t="s">
        <v>29</v>
      </c>
      <c r="D26" s="6">
        <v>49950</v>
      </c>
      <c r="E26" s="6">
        <v>49950</v>
      </c>
      <c r="F26" s="6">
        <v>49950</v>
      </c>
      <c r="G26" s="13">
        <v>49950</v>
      </c>
      <c r="H26" s="13">
        <f t="shared" si="5"/>
        <v>0</v>
      </c>
      <c r="I26" s="13">
        <v>49950</v>
      </c>
      <c r="J26" s="13">
        <v>45285</v>
      </c>
      <c r="K26" s="6">
        <f t="shared" si="6"/>
        <v>4665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56.25">
      <c r="A27" s="21"/>
      <c r="B27" s="23" t="s">
        <v>34</v>
      </c>
      <c r="C27" s="6" t="s">
        <v>29</v>
      </c>
      <c r="D27" s="13">
        <v>12900</v>
      </c>
      <c r="E27" s="6">
        <v>12900</v>
      </c>
      <c r="F27" s="6">
        <v>12900</v>
      </c>
      <c r="G27" s="13">
        <v>12900</v>
      </c>
      <c r="H27" s="13">
        <f t="shared" si="5"/>
        <v>0</v>
      </c>
      <c r="I27" s="13">
        <v>12900</v>
      </c>
      <c r="J27" s="13">
        <v>12900</v>
      </c>
      <c r="K27" s="6">
        <f t="shared" si="6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26.25" customHeight="1">
      <c r="A28" s="21"/>
      <c r="B28" s="23" t="s">
        <v>35</v>
      </c>
      <c r="C28" s="6" t="s">
        <v>29</v>
      </c>
      <c r="D28" s="13">
        <v>25900</v>
      </c>
      <c r="E28" s="6">
        <v>25900</v>
      </c>
      <c r="F28" s="6">
        <v>25900</v>
      </c>
      <c r="G28" s="13">
        <v>25900</v>
      </c>
      <c r="H28" s="13">
        <f t="shared" si="5"/>
        <v>0</v>
      </c>
      <c r="I28" s="13">
        <v>25900</v>
      </c>
      <c r="J28" s="13">
        <v>25900</v>
      </c>
      <c r="K28" s="6">
        <f t="shared" si="6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56.25">
      <c r="A29" s="21"/>
      <c r="B29" s="23" t="s">
        <v>36</v>
      </c>
      <c r="C29" s="6" t="s">
        <v>29</v>
      </c>
      <c r="D29" s="13">
        <v>20000</v>
      </c>
      <c r="E29" s="6">
        <v>20000</v>
      </c>
      <c r="F29" s="6">
        <v>20000</v>
      </c>
      <c r="G29" s="13">
        <v>20000</v>
      </c>
      <c r="H29" s="13">
        <f aca="true" t="shared" si="7" ref="H29:H37">SUM(F29-G29)</f>
        <v>0</v>
      </c>
      <c r="I29" s="13">
        <v>20000</v>
      </c>
      <c r="J29" s="13">
        <v>20000</v>
      </c>
      <c r="K29" s="6">
        <f t="shared" si="6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21"/>
      <c r="B30" s="14" t="s">
        <v>37</v>
      </c>
      <c r="C30" s="6" t="s">
        <v>29</v>
      </c>
      <c r="D30" s="6">
        <v>15000</v>
      </c>
      <c r="E30" s="6">
        <v>15000</v>
      </c>
      <c r="F30" s="6">
        <v>15000</v>
      </c>
      <c r="G30" s="13">
        <v>0</v>
      </c>
      <c r="H30" s="13">
        <f t="shared" si="7"/>
        <v>15000</v>
      </c>
      <c r="I30" s="13" t="s">
        <v>4</v>
      </c>
      <c r="J30" s="13" t="s">
        <v>4</v>
      </c>
      <c r="K30" s="6" t="s">
        <v>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>
      <c r="A31" s="21"/>
      <c r="B31" s="23" t="s">
        <v>38</v>
      </c>
      <c r="C31" s="6" t="s">
        <v>29</v>
      </c>
      <c r="D31" s="6">
        <v>28200</v>
      </c>
      <c r="E31" s="6">
        <v>28200</v>
      </c>
      <c r="F31" s="6">
        <v>28200</v>
      </c>
      <c r="G31" s="13">
        <v>0</v>
      </c>
      <c r="H31" s="13">
        <f t="shared" si="7"/>
        <v>28200</v>
      </c>
      <c r="I31" s="13" t="s">
        <v>4</v>
      </c>
      <c r="J31" s="13" t="s">
        <v>4</v>
      </c>
      <c r="K31" s="6" t="s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20.25" customHeight="1">
      <c r="A32" s="21"/>
      <c r="B32" s="23" t="s">
        <v>39</v>
      </c>
      <c r="C32" s="6" t="s">
        <v>29</v>
      </c>
      <c r="D32" s="6">
        <v>7500</v>
      </c>
      <c r="E32" s="6">
        <v>7500</v>
      </c>
      <c r="F32" s="6">
        <v>7500</v>
      </c>
      <c r="G32" s="13">
        <v>0</v>
      </c>
      <c r="H32" s="13">
        <f t="shared" si="7"/>
        <v>7500</v>
      </c>
      <c r="I32" s="13" t="s">
        <v>4</v>
      </c>
      <c r="J32" s="13" t="s">
        <v>4</v>
      </c>
      <c r="K32" s="6" t="s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21"/>
      <c r="B33" s="23" t="s">
        <v>40</v>
      </c>
      <c r="C33" s="6" t="s">
        <v>29</v>
      </c>
      <c r="D33" s="6">
        <v>12400</v>
      </c>
      <c r="E33" s="6">
        <v>12400</v>
      </c>
      <c r="F33" s="6">
        <v>12400</v>
      </c>
      <c r="G33" s="13">
        <v>0</v>
      </c>
      <c r="H33" s="13">
        <f t="shared" si="7"/>
        <v>12400</v>
      </c>
      <c r="I33" s="13" t="s">
        <v>4</v>
      </c>
      <c r="J33" s="13" t="s">
        <v>4</v>
      </c>
      <c r="K33" s="6" t="s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75">
      <c r="A34" s="21"/>
      <c r="B34" s="23" t="s">
        <v>41</v>
      </c>
      <c r="C34" s="6" t="s">
        <v>29</v>
      </c>
      <c r="D34" s="6">
        <f>44000+6000</f>
        <v>50000</v>
      </c>
      <c r="E34" s="6">
        <f>44000+6000</f>
        <v>50000</v>
      </c>
      <c r="F34" s="6">
        <f>44000+6000</f>
        <v>50000</v>
      </c>
      <c r="G34" s="13">
        <v>0</v>
      </c>
      <c r="H34" s="13">
        <f t="shared" si="7"/>
        <v>50000</v>
      </c>
      <c r="I34" s="13" t="s">
        <v>4</v>
      </c>
      <c r="J34" s="13" t="s">
        <v>4</v>
      </c>
      <c r="K34" s="6" t="s">
        <v>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1"/>
      <c r="B35" s="23" t="s">
        <v>42</v>
      </c>
      <c r="C35" s="6" t="s">
        <v>29</v>
      </c>
      <c r="D35" s="6">
        <v>3900</v>
      </c>
      <c r="E35" s="6">
        <v>3900</v>
      </c>
      <c r="F35" s="6">
        <v>3900</v>
      </c>
      <c r="G35" s="13">
        <v>0</v>
      </c>
      <c r="H35" s="13">
        <f t="shared" si="7"/>
        <v>3900</v>
      </c>
      <c r="I35" s="13" t="s">
        <v>4</v>
      </c>
      <c r="J35" s="13" t="s">
        <v>4</v>
      </c>
      <c r="K35" s="6" t="s">
        <v>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45" customHeight="1">
      <c r="A36" s="25"/>
      <c r="B36" s="23" t="s">
        <v>49</v>
      </c>
      <c r="C36" s="6" t="s">
        <v>29</v>
      </c>
      <c r="D36" s="6">
        <v>13300</v>
      </c>
      <c r="E36" s="6">
        <v>13300</v>
      </c>
      <c r="F36" s="6">
        <v>13300</v>
      </c>
      <c r="G36" s="13">
        <v>0</v>
      </c>
      <c r="H36" s="13">
        <f t="shared" si="7"/>
        <v>13300</v>
      </c>
      <c r="I36" s="13" t="s">
        <v>4</v>
      </c>
      <c r="J36" s="13" t="s">
        <v>4</v>
      </c>
      <c r="K36" s="6" t="s">
        <v>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39" customHeight="1">
      <c r="A37" s="25"/>
      <c r="B37" s="23" t="s">
        <v>50</v>
      </c>
      <c r="C37" s="6" t="s">
        <v>29</v>
      </c>
      <c r="D37" s="6">
        <v>13200</v>
      </c>
      <c r="E37" s="6">
        <v>13200</v>
      </c>
      <c r="F37" s="6">
        <v>13200</v>
      </c>
      <c r="G37" s="13">
        <v>0</v>
      </c>
      <c r="H37" s="13">
        <f t="shared" si="7"/>
        <v>13200</v>
      </c>
      <c r="I37" s="13" t="s">
        <v>4</v>
      </c>
      <c r="J37" s="13" t="s">
        <v>4</v>
      </c>
      <c r="K37" s="6" t="s">
        <v>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37.5">
      <c r="A38" s="24">
        <v>8</v>
      </c>
      <c r="B38" s="8" t="s">
        <v>51</v>
      </c>
      <c r="C38" s="5"/>
      <c r="D38" s="5">
        <f>D39+D41+D40+D42+D43</f>
        <v>1200000</v>
      </c>
      <c r="E38" s="5">
        <f aca="true" t="shared" si="8" ref="E38:K38">E39+E41+E40+E42+E43</f>
        <v>1200000</v>
      </c>
      <c r="F38" s="5">
        <f t="shared" si="8"/>
        <v>1200000</v>
      </c>
      <c r="G38" s="27">
        <f t="shared" si="8"/>
        <v>872764</v>
      </c>
      <c r="H38" s="27">
        <f t="shared" si="8"/>
        <v>327236</v>
      </c>
      <c r="I38" s="27">
        <f t="shared" si="8"/>
        <v>1200000</v>
      </c>
      <c r="J38" s="27">
        <f t="shared" si="8"/>
        <v>872764</v>
      </c>
      <c r="K38" s="5">
        <f t="shared" si="8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2" customFormat="1" ht="37.5">
      <c r="A39" s="24"/>
      <c r="B39" s="9" t="s">
        <v>46</v>
      </c>
      <c r="C39" s="6" t="s">
        <v>29</v>
      </c>
      <c r="D39" s="6">
        <v>100000</v>
      </c>
      <c r="E39" s="6">
        <v>100000</v>
      </c>
      <c r="F39" s="6">
        <v>100000</v>
      </c>
      <c r="G39" s="13">
        <v>37265</v>
      </c>
      <c r="H39" s="13">
        <f>SUM(F39-G39)</f>
        <v>62735</v>
      </c>
      <c r="I39" s="13">
        <v>100000</v>
      </c>
      <c r="J39" s="13">
        <v>37265</v>
      </c>
      <c r="K39" s="6">
        <f>G39-J39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2" customFormat="1" ht="75">
      <c r="A40" s="24"/>
      <c r="B40" s="9" t="s">
        <v>48</v>
      </c>
      <c r="C40" s="6" t="s">
        <v>29</v>
      </c>
      <c r="D40" s="6">
        <v>100000</v>
      </c>
      <c r="E40" s="6">
        <v>100000</v>
      </c>
      <c r="F40" s="6">
        <v>100000</v>
      </c>
      <c r="G40" s="13">
        <v>35499</v>
      </c>
      <c r="H40" s="13">
        <f>SUM(F40-G40)</f>
        <v>64501</v>
      </c>
      <c r="I40" s="13">
        <v>100000</v>
      </c>
      <c r="J40" s="13">
        <v>35499</v>
      </c>
      <c r="K40" s="6">
        <f>G40-J40</f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2" customFormat="1" ht="56.25">
      <c r="A41" s="24"/>
      <c r="B41" s="9" t="s">
        <v>44</v>
      </c>
      <c r="C41" s="6" t="s">
        <v>29</v>
      </c>
      <c r="D41" s="6">
        <v>600000</v>
      </c>
      <c r="E41" s="6">
        <v>600000</v>
      </c>
      <c r="F41" s="6">
        <v>600000</v>
      </c>
      <c r="G41" s="13">
        <v>600000</v>
      </c>
      <c r="H41" s="13">
        <f>SUM(F41-G41)</f>
        <v>0</v>
      </c>
      <c r="I41" s="13">
        <v>600000</v>
      </c>
      <c r="J41" s="13">
        <v>600000</v>
      </c>
      <c r="K41" s="6">
        <f>G41-J41</f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2" customFormat="1" ht="37.5">
      <c r="A42" s="24"/>
      <c r="B42" s="9" t="s">
        <v>47</v>
      </c>
      <c r="C42" s="6" t="s">
        <v>29</v>
      </c>
      <c r="D42" s="6">
        <v>200000</v>
      </c>
      <c r="E42" s="6">
        <v>200000</v>
      </c>
      <c r="F42" s="6">
        <v>200000</v>
      </c>
      <c r="G42" s="13">
        <v>200000</v>
      </c>
      <c r="H42" s="13">
        <f>SUM(F42-G42)</f>
        <v>0</v>
      </c>
      <c r="I42" s="13">
        <v>200000</v>
      </c>
      <c r="J42" s="13">
        <v>200000</v>
      </c>
      <c r="K42" s="6">
        <f>G42-J42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2" customFormat="1" ht="18.75">
      <c r="A43" s="24"/>
      <c r="B43" s="9" t="s">
        <v>45</v>
      </c>
      <c r="C43" s="6" t="s">
        <v>29</v>
      </c>
      <c r="D43" s="6">
        <v>200000</v>
      </c>
      <c r="E43" s="6">
        <v>200000</v>
      </c>
      <c r="F43" s="6">
        <v>200000</v>
      </c>
      <c r="G43" s="13">
        <v>0</v>
      </c>
      <c r="H43" s="13">
        <f>SUM(F43-G43)</f>
        <v>200000</v>
      </c>
      <c r="I43" s="13">
        <v>200000</v>
      </c>
      <c r="J43" s="13">
        <v>0</v>
      </c>
      <c r="K43" s="6">
        <f>G43-J43</f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2" customFormat="1" ht="75" hidden="1">
      <c r="A44" s="26">
        <v>9</v>
      </c>
      <c r="B44" s="8" t="s">
        <v>52</v>
      </c>
      <c r="C44" s="5"/>
      <c r="D44" s="5">
        <f>D45</f>
        <v>0</v>
      </c>
      <c r="E44" s="5">
        <f>E45</f>
        <v>0</v>
      </c>
      <c r="F44" s="5">
        <f>F45</f>
        <v>0</v>
      </c>
      <c r="G44" s="5">
        <f>G45</f>
        <v>0</v>
      </c>
      <c r="H44" s="5">
        <f>H45</f>
        <v>0</v>
      </c>
      <c r="I44" s="5"/>
      <c r="J44" s="5"/>
      <c r="K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2" customFormat="1" ht="112.5" hidden="1">
      <c r="A45" s="26"/>
      <c r="B45" s="9" t="s">
        <v>53</v>
      </c>
      <c r="C45" s="6" t="s">
        <v>29</v>
      </c>
      <c r="D45" s="6"/>
      <c r="E45" s="6">
        <v>0</v>
      </c>
      <c r="F45" s="6">
        <v>0</v>
      </c>
      <c r="G45" s="6">
        <v>0</v>
      </c>
      <c r="H45" s="6">
        <f>SUM(F45-G45)</f>
        <v>0</v>
      </c>
      <c r="I45" s="6" t="s">
        <v>4</v>
      </c>
      <c r="J45" s="6" t="s">
        <v>4</v>
      </c>
      <c r="K45" s="6" t="s">
        <v>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2" customFormat="1" ht="18.75">
      <c r="A46" s="26"/>
      <c r="B46" s="9"/>
      <c r="C46" s="6"/>
      <c r="D46" s="6"/>
      <c r="E46" s="6"/>
      <c r="F46" s="6"/>
      <c r="G46" s="6"/>
      <c r="H46" s="6"/>
      <c r="I46" s="6"/>
      <c r="J46" s="6"/>
      <c r="K46" s="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2" customFormat="1" ht="18.75">
      <c r="A47" s="21"/>
      <c r="B47" s="7" t="s">
        <v>43</v>
      </c>
      <c r="C47" s="5">
        <f>C22</f>
        <v>0</v>
      </c>
      <c r="D47" s="5">
        <f>D22+D38+D44</f>
        <v>1555450</v>
      </c>
      <c r="E47" s="5">
        <f aca="true" t="shared" si="9" ref="E47:K47">E22+E38</f>
        <v>1555450</v>
      </c>
      <c r="F47" s="5">
        <f t="shared" si="9"/>
        <v>1555450</v>
      </c>
      <c r="G47" s="5">
        <f t="shared" si="9"/>
        <v>1084714</v>
      </c>
      <c r="H47" s="5">
        <f t="shared" si="9"/>
        <v>470736</v>
      </c>
      <c r="I47" s="5">
        <f t="shared" si="9"/>
        <v>1411950</v>
      </c>
      <c r="J47" s="5">
        <f t="shared" si="9"/>
        <v>1080049</v>
      </c>
      <c r="K47" s="5">
        <f t="shared" si="9"/>
        <v>4665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2" customFormat="1" ht="18.75">
      <c r="A48" s="16"/>
      <c r="B48" s="7" t="s">
        <v>2</v>
      </c>
      <c r="C48" s="5">
        <f aca="true" t="shared" si="10" ref="C48:K48">C11+C14+C21+C47</f>
        <v>3474988.16</v>
      </c>
      <c r="D48" s="5">
        <f t="shared" si="10"/>
        <v>1555450</v>
      </c>
      <c r="E48" s="5">
        <f t="shared" si="10"/>
        <v>1555450</v>
      </c>
      <c r="F48" s="5">
        <f t="shared" si="10"/>
        <v>4673273.99</v>
      </c>
      <c r="G48" s="5">
        <f t="shared" si="10"/>
        <v>1084714</v>
      </c>
      <c r="H48" s="5">
        <f t="shared" si="10"/>
        <v>3588559.99</v>
      </c>
      <c r="I48" s="5">
        <f t="shared" si="10"/>
        <v>1411950</v>
      </c>
      <c r="J48" s="5">
        <f t="shared" si="10"/>
        <v>1080049</v>
      </c>
      <c r="K48" s="5">
        <f t="shared" si="10"/>
        <v>4665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11" ht="18.75">
      <c r="A49" s="10"/>
      <c r="B49" s="11"/>
      <c r="C49" s="12"/>
      <c r="D49" s="12"/>
      <c r="E49" s="12"/>
      <c r="F49" s="12"/>
      <c r="G49" s="12"/>
      <c r="H49" s="12"/>
      <c r="I49" s="12"/>
      <c r="J49" s="12"/>
      <c r="K49" s="12"/>
    </row>
  </sheetData>
  <sheetProtection/>
  <autoFilter ref="A5:K4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2022-08-23T07:39:45Z</cp:lastPrinted>
  <dcterms:created xsi:type="dcterms:W3CDTF">2013-10-15T04:24:57Z</dcterms:created>
  <dcterms:modified xsi:type="dcterms:W3CDTF">2022-08-23T07:39:46Z</dcterms:modified>
  <cp:category/>
  <cp:version/>
  <cp:contentType/>
  <cp:contentStatus/>
</cp:coreProperties>
</file>