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Бюджет" sheetId="1" r:id="rId1"/>
  </sheets>
  <definedNames>
    <definedName name="LAST_CELL" localSheetId="0">'Бюджет'!#REF!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<sst xmlns="http://schemas.openxmlformats.org/spreadsheetml/2006/main" count="104" uniqueCount="98">
  <si>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</si>
  <si>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</si>
  <si>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</si>
  <si>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</si>
  <si>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</si>
  <si>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</si>
  <si>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</si>
  <si>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</si>
  <si>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</si>
  <si>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</si>
  <si>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</si>
  <si>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</si>
  <si>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</si>
  <si>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</si>
  <si>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</si>
  <si>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</si>
  <si>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</si>
  <si>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</si>
  <si>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</si>
  <si>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</si>
  <si>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</si>
  <si>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</si>
  <si>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</si>
  <si>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</si>
  <si>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</si>
  <si>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</si>
  <si>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</si>
  <si>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</si>
  <si>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</si>
  <si>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</si>
  <si>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</si>
  <si>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</si>
  <si>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</si>
  <si>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</si>
  <si>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</si>
  <si>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</si>
  <si>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</si>
  <si>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</si>
  <si>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</si>
  <si>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</si>
  <si>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</si>
  <si>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</si>
  <si>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</si>
  <si>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</si>
  <si>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</si>
  <si>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</si>
  <si>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</si>
  <si>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</si>
  <si>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</si>
  <si>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</si>
  <si>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</si>
  <si>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</si>
  <si>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</si>
  <si>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</si>
  <si>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</si>
  <si>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</si>
  <si>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</si>
  <si>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</si>
  <si>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</si>
  <si>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</si>
  <si>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</si>
  <si>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</si>
  <si>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</si>
  <si>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</si>
  <si>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</si>
  <si>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</si>
  <si>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</si>
  <si>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</si>
  <si>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</si>
  <si>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</si>
  <si>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</si>
  <si>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</si>
  <si>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</si>
  <si>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</si>
  <si>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</si>
  <si>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</si>
  <si>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</si>
  <si>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</si>
  <si>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</si>
  <si>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</si>
  <si>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</si>
  <si>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</si>
  <si>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</si>
  <si>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</si>
  <si>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</si>
  <si>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</si>
  <si>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</si>
  <si>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</si>
  <si>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</si>
  <si>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</si>
  <si>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>ОБСЛУЖИВАНИЕ ГОСУДАРСТВЕННОГО (МУНИЦИПАЛЬНОГО) ДОЛГА</t>
  </si>
  <si>
    <t>Обслуживание государственного  (муниципального) внутреннего долга</t>
  </si>
  <si>
    <t>-</t>
  </si>
  <si>
    <t xml:space="preserve"> 2021 год 
(по состоянию на 01.01.2022)</t>
  </si>
  <si>
    <t>Защита населения и территории от чрезвычайных ситуаций природного и техногенного характера, пожарная безопасность (с 01.01.2021 года)</t>
  </si>
  <si>
    <t>Отклонение 2022 года от 2021 года 
(+увеличение; - уменьшение)</t>
  </si>
  <si>
    <t xml:space="preserve"> 2022 год 
(по состоянию на 01.01.2023)</t>
  </si>
  <si>
    <t>Данные о расходах бюджета МОГО "Ухта" по разделам и подразделам классификации расходов бюджетов 
за 2022 год в сравнении с 2021 годом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</si>
</sst>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0.00"/>
    <numFmt numFmtId="190" formatCode="#0"/>
  </numFmts>
  <fonts count="48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" fontId="29" fillId="20" borderId="1">
      <alignment horizontal="right" shrinkToFit="1"/>
      <protection/>
    </xf>
    <xf numFmtId="4" fontId="29" fillId="20" borderId="2">
      <alignment horizontal="right" shrinkToFit="1"/>
      <protection/>
    </xf>
    <xf numFmtId="49" fontId="30" fillId="21" borderId="3">
      <alignment horizontal="center" vertical="top" shrinkToFit="1"/>
      <protection/>
    </xf>
    <xf numFmtId="0" fontId="30" fillId="21" borderId="4">
      <alignment horizontal="left" vertical="top" wrapText="1"/>
      <protection/>
    </xf>
    <xf numFmtId="0" fontId="30" fillId="21" borderId="4">
      <alignment horizontal="left" vertical="top" wrapText="1"/>
      <protection/>
    </xf>
    <xf numFmtId="49" fontId="30" fillId="21" borderId="4">
      <alignment horizontal="center" vertical="top" shrinkToFit="1"/>
      <protection/>
    </xf>
    <xf numFmtId="4" fontId="30" fillId="21" borderId="4">
      <alignment horizontal="right" vertical="top" shrinkToFit="1"/>
      <protection/>
    </xf>
    <xf numFmtId="4" fontId="30" fillId="21" borderId="5">
      <alignment horizontal="right" vertical="top" shrinkToFit="1"/>
      <protection/>
    </xf>
    <xf numFmtId="49" fontId="31" fillId="0" borderId="3">
      <alignment horizontal="center" vertical="top" shrinkToFit="1"/>
      <protection/>
    </xf>
    <xf numFmtId="0" fontId="32" fillId="0" borderId="4">
      <alignment horizontal="left" vertical="top" wrapText="1"/>
      <protection/>
    </xf>
    <xf numFmtId="0" fontId="32" fillId="0" borderId="4">
      <alignment horizontal="left" vertical="top" wrapText="1"/>
      <protection/>
    </xf>
    <xf numFmtId="49" fontId="32" fillId="0" borderId="4">
      <alignment horizontal="center" vertical="top" shrinkToFit="1"/>
      <protection/>
    </xf>
    <xf numFmtId="4" fontId="32" fillId="0" borderId="4">
      <alignment horizontal="right" vertical="top" shrinkToFit="1"/>
      <protection/>
    </xf>
    <xf numFmtId="4" fontId="32" fillId="0" borderId="4">
      <alignment horizontal="right" vertical="top" shrinkToFit="1"/>
      <protection/>
    </xf>
    <xf numFmtId="4" fontId="32" fillId="0" borderId="5">
      <alignment horizontal="right" vertical="top" shrinkToFit="1"/>
      <protection/>
    </xf>
    <xf numFmtId="4" fontId="32" fillId="0" borderId="5">
      <alignment horizontal="right" vertical="top" shrinkToFit="1"/>
      <protection/>
    </xf>
    <xf numFmtId="0" fontId="32" fillId="0" borderId="0">
      <alignment horizontal="right"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49" fontId="30" fillId="0" borderId="6">
      <alignment horizontal="center" vertical="center" wrapText="1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7" applyNumberFormat="0" applyAlignment="0" applyProtection="0"/>
    <xf numFmtId="0" fontId="34" fillId="29" borderId="8" applyNumberFormat="0" applyAlignment="0" applyProtection="0"/>
    <xf numFmtId="0" fontId="35" fillId="29" borderId="7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30" borderId="13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9" fontId="4" fillId="0" borderId="16" xfId="0" applyNumberFormat="1" applyFont="1" applyBorder="1" applyAlignment="1" applyProtection="1">
      <alignment horizontal="left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" fontId="4" fillId="0" borderId="16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181" fontId="4" fillId="0" borderId="16" xfId="0" applyNumberFormat="1" applyFont="1" applyBorder="1" applyAlignment="1" applyProtection="1">
      <alignment horizontal="right" vertical="center" wrapText="1"/>
      <protection/>
    </xf>
    <xf numFmtId="181" fontId="3" fillId="0" borderId="16" xfId="0" applyNumberFormat="1" applyFont="1" applyBorder="1" applyAlignment="1" applyProtection="1">
      <alignment horizontal="right" vertical="center" wrapText="1"/>
      <protection/>
    </xf>
    <xf numFmtId="181" fontId="4" fillId="0" borderId="16" xfId="0" applyNumberFormat="1" applyFont="1" applyBorder="1" applyAlignment="1" applyProtection="1">
      <alignment horizontal="right"/>
      <protection/>
    </xf>
    <xf numFmtId="4" fontId="3" fillId="0" borderId="16" xfId="76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1 2" xfId="39"/>
    <cellStyle name="ex62" xfId="40"/>
    <cellStyle name="ex63" xfId="41"/>
    <cellStyle name="ex64" xfId="42"/>
    <cellStyle name="ex65" xfId="43"/>
    <cellStyle name="ex66" xfId="44"/>
    <cellStyle name="ex66 2" xfId="45"/>
    <cellStyle name="ex67" xfId="46"/>
    <cellStyle name="ex68" xfId="47"/>
    <cellStyle name="ex68 2" xfId="48"/>
    <cellStyle name="ex69" xfId="49"/>
    <cellStyle name="ex69 2" xfId="50"/>
    <cellStyle name="st57" xfId="51"/>
    <cellStyle name="style0" xfId="52"/>
    <cellStyle name="td" xfId="53"/>
    <cellStyle name="tr" xfId="54"/>
    <cellStyle name="xl_bot_header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0"/>
  <sheetViews>
    <sheetView showGridLines="0" tabSelected="1" zoomScale="80" zoomScaleNormal="80" zoomScalePageLayoutView="0" workbookViewId="0" topLeftCell="A1">
      <selection activeCell="M9" sqref="M9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8.00390625" style="0" customWidth="1"/>
    <col min="4" max="4" width="19.28125" style="0" customWidth="1"/>
    <col min="5" max="6" width="18.57421875" style="0" customWidth="1"/>
    <col min="7" max="7" width="17.57421875" style="0" bestFit="1" customWidth="1"/>
    <col min="8" max="8" width="9.421875" style="0" bestFit="1" customWidth="1"/>
    <col min="9" max="9" width="17.57421875" style="0" customWidth="1"/>
    <col min="10" max="10" width="9.8515625" style="0" customWidth="1"/>
  </cols>
  <sheetData>
    <row r="1" spans="1:10" ht="15.75">
      <c r="A1" s="2"/>
      <c r="B1" s="1"/>
      <c r="C1" s="1"/>
      <c r="D1" s="1"/>
      <c r="E1" s="1"/>
      <c r="F1" s="1"/>
      <c r="G1" s="19" t="s">
        <v>89</v>
      </c>
      <c r="H1" s="19"/>
      <c r="I1" s="19"/>
      <c r="J1" s="19"/>
    </row>
    <row r="2" spans="1:10" ht="44.25" customHeight="1">
      <c r="A2" s="20" t="s">
        <v>97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1"/>
      <c r="B3" s="1"/>
      <c r="C3" s="1"/>
      <c r="D3" s="1"/>
      <c r="E3" s="1"/>
      <c r="F3" s="1"/>
      <c r="G3" s="1"/>
      <c r="H3" s="1"/>
      <c r="J3" s="14" t="s">
        <v>83</v>
      </c>
    </row>
    <row r="4" spans="1:10" ht="35.25" customHeight="1">
      <c r="A4" s="21" t="s">
        <v>77</v>
      </c>
      <c r="B4" s="21" t="s">
        <v>78</v>
      </c>
      <c r="C4" s="25" t="s">
        <v>93</v>
      </c>
      <c r="D4" s="26"/>
      <c r="E4" s="21" t="s">
        <v>96</v>
      </c>
      <c r="F4" s="21"/>
      <c r="G4" s="21" t="s">
        <v>95</v>
      </c>
      <c r="H4" s="21"/>
      <c r="I4" s="21"/>
      <c r="J4" s="21"/>
    </row>
    <row r="5" spans="1:10" ht="15.75">
      <c r="A5" s="21"/>
      <c r="B5" s="21"/>
      <c r="C5" s="22" t="s">
        <v>79</v>
      </c>
      <c r="D5" s="22" t="s">
        <v>80</v>
      </c>
      <c r="E5" s="24" t="s">
        <v>79</v>
      </c>
      <c r="F5" s="24" t="s">
        <v>80</v>
      </c>
      <c r="G5" s="24" t="s">
        <v>79</v>
      </c>
      <c r="H5" s="24"/>
      <c r="I5" s="24" t="s">
        <v>80</v>
      </c>
      <c r="J5" s="24"/>
    </row>
    <row r="6" spans="1:10" ht="15.75">
      <c r="A6" s="21"/>
      <c r="B6" s="21"/>
      <c r="C6" s="23"/>
      <c r="D6" s="23"/>
      <c r="E6" s="24"/>
      <c r="F6" s="24"/>
      <c r="G6" s="4" t="s">
        <v>81</v>
      </c>
      <c r="H6" s="4" t="s">
        <v>82</v>
      </c>
      <c r="I6" s="4" t="s">
        <v>81</v>
      </c>
      <c r="J6" s="4" t="s">
        <v>82</v>
      </c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1.5">
      <c r="A8" s="6" t="s">
        <v>0</v>
      </c>
      <c r="B8" s="7" t="s">
        <v>1</v>
      </c>
      <c r="C8" s="8">
        <v>350275070.12</v>
      </c>
      <c r="D8" s="8">
        <v>341165814.78999996</v>
      </c>
      <c r="E8" s="8">
        <f>SUM(E9:E15)</f>
        <v>385313147.71</v>
      </c>
      <c r="F8" s="8">
        <f>SUM(F9:F15)</f>
        <v>374393566.32</v>
      </c>
      <c r="G8" s="8">
        <f>E8-C8</f>
        <v>35038077.589999974</v>
      </c>
      <c r="H8" s="15">
        <f>E8/C8*100</f>
        <v>110.00301779341486</v>
      </c>
      <c r="I8" s="8">
        <f>F8-D8</f>
        <v>33227751.53000003</v>
      </c>
      <c r="J8" s="15">
        <f>F8/D8*100</f>
        <v>109.73947274009646</v>
      </c>
    </row>
    <row r="9" spans="1:10" ht="63" outlineLevel="1">
      <c r="A9" s="9" t="s">
        <v>2</v>
      </c>
      <c r="B9" s="3" t="s">
        <v>3</v>
      </c>
      <c r="C9" s="10">
        <v>5866551.36</v>
      </c>
      <c r="D9" s="10">
        <v>5808406.36</v>
      </c>
      <c r="E9" s="10">
        <v>6039632.42</v>
      </c>
      <c r="F9" s="10">
        <v>6015482.83</v>
      </c>
      <c r="G9" s="10">
        <f aca="true" t="shared" si="0" ref="G9:G50">E9-C9</f>
        <v>173081.0599999996</v>
      </c>
      <c r="H9" s="16">
        <f>E9/C9*100</f>
        <v>102.95030332777995</v>
      </c>
      <c r="I9" s="10">
        <f aca="true" t="shared" si="1" ref="I9:I50">F9-D9</f>
        <v>207076.46999999974</v>
      </c>
      <c r="J9" s="16">
        <f aca="true" t="shared" si="2" ref="J9:J50">F9/D9*100</f>
        <v>103.56511678359914</v>
      </c>
    </row>
    <row r="10" spans="1:10" ht="94.5" outlineLevel="1">
      <c r="A10" s="9" t="s">
        <v>4</v>
      </c>
      <c r="B10" s="3" t="s">
        <v>5</v>
      </c>
      <c r="C10" s="10">
        <v>2383475.82</v>
      </c>
      <c r="D10" s="10">
        <v>2365560.01</v>
      </c>
      <c r="E10" s="10">
        <v>2734011.23</v>
      </c>
      <c r="F10" s="10">
        <v>2698366.81</v>
      </c>
      <c r="G10" s="10">
        <f t="shared" si="0"/>
        <v>350535.41000000015</v>
      </c>
      <c r="H10" s="16">
        <f aca="true" t="shared" si="3" ref="H10:H50">E10/C10*100</f>
        <v>114.70690019418784</v>
      </c>
      <c r="I10" s="10">
        <f t="shared" si="1"/>
        <v>332806.8000000003</v>
      </c>
      <c r="J10" s="16">
        <f t="shared" si="2"/>
        <v>114.06883776328296</v>
      </c>
    </row>
    <row r="11" spans="1:10" ht="117" customHeight="1" outlineLevel="1">
      <c r="A11" s="9" t="s">
        <v>6</v>
      </c>
      <c r="B11" s="3" t="s">
        <v>7</v>
      </c>
      <c r="C11" s="10">
        <v>140588872.27</v>
      </c>
      <c r="D11" s="10">
        <v>135392861.38</v>
      </c>
      <c r="E11" s="10">
        <v>153911678.64</v>
      </c>
      <c r="F11" s="10">
        <v>147389215.56</v>
      </c>
      <c r="G11" s="10">
        <f t="shared" si="0"/>
        <v>13322806.369999975</v>
      </c>
      <c r="H11" s="16">
        <f t="shared" si="3"/>
        <v>109.47643021448641</v>
      </c>
      <c r="I11" s="10">
        <f t="shared" si="1"/>
        <v>11996354.180000007</v>
      </c>
      <c r="J11" s="16">
        <f t="shared" si="2"/>
        <v>108.8604037596417</v>
      </c>
    </row>
    <row r="12" spans="1:10" ht="78.75" outlineLevel="1">
      <c r="A12" s="9" t="s">
        <v>8</v>
      </c>
      <c r="B12" s="3" t="s">
        <v>9</v>
      </c>
      <c r="C12" s="10">
        <v>41614193.02</v>
      </c>
      <c r="D12" s="10">
        <v>41042259.44</v>
      </c>
      <c r="E12" s="10">
        <v>41716375.97</v>
      </c>
      <c r="F12" s="10">
        <v>41141005.49</v>
      </c>
      <c r="G12" s="10">
        <f t="shared" si="0"/>
        <v>102182.94999999553</v>
      </c>
      <c r="H12" s="16">
        <f t="shared" si="3"/>
        <v>100.24554831557322</v>
      </c>
      <c r="I12" s="10">
        <f t="shared" si="1"/>
        <v>98746.05000000447</v>
      </c>
      <c r="J12" s="16">
        <f t="shared" si="2"/>
        <v>100.24059603771171</v>
      </c>
    </row>
    <row r="13" spans="1:10" ht="31.5" outlineLevel="1">
      <c r="A13" s="9" t="s">
        <v>71</v>
      </c>
      <c r="B13" s="3" t="s">
        <v>72</v>
      </c>
      <c r="C13" s="10">
        <v>962519.66</v>
      </c>
      <c r="D13" s="10">
        <v>962519.66</v>
      </c>
      <c r="E13" s="10">
        <v>2149999.28</v>
      </c>
      <c r="F13" s="10">
        <v>2149999.28</v>
      </c>
      <c r="G13" s="10">
        <f t="shared" si="0"/>
        <v>1187479.6199999996</v>
      </c>
      <c r="H13" s="16">
        <f t="shared" si="3"/>
        <v>223.37198598104476</v>
      </c>
      <c r="I13" s="10">
        <f t="shared" si="1"/>
        <v>1187479.6199999996</v>
      </c>
      <c r="J13" s="16">
        <f t="shared" si="2"/>
        <v>223.37198598104476</v>
      </c>
    </row>
    <row r="14" spans="1:10" ht="15.75" outlineLevel="1">
      <c r="A14" s="9" t="s">
        <v>10</v>
      </c>
      <c r="B14" s="3" t="s">
        <v>11</v>
      </c>
      <c r="C14" s="10">
        <v>56207.16</v>
      </c>
      <c r="D14" s="10">
        <v>0</v>
      </c>
      <c r="E14" s="10">
        <v>0</v>
      </c>
      <c r="F14" s="10">
        <v>0</v>
      </c>
      <c r="G14" s="10">
        <f t="shared" si="0"/>
        <v>-56207.16</v>
      </c>
      <c r="H14" s="16">
        <f t="shared" si="3"/>
        <v>0</v>
      </c>
      <c r="I14" s="10">
        <f t="shared" si="1"/>
        <v>0</v>
      </c>
      <c r="J14" s="16" t="s">
        <v>92</v>
      </c>
    </row>
    <row r="15" spans="1:10" ht="31.5" outlineLevel="1">
      <c r="A15" s="9" t="s">
        <v>12</v>
      </c>
      <c r="B15" s="3" t="s">
        <v>13</v>
      </c>
      <c r="C15" s="10">
        <v>158803250.83</v>
      </c>
      <c r="D15" s="10">
        <v>155594207.94</v>
      </c>
      <c r="E15" s="10">
        <v>178761450.17</v>
      </c>
      <c r="F15" s="10">
        <v>174999496.35</v>
      </c>
      <c r="G15" s="10">
        <f t="shared" si="0"/>
        <v>19958199.339999974</v>
      </c>
      <c r="H15" s="16">
        <f t="shared" si="3"/>
        <v>112.56787832471097</v>
      </c>
      <c r="I15" s="10">
        <f t="shared" si="1"/>
        <v>19405288.409999996</v>
      </c>
      <c r="J15" s="16">
        <f t="shared" si="2"/>
        <v>112.4717292930872</v>
      </c>
    </row>
    <row r="16" spans="1:10" ht="63">
      <c r="A16" s="6" t="s">
        <v>14</v>
      </c>
      <c r="B16" s="7" t="s">
        <v>15</v>
      </c>
      <c r="C16" s="8">
        <v>38559657.13</v>
      </c>
      <c r="D16" s="8">
        <v>37766193.43</v>
      </c>
      <c r="E16" s="8">
        <f>SUM(E17:E18)</f>
        <v>35301080</v>
      </c>
      <c r="F16" s="8">
        <f>SUM(F17:F18)</f>
        <v>34475567.279999994</v>
      </c>
      <c r="G16" s="8">
        <f>E16-C16</f>
        <v>-3258577.1300000027</v>
      </c>
      <c r="H16" s="15">
        <f t="shared" si="3"/>
        <v>91.54925802629926</v>
      </c>
      <c r="I16" s="8">
        <f t="shared" si="1"/>
        <v>-3290626.150000006</v>
      </c>
      <c r="J16" s="15">
        <f t="shared" si="2"/>
        <v>91.28684717431422</v>
      </c>
    </row>
    <row r="17" spans="1:10" ht="78.75" outlineLevel="1">
      <c r="A17" s="9" t="s">
        <v>94</v>
      </c>
      <c r="B17" s="3" t="s">
        <v>16</v>
      </c>
      <c r="C17" s="18">
        <v>37718657.13</v>
      </c>
      <c r="D17" s="18">
        <v>37022000.51</v>
      </c>
      <c r="E17" s="18">
        <v>34336278.95</v>
      </c>
      <c r="F17" s="18">
        <v>33996244.66</v>
      </c>
      <c r="G17" s="10">
        <f>E17-C17</f>
        <v>-3382378.1799999997</v>
      </c>
      <c r="H17" s="16">
        <f t="shared" si="3"/>
        <v>91.03261240626252</v>
      </c>
      <c r="I17" s="10">
        <f t="shared" si="1"/>
        <v>-3025755.8500000015</v>
      </c>
      <c r="J17" s="16">
        <f t="shared" si="2"/>
        <v>91.82714113684182</v>
      </c>
    </row>
    <row r="18" spans="1:10" ht="57" customHeight="1" outlineLevel="1">
      <c r="A18" s="9" t="s">
        <v>17</v>
      </c>
      <c r="B18" s="3" t="s">
        <v>18</v>
      </c>
      <c r="C18" s="10">
        <v>841000</v>
      </c>
      <c r="D18" s="10">
        <v>744192.92</v>
      </c>
      <c r="E18" s="10">
        <v>964801.05</v>
      </c>
      <c r="F18" s="10">
        <v>479322.62</v>
      </c>
      <c r="G18" s="10">
        <f>E18-C18</f>
        <v>123801.05000000005</v>
      </c>
      <c r="H18" s="16">
        <f t="shared" si="3"/>
        <v>114.72069560047562</v>
      </c>
      <c r="I18" s="10">
        <f>F18-D18</f>
        <v>-264870.30000000005</v>
      </c>
      <c r="J18" s="16">
        <f t="shared" si="2"/>
        <v>64.40838217058017</v>
      </c>
    </row>
    <row r="19" spans="1:10" ht="31.5">
      <c r="A19" s="6" t="s">
        <v>19</v>
      </c>
      <c r="B19" s="7" t="s">
        <v>20</v>
      </c>
      <c r="C19" s="8">
        <v>88364921.04</v>
      </c>
      <c r="D19" s="8">
        <v>84538220.22</v>
      </c>
      <c r="E19" s="8">
        <f>SUM(E20:E23)</f>
        <v>136371613.27</v>
      </c>
      <c r="F19" s="8">
        <f>SUM(F20:F23)</f>
        <v>132138857.84</v>
      </c>
      <c r="G19" s="8">
        <f t="shared" si="0"/>
        <v>48006692.230000004</v>
      </c>
      <c r="H19" s="15">
        <f t="shared" si="3"/>
        <v>154.32777132032845</v>
      </c>
      <c r="I19" s="8">
        <f t="shared" si="1"/>
        <v>47600637.620000005</v>
      </c>
      <c r="J19" s="15">
        <f t="shared" si="2"/>
        <v>156.30664745026021</v>
      </c>
    </row>
    <row r="20" spans="1:10" ht="15.75" outlineLevel="1">
      <c r="A20" s="9" t="s">
        <v>21</v>
      </c>
      <c r="B20" s="3" t="s">
        <v>22</v>
      </c>
      <c r="C20" s="10">
        <v>4425288.2</v>
      </c>
      <c r="D20" s="10">
        <v>3961243.41</v>
      </c>
      <c r="E20" s="10">
        <v>5177581.4</v>
      </c>
      <c r="F20" s="10">
        <v>5177581.4</v>
      </c>
      <c r="G20" s="10">
        <f t="shared" si="0"/>
        <v>752293.2000000002</v>
      </c>
      <c r="H20" s="16">
        <f t="shared" si="3"/>
        <v>116.99986907067432</v>
      </c>
      <c r="I20" s="10">
        <f t="shared" si="1"/>
        <v>1216337.9900000002</v>
      </c>
      <c r="J20" s="16">
        <f t="shared" si="2"/>
        <v>130.70596436789023</v>
      </c>
    </row>
    <row r="21" spans="1:10" ht="31.5" outlineLevel="1">
      <c r="A21" s="9" t="s">
        <v>23</v>
      </c>
      <c r="B21" s="3" t="s">
        <v>24</v>
      </c>
      <c r="C21" s="10">
        <v>56311807.53</v>
      </c>
      <c r="D21" s="10">
        <v>53236414.03</v>
      </c>
      <c r="E21" s="10">
        <v>105763963.62</v>
      </c>
      <c r="F21" s="10">
        <v>101723775.25</v>
      </c>
      <c r="G21" s="10">
        <f t="shared" si="0"/>
        <v>49452156.09</v>
      </c>
      <c r="H21" s="16">
        <f t="shared" si="3"/>
        <v>187.81844920118124</v>
      </c>
      <c r="I21" s="10">
        <f t="shared" si="1"/>
        <v>48487361.22</v>
      </c>
      <c r="J21" s="16">
        <f t="shared" si="2"/>
        <v>191.0793149829292</v>
      </c>
    </row>
    <row r="22" spans="1:10" ht="15.75" outlineLevel="1">
      <c r="A22" s="9" t="s">
        <v>88</v>
      </c>
      <c r="B22" s="3" t="s">
        <v>87</v>
      </c>
      <c r="C22" s="10">
        <v>199800</v>
      </c>
      <c r="D22" s="10">
        <v>199800</v>
      </c>
      <c r="E22" s="10">
        <v>702780.13</v>
      </c>
      <c r="F22" s="10">
        <v>702780.13</v>
      </c>
      <c r="G22" s="10">
        <f t="shared" si="0"/>
        <v>502980.13</v>
      </c>
      <c r="H22" s="16">
        <f t="shared" si="3"/>
        <v>351.74180680680684</v>
      </c>
      <c r="I22" s="10">
        <f t="shared" si="1"/>
        <v>502980.13</v>
      </c>
      <c r="J22" s="16">
        <f t="shared" si="2"/>
        <v>351.74180680680684</v>
      </c>
    </row>
    <row r="23" spans="1:10" ht="31.5" outlineLevel="1">
      <c r="A23" s="9" t="s">
        <v>25</v>
      </c>
      <c r="B23" s="3" t="s">
        <v>26</v>
      </c>
      <c r="C23" s="10">
        <v>27428025.31</v>
      </c>
      <c r="D23" s="10">
        <v>27140762.78</v>
      </c>
      <c r="E23" s="10">
        <v>24727288.12</v>
      </c>
      <c r="F23" s="10">
        <v>24534721.06</v>
      </c>
      <c r="G23" s="10">
        <f t="shared" si="0"/>
        <v>-2700737.1899999976</v>
      </c>
      <c r="H23" s="16">
        <f t="shared" si="3"/>
        <v>90.15336627600627</v>
      </c>
      <c r="I23" s="10">
        <f t="shared" si="1"/>
        <v>-2606041.7200000025</v>
      </c>
      <c r="J23" s="16">
        <f t="shared" si="2"/>
        <v>90.39805276983449</v>
      </c>
    </row>
    <row r="24" spans="1:10" ht="47.25">
      <c r="A24" s="6" t="s">
        <v>27</v>
      </c>
      <c r="B24" s="7" t="s">
        <v>28</v>
      </c>
      <c r="C24" s="8">
        <v>766084008.0799999</v>
      </c>
      <c r="D24" s="8">
        <v>521886271.89</v>
      </c>
      <c r="E24" s="8">
        <f>SUM(E25:E28)</f>
        <v>1093822742.67</v>
      </c>
      <c r="F24" s="8">
        <f>SUM(F25:F28)</f>
        <v>926155268.94</v>
      </c>
      <c r="G24" s="8">
        <f t="shared" si="0"/>
        <v>327738734.59000015</v>
      </c>
      <c r="H24" s="15">
        <f t="shared" si="3"/>
        <v>142.78104374106388</v>
      </c>
      <c r="I24" s="8">
        <f t="shared" si="1"/>
        <v>404268997.0500001</v>
      </c>
      <c r="J24" s="15">
        <f t="shared" si="2"/>
        <v>177.4630448863789</v>
      </c>
    </row>
    <row r="25" spans="1:10" ht="15.75" outlineLevel="1">
      <c r="A25" s="9" t="s">
        <v>29</v>
      </c>
      <c r="B25" s="3" t="s">
        <v>30</v>
      </c>
      <c r="C25" s="10">
        <v>16704922.82</v>
      </c>
      <c r="D25" s="10">
        <v>16481420.33</v>
      </c>
      <c r="E25" s="10">
        <v>23407619.85</v>
      </c>
      <c r="F25" s="10">
        <v>23329619.74</v>
      </c>
      <c r="G25" s="10">
        <f t="shared" si="0"/>
        <v>6702697.030000001</v>
      </c>
      <c r="H25" s="16">
        <f t="shared" si="3"/>
        <v>140.12408259662945</v>
      </c>
      <c r="I25" s="10">
        <f t="shared" si="1"/>
        <v>6848199.409999998</v>
      </c>
      <c r="J25" s="16">
        <f t="shared" si="2"/>
        <v>141.55102699210147</v>
      </c>
    </row>
    <row r="26" spans="1:10" ht="15.75" outlineLevel="1">
      <c r="A26" s="9" t="s">
        <v>31</v>
      </c>
      <c r="B26" s="3" t="s">
        <v>32</v>
      </c>
      <c r="C26" s="10">
        <v>242121943.07</v>
      </c>
      <c r="D26" s="10">
        <v>8339146.94</v>
      </c>
      <c r="E26" s="10">
        <v>500278888.07</v>
      </c>
      <c r="F26" s="10">
        <v>430904733.72</v>
      </c>
      <c r="G26" s="10">
        <f t="shared" si="0"/>
        <v>258156945</v>
      </c>
      <c r="H26" s="16">
        <f t="shared" si="3"/>
        <v>206.62269669848308</v>
      </c>
      <c r="I26" s="10">
        <f t="shared" si="1"/>
        <v>422565586.78000003</v>
      </c>
      <c r="J26" s="16">
        <f t="shared" si="2"/>
        <v>5167.25196018671</v>
      </c>
    </row>
    <row r="27" spans="1:10" ht="15.75" outlineLevel="1">
      <c r="A27" s="9" t="s">
        <v>33</v>
      </c>
      <c r="B27" s="3" t="s">
        <v>34</v>
      </c>
      <c r="C27" s="10">
        <v>452763054.51</v>
      </c>
      <c r="D27" s="10">
        <v>443025075.29</v>
      </c>
      <c r="E27" s="10">
        <v>515940246.35</v>
      </c>
      <c r="F27" s="10">
        <v>417995755.42</v>
      </c>
      <c r="G27" s="10">
        <f t="shared" si="0"/>
        <v>63177191.84000003</v>
      </c>
      <c r="H27" s="16">
        <f t="shared" si="3"/>
        <v>113.95369856499735</v>
      </c>
      <c r="I27" s="10">
        <f t="shared" si="1"/>
        <v>-25029319.870000005</v>
      </c>
      <c r="J27" s="16">
        <f t="shared" si="2"/>
        <v>94.35036045000025</v>
      </c>
    </row>
    <row r="28" spans="1:10" ht="47.25" outlineLevel="1">
      <c r="A28" s="9" t="s">
        <v>35</v>
      </c>
      <c r="B28" s="3" t="s">
        <v>36</v>
      </c>
      <c r="C28" s="10">
        <v>54494087.68</v>
      </c>
      <c r="D28" s="10">
        <v>54040629.33</v>
      </c>
      <c r="E28" s="10">
        <v>54195988.4</v>
      </c>
      <c r="F28" s="10">
        <v>53925160.06</v>
      </c>
      <c r="G28" s="10">
        <f t="shared" si="0"/>
        <v>-298099.2800000012</v>
      </c>
      <c r="H28" s="16">
        <f t="shared" si="3"/>
        <v>99.45296950056215</v>
      </c>
      <c r="I28" s="10">
        <f t="shared" si="1"/>
        <v>-115469.26999999583</v>
      </c>
      <c r="J28" s="16">
        <f t="shared" si="2"/>
        <v>99.78632878367334</v>
      </c>
    </row>
    <row r="29" spans="1:10" ht="15.75">
      <c r="A29" s="6" t="s">
        <v>37</v>
      </c>
      <c r="B29" s="7" t="s">
        <v>38</v>
      </c>
      <c r="C29" s="8">
        <v>2865292150.4200006</v>
      </c>
      <c r="D29" s="8">
        <v>2863821525.48</v>
      </c>
      <c r="E29" s="8">
        <f>SUM(E30:E35)</f>
        <v>2974488938.71</v>
      </c>
      <c r="F29" s="8">
        <f>SUM(F30:F35)</f>
        <v>2973537036.77</v>
      </c>
      <c r="G29" s="8">
        <f t="shared" si="0"/>
        <v>109196788.28999949</v>
      </c>
      <c r="H29" s="15">
        <f t="shared" si="3"/>
        <v>103.81101760509807</v>
      </c>
      <c r="I29" s="8">
        <f t="shared" si="1"/>
        <v>109715511.28999996</v>
      </c>
      <c r="J29" s="15">
        <f t="shared" si="2"/>
        <v>103.83108759794698</v>
      </c>
    </row>
    <row r="30" spans="1:10" ht="15.75" outlineLevel="1">
      <c r="A30" s="9" t="s">
        <v>39</v>
      </c>
      <c r="B30" s="3" t="s">
        <v>40</v>
      </c>
      <c r="C30" s="10">
        <v>1286879386.98</v>
      </c>
      <c r="D30" s="10">
        <v>1286104242.76</v>
      </c>
      <c r="E30" s="10">
        <v>1351147186.46</v>
      </c>
      <c r="F30" s="10">
        <v>1351144456.46</v>
      </c>
      <c r="G30" s="10">
        <f t="shared" si="0"/>
        <v>64267799.48000002</v>
      </c>
      <c r="H30" s="16">
        <f t="shared" si="3"/>
        <v>104.99408104055668</v>
      </c>
      <c r="I30" s="10">
        <f t="shared" si="1"/>
        <v>65040213.70000005</v>
      </c>
      <c r="J30" s="16">
        <f t="shared" si="2"/>
        <v>105.05714945473026</v>
      </c>
    </row>
    <row r="31" spans="1:10" ht="15.75" outlineLevel="1">
      <c r="A31" s="9" t="s">
        <v>41</v>
      </c>
      <c r="B31" s="3" t="s">
        <v>42</v>
      </c>
      <c r="C31" s="10">
        <v>1320559242.95</v>
      </c>
      <c r="D31" s="10">
        <v>1320310913.86</v>
      </c>
      <c r="E31" s="10">
        <v>1373245664.92</v>
      </c>
      <c r="F31" s="10">
        <v>1372990418</v>
      </c>
      <c r="G31" s="10">
        <f t="shared" si="0"/>
        <v>52686421.97000003</v>
      </c>
      <c r="H31" s="16">
        <f t="shared" si="3"/>
        <v>103.98970528973041</v>
      </c>
      <c r="I31" s="10">
        <f t="shared" si="1"/>
        <v>52679504.140000105</v>
      </c>
      <c r="J31" s="16">
        <f t="shared" si="2"/>
        <v>103.98993173403291</v>
      </c>
    </row>
    <row r="32" spans="1:10" ht="31.5" outlineLevel="1">
      <c r="A32" s="9" t="s">
        <v>73</v>
      </c>
      <c r="B32" s="3" t="s">
        <v>74</v>
      </c>
      <c r="C32" s="10">
        <v>164609886.26</v>
      </c>
      <c r="D32" s="10">
        <v>164482651.82</v>
      </c>
      <c r="E32" s="10">
        <v>154068208.5</v>
      </c>
      <c r="F32" s="10">
        <v>153992633.22</v>
      </c>
      <c r="G32" s="10">
        <f t="shared" si="0"/>
        <v>-10541677.75999999</v>
      </c>
      <c r="H32" s="16">
        <f t="shared" si="3"/>
        <v>93.5959631590113</v>
      </c>
      <c r="I32" s="10">
        <f t="shared" si="1"/>
        <v>-10490018.599999994</v>
      </c>
      <c r="J32" s="16">
        <f t="shared" si="2"/>
        <v>93.62241641660809</v>
      </c>
    </row>
    <row r="33" spans="1:10" ht="47.25" outlineLevel="1">
      <c r="A33" s="9" t="s">
        <v>86</v>
      </c>
      <c r="B33" s="3" t="s">
        <v>85</v>
      </c>
      <c r="C33" s="10">
        <v>232270</v>
      </c>
      <c r="D33" s="10">
        <v>229270</v>
      </c>
      <c r="E33" s="10">
        <v>362850</v>
      </c>
      <c r="F33" s="10">
        <v>343850</v>
      </c>
      <c r="G33" s="10">
        <f t="shared" si="0"/>
        <v>130580</v>
      </c>
      <c r="H33" s="16">
        <f t="shared" si="3"/>
        <v>156.21905540965255</v>
      </c>
      <c r="I33" s="10">
        <f t="shared" si="1"/>
        <v>114580</v>
      </c>
      <c r="J33" s="16">
        <f t="shared" si="2"/>
        <v>149.97601081694071</v>
      </c>
    </row>
    <row r="34" spans="1:10" ht="15.75" outlineLevel="1">
      <c r="A34" s="9" t="s">
        <v>75</v>
      </c>
      <c r="B34" s="3" t="s">
        <v>76</v>
      </c>
      <c r="C34" s="10">
        <v>12473848.23</v>
      </c>
      <c r="D34" s="10">
        <v>12472048.23</v>
      </c>
      <c r="E34" s="10">
        <v>12191957.83</v>
      </c>
      <c r="F34" s="10">
        <v>12189257.83</v>
      </c>
      <c r="G34" s="10">
        <f t="shared" si="0"/>
        <v>-281890.4000000004</v>
      </c>
      <c r="H34" s="16">
        <f t="shared" si="3"/>
        <v>97.74014887144415</v>
      </c>
      <c r="I34" s="10">
        <f t="shared" si="1"/>
        <v>-282790.4000000004</v>
      </c>
      <c r="J34" s="16">
        <f t="shared" si="2"/>
        <v>97.73260658726622</v>
      </c>
    </row>
    <row r="35" spans="1:10" ht="31.5" outlineLevel="1">
      <c r="A35" s="9" t="s">
        <v>43</v>
      </c>
      <c r="B35" s="3" t="s">
        <v>44</v>
      </c>
      <c r="C35" s="10">
        <v>80537516</v>
      </c>
      <c r="D35" s="10">
        <v>80222398.81</v>
      </c>
      <c r="E35" s="10">
        <v>83473071</v>
      </c>
      <c r="F35" s="10">
        <v>82876421.26</v>
      </c>
      <c r="G35" s="10">
        <f t="shared" si="0"/>
        <v>2935555</v>
      </c>
      <c r="H35" s="16">
        <f t="shared" si="3"/>
        <v>103.64495348975005</v>
      </c>
      <c r="I35" s="10">
        <f t="shared" si="1"/>
        <v>2654022.450000003</v>
      </c>
      <c r="J35" s="16">
        <f t="shared" si="2"/>
        <v>103.30833095166581</v>
      </c>
    </row>
    <row r="36" spans="1:10" ht="31.5">
      <c r="A36" s="6" t="s">
        <v>45</v>
      </c>
      <c r="B36" s="7" t="s">
        <v>46</v>
      </c>
      <c r="C36" s="8">
        <v>257540086.31</v>
      </c>
      <c r="D36" s="8">
        <v>257363024.14</v>
      </c>
      <c r="E36" s="8">
        <f>SUM(E37:E38)</f>
        <v>268585755.57</v>
      </c>
      <c r="F36" s="8">
        <f>SUM(F37:F38)</f>
        <v>268543879.03</v>
      </c>
      <c r="G36" s="8">
        <f t="shared" si="0"/>
        <v>11045669.25999999</v>
      </c>
      <c r="H36" s="15">
        <f t="shared" si="3"/>
        <v>104.28891261871536</v>
      </c>
      <c r="I36" s="8">
        <f t="shared" si="1"/>
        <v>11180854.889999986</v>
      </c>
      <c r="J36" s="15">
        <f t="shared" si="2"/>
        <v>104.34439054614072</v>
      </c>
    </row>
    <row r="37" spans="1:10" ht="15.75" outlineLevel="1">
      <c r="A37" s="9" t="s">
        <v>47</v>
      </c>
      <c r="B37" s="3" t="s">
        <v>48</v>
      </c>
      <c r="C37" s="10">
        <v>177167768.41</v>
      </c>
      <c r="D37" s="10">
        <v>177163327.81</v>
      </c>
      <c r="E37" s="10">
        <v>181522332.79</v>
      </c>
      <c r="F37" s="10">
        <v>181480456.25</v>
      </c>
      <c r="G37" s="10">
        <f t="shared" si="0"/>
        <v>4354564.379999995</v>
      </c>
      <c r="H37" s="16">
        <f t="shared" si="3"/>
        <v>102.45787618091046</v>
      </c>
      <c r="I37" s="10">
        <f t="shared" si="1"/>
        <v>4317128.439999998</v>
      </c>
      <c r="J37" s="16">
        <f t="shared" si="2"/>
        <v>102.43680703753202</v>
      </c>
    </row>
    <row r="38" spans="1:10" ht="31.5" outlineLevel="1">
      <c r="A38" s="9" t="s">
        <v>49</v>
      </c>
      <c r="B38" s="3" t="s">
        <v>50</v>
      </c>
      <c r="C38" s="10">
        <v>80372317.9</v>
      </c>
      <c r="D38" s="10">
        <v>80199696.33</v>
      </c>
      <c r="E38" s="10">
        <v>87063422.78</v>
      </c>
      <c r="F38" s="10">
        <v>87063422.78</v>
      </c>
      <c r="G38" s="10">
        <f t="shared" si="0"/>
        <v>6691104.879999995</v>
      </c>
      <c r="H38" s="16">
        <f t="shared" si="3"/>
        <v>108.3251361349627</v>
      </c>
      <c r="I38" s="10">
        <f t="shared" si="1"/>
        <v>6863726.450000003</v>
      </c>
      <c r="J38" s="16">
        <f t="shared" si="2"/>
        <v>108.5582948116881</v>
      </c>
    </row>
    <row r="39" spans="1:10" ht="15.75">
      <c r="A39" s="6" t="s">
        <v>51</v>
      </c>
      <c r="B39" s="7" t="s">
        <v>52</v>
      </c>
      <c r="C39" s="8">
        <v>125183247.7</v>
      </c>
      <c r="D39" s="8">
        <v>123736503.28</v>
      </c>
      <c r="E39" s="8">
        <f>SUM(E40:E42)</f>
        <v>137022827.19</v>
      </c>
      <c r="F39" s="8">
        <f>SUM(F40:F42)</f>
        <v>134447684.34</v>
      </c>
      <c r="G39" s="8">
        <f t="shared" si="0"/>
        <v>11839579.489999995</v>
      </c>
      <c r="H39" s="15">
        <f t="shared" si="3"/>
        <v>109.45779863322717</v>
      </c>
      <c r="I39" s="8">
        <f t="shared" si="1"/>
        <v>10711181.060000002</v>
      </c>
      <c r="J39" s="15">
        <f t="shared" si="2"/>
        <v>108.65644395636586</v>
      </c>
    </row>
    <row r="40" spans="1:10" ht="15.75" outlineLevel="1">
      <c r="A40" s="9" t="s">
        <v>53</v>
      </c>
      <c r="B40" s="3" t="s">
        <v>54</v>
      </c>
      <c r="C40" s="10">
        <v>21130910.23</v>
      </c>
      <c r="D40" s="10">
        <v>21127423.31</v>
      </c>
      <c r="E40" s="10">
        <v>22112583.5</v>
      </c>
      <c r="F40" s="10">
        <v>22112583.5</v>
      </c>
      <c r="G40" s="10">
        <f t="shared" si="0"/>
        <v>981673.2699999996</v>
      </c>
      <c r="H40" s="16">
        <f t="shared" si="3"/>
        <v>104.64567431934995</v>
      </c>
      <c r="I40" s="10">
        <f t="shared" si="1"/>
        <v>985160.1900000013</v>
      </c>
      <c r="J40" s="16">
        <f t="shared" si="2"/>
        <v>104.66294528937519</v>
      </c>
    </row>
    <row r="41" spans="1:10" ht="31.5" outlineLevel="1">
      <c r="A41" s="9" t="s">
        <v>55</v>
      </c>
      <c r="B41" s="3" t="s">
        <v>56</v>
      </c>
      <c r="C41" s="10">
        <v>11454909.47</v>
      </c>
      <c r="D41" s="10">
        <v>10922339.97</v>
      </c>
      <c r="E41" s="10">
        <v>16228084</v>
      </c>
      <c r="F41" s="10">
        <v>13654565.44</v>
      </c>
      <c r="G41" s="10">
        <f t="shared" si="0"/>
        <v>4773174.529999999</v>
      </c>
      <c r="H41" s="16">
        <f t="shared" si="3"/>
        <v>141.66924708135647</v>
      </c>
      <c r="I41" s="10">
        <f t="shared" si="1"/>
        <v>2732225.469999999</v>
      </c>
      <c r="J41" s="16">
        <f t="shared" si="2"/>
        <v>125.01501946931248</v>
      </c>
    </row>
    <row r="42" spans="1:10" ht="15.75" outlineLevel="1">
      <c r="A42" s="9" t="s">
        <v>57</v>
      </c>
      <c r="B42" s="3" t="s">
        <v>58</v>
      </c>
      <c r="C42" s="10">
        <v>92597428</v>
      </c>
      <c r="D42" s="10">
        <v>91686740</v>
      </c>
      <c r="E42" s="10">
        <v>98682159.69</v>
      </c>
      <c r="F42" s="10">
        <v>98680535.4</v>
      </c>
      <c r="G42" s="10">
        <f t="shared" si="0"/>
        <v>6084731.689999998</v>
      </c>
      <c r="H42" s="16">
        <f t="shared" si="3"/>
        <v>106.57116706308516</v>
      </c>
      <c r="I42" s="10">
        <f t="shared" si="1"/>
        <v>6993795.400000006</v>
      </c>
      <c r="J42" s="16">
        <f t="shared" si="2"/>
        <v>107.62792460501922</v>
      </c>
    </row>
    <row r="43" spans="1:10" ht="31.5">
      <c r="A43" s="6" t="s">
        <v>59</v>
      </c>
      <c r="B43" s="7" t="s">
        <v>60</v>
      </c>
      <c r="C43" s="8">
        <v>217329690.37</v>
      </c>
      <c r="D43" s="8">
        <v>217079503.87</v>
      </c>
      <c r="E43" s="8">
        <f>SUM(E44:E45)</f>
        <v>412002541.5</v>
      </c>
      <c r="F43" s="8">
        <f>SUM(F44:F45)</f>
        <v>409701042.05</v>
      </c>
      <c r="G43" s="8">
        <f t="shared" si="0"/>
        <v>194672851.13</v>
      </c>
      <c r="H43" s="15">
        <f t="shared" si="3"/>
        <v>189.5748992227306</v>
      </c>
      <c r="I43" s="8">
        <f t="shared" si="1"/>
        <v>192621538.18</v>
      </c>
      <c r="J43" s="15">
        <f t="shared" si="2"/>
        <v>188.7331759774765</v>
      </c>
    </row>
    <row r="44" spans="1:10" ht="15.75" outlineLevel="1">
      <c r="A44" s="9" t="s">
        <v>61</v>
      </c>
      <c r="B44" s="3" t="s">
        <v>62</v>
      </c>
      <c r="C44" s="10">
        <v>198373761.37</v>
      </c>
      <c r="D44" s="10">
        <v>198206720.01</v>
      </c>
      <c r="E44" s="10">
        <v>361878404.67</v>
      </c>
      <c r="F44" s="10">
        <v>361653150.45</v>
      </c>
      <c r="G44" s="10">
        <f t="shared" si="0"/>
        <v>163504643.3</v>
      </c>
      <c r="H44" s="16">
        <f t="shared" si="3"/>
        <v>182.42251503969655</v>
      </c>
      <c r="I44" s="10">
        <f t="shared" si="1"/>
        <v>163446430.44</v>
      </c>
      <c r="J44" s="16">
        <f t="shared" si="2"/>
        <v>182.46260794374365</v>
      </c>
    </row>
    <row r="45" spans="1:10" ht="31.5" outlineLevel="1">
      <c r="A45" s="9" t="s">
        <v>63</v>
      </c>
      <c r="B45" s="3" t="s">
        <v>64</v>
      </c>
      <c r="C45" s="10">
        <v>18955929</v>
      </c>
      <c r="D45" s="10">
        <v>18872783.86</v>
      </c>
      <c r="E45" s="10">
        <v>50124136.83</v>
      </c>
      <c r="F45" s="10">
        <v>48047891.6</v>
      </c>
      <c r="G45" s="10">
        <f t="shared" si="0"/>
        <v>31168207.83</v>
      </c>
      <c r="H45" s="16">
        <f t="shared" si="3"/>
        <v>264.4245862600561</v>
      </c>
      <c r="I45" s="10">
        <f t="shared" si="1"/>
        <v>29175107.740000002</v>
      </c>
      <c r="J45" s="16">
        <f t="shared" si="2"/>
        <v>254.58825765410955</v>
      </c>
    </row>
    <row r="46" spans="1:10" ht="31.5">
      <c r="A46" s="6" t="s">
        <v>65</v>
      </c>
      <c r="B46" s="7" t="s">
        <v>66</v>
      </c>
      <c r="C46" s="8">
        <v>6000000</v>
      </c>
      <c r="D46" s="8">
        <v>6000000</v>
      </c>
      <c r="E46" s="8">
        <f>E47</f>
        <v>7000000</v>
      </c>
      <c r="F46" s="8">
        <f>F47</f>
        <v>7000000</v>
      </c>
      <c r="G46" s="8">
        <f t="shared" si="0"/>
        <v>1000000</v>
      </c>
      <c r="H46" s="15">
        <f t="shared" si="3"/>
        <v>116.66666666666667</v>
      </c>
      <c r="I46" s="8">
        <f t="shared" si="1"/>
        <v>1000000</v>
      </c>
      <c r="J46" s="15">
        <f t="shared" si="2"/>
        <v>116.66666666666667</v>
      </c>
    </row>
    <row r="47" spans="1:10" ht="31.5" outlineLevel="1">
      <c r="A47" s="9" t="s">
        <v>67</v>
      </c>
      <c r="B47" s="3" t="s">
        <v>68</v>
      </c>
      <c r="C47" s="10">
        <v>6000000</v>
      </c>
      <c r="D47" s="10">
        <v>6000000</v>
      </c>
      <c r="E47" s="10">
        <v>7000000</v>
      </c>
      <c r="F47" s="10">
        <v>7000000</v>
      </c>
      <c r="G47" s="10">
        <f t="shared" si="0"/>
        <v>1000000</v>
      </c>
      <c r="H47" s="16">
        <f t="shared" si="3"/>
        <v>116.66666666666667</v>
      </c>
      <c r="I47" s="10">
        <f t="shared" si="1"/>
        <v>1000000</v>
      </c>
      <c r="J47" s="16">
        <f t="shared" si="2"/>
        <v>116.66666666666667</v>
      </c>
    </row>
    <row r="48" spans="1:10" ht="57" customHeight="1">
      <c r="A48" s="6" t="s">
        <v>90</v>
      </c>
      <c r="B48" s="7" t="s">
        <v>69</v>
      </c>
      <c r="C48" s="8">
        <v>13387612.5</v>
      </c>
      <c r="D48" s="8">
        <v>12025831.66</v>
      </c>
      <c r="E48" s="8">
        <f>E49</f>
        <v>22077077.3</v>
      </c>
      <c r="F48" s="8">
        <f>F49</f>
        <v>21802556.76</v>
      </c>
      <c r="G48" s="8">
        <f t="shared" si="0"/>
        <v>8689464.8</v>
      </c>
      <c r="H48" s="15">
        <f t="shared" si="3"/>
        <v>164.9067546584576</v>
      </c>
      <c r="I48" s="8">
        <f t="shared" si="1"/>
        <v>9776725.100000001</v>
      </c>
      <c r="J48" s="15">
        <f t="shared" si="2"/>
        <v>181.29770461130838</v>
      </c>
    </row>
    <row r="49" spans="1:10" ht="47.25" outlineLevel="1">
      <c r="A49" s="9" t="s">
        <v>91</v>
      </c>
      <c r="B49" s="3" t="s">
        <v>70</v>
      </c>
      <c r="C49" s="10">
        <v>13387612.5</v>
      </c>
      <c r="D49" s="10">
        <v>12025831.66</v>
      </c>
      <c r="E49" s="10">
        <v>22077077.3</v>
      </c>
      <c r="F49" s="10">
        <v>21802556.76</v>
      </c>
      <c r="G49" s="10">
        <f t="shared" si="0"/>
        <v>8689464.8</v>
      </c>
      <c r="H49" s="16">
        <f t="shared" si="3"/>
        <v>164.9067546584576</v>
      </c>
      <c r="I49" s="10">
        <f t="shared" si="1"/>
        <v>9776725.100000001</v>
      </c>
      <c r="J49" s="16">
        <f t="shared" si="2"/>
        <v>181.29770461130838</v>
      </c>
    </row>
    <row r="50" spans="1:10" ht="15.75">
      <c r="A50" s="11" t="s">
        <v>84</v>
      </c>
      <c r="B50" s="12"/>
      <c r="C50" s="13">
        <v>4728016443.67</v>
      </c>
      <c r="D50" s="13">
        <v>4465382888.76</v>
      </c>
      <c r="E50" s="13">
        <f>E48+E46+E43+E39+E36+E24+E19+E16+E8+E29</f>
        <v>5471985723.92</v>
      </c>
      <c r="F50" s="13">
        <f>F48+F46+F43+F39+F36+F24+F19+F16+F8+F29</f>
        <v>5282195459.33</v>
      </c>
      <c r="G50" s="13">
        <f t="shared" si="0"/>
        <v>743969280.25</v>
      </c>
      <c r="H50" s="17">
        <f t="shared" si="3"/>
        <v>115.73533614177774</v>
      </c>
      <c r="I50" s="13">
        <f t="shared" si="1"/>
        <v>816812570.5699997</v>
      </c>
      <c r="J50" s="17">
        <f t="shared" si="2"/>
        <v>118.29210598325245</v>
      </c>
    </row>
  </sheetData>
  <sheetProtection/>
  <mergeCells count="13"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Starceva</cp:lastModifiedBy>
  <cp:lastPrinted>2023-01-24T12:13:04Z</cp:lastPrinted>
  <dcterms:created xsi:type="dcterms:W3CDTF">2017-04-12T06:24:55Z</dcterms:created>
  <dcterms:modified xsi:type="dcterms:W3CDTF">2023-01-24T12:13:08Z</dcterms:modified>
  <cp:category/>
  <cp:version/>
  <cp:contentType/>
  <cp:contentStatus/>
</cp:coreProperties>
</file>