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130" windowHeight="11625" activeTab="0"/>
  </bookViews>
  <sheets>
    <sheet name="Исполнение" sheetId="1" r:id="rId1"/>
  </sheets>
  <definedNames>
    <definedName name="LAST_CELL" localSheetId="0">'Исполнение'!$H$380</definedName>
    <definedName name="_xlnm.Print_Titles" localSheetId="0">'Исполнение'!$3:$4</definedName>
  </definedNames>
  <calcPr fullCalcOnLoad="1"/>
</workbook>
</file>

<file path=xl/sharedStrings.xml><?xml version="1.0" encoding="utf-8"?>
<sst xmlns="http://schemas.openxmlformats.org/spreadsheetml/2006/main" count="792" uniqueCount="544">
  <si>
    <t>КВД</t>
  </si>
  <si>
    <t>Наименование показателя</t>
  </si>
  <si>
    <t>Фактическое поступление</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</si>
  <si>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</si>
  <si>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</si>
  <si>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</si>
  <si>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</si>
  <si>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</si>
  <si>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</si>
  <si>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</si>
  <si>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</si>
  <si>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</si>
  <si>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</si>
  <si>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</si>
  <si>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</si>
  <si>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</si>
  <si>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</si>
  <si>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</si>
  <si>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</si>
  <si>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</si>
  <si>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</si>
  <si>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</si>
  <si>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</si>
  <si>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</si>
  <si>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</si>
  <si>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</si>
  <si>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</si>
  <si>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</si>
  <si>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</si>
  <si>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</si>
  <si>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</si>
  <si>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</si>
  <si>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</si>
  <si>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</si>
  <si>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</si>
  <si>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</si>
  <si>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</si>
  <si>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</si>
  <si>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</si>
  <si>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</si>
  <si>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</si>
  <si>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</si>
  <si>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</si>
  <si>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</si>
  <si>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</si>
  <si>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</si>
  <si>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</si>
  <si>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</si>
  <si>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</si>
  <si>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10302240011000110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</si>
  <si>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</si>
  <si>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</si>
  <si>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</si>
  <si>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10302250011000110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</si>
  <si>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</si>
  <si>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</si>
  <si>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</si>
  <si>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</si>
  <si>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</si>
  <si>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10501000000000110</t>
  </si>
  <si>
    <t>Налог, взимаемый в связи с применением упрощенной системы налогообложения</t>
  </si>
  <si>
    <t>10501010010000110</t>
  </si>
  <si>
    <t>Налог, взимаемый с налогоплательщиков, выбравших в качестве объекта налогообложения доходы</t>
  </si>
  <si>
    <t>10501011010000110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</si>
  <si>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</si>
  <si>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</si>
  <si>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10501011012100110</t>
  </si>
  <si>
    <t>Налог, взимаемый с налогоплательщиков, выбравших в качестве объекта налогообложения доходы (пени по соответствующему платежу)</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</si>
  <si>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</si>
  <si>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</si>
  <si>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10501011014000110</t>
  </si>
  <si>
    <t>Налог, взимаемый с налогоплательщиков, выбравших в качестве объекта налогообложения доходы (прочие поступления)</t>
  </si>
  <si>
    <t>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</si>
  <si>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</si>
  <si>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10501012012100110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</si>
  <si>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</si>
  <si>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10501020010000110</t>
  </si>
  <si>
    <t>Налог, взимаемый с налогоплательщиков, выбравших в качестве объекта налогообложения доходы, уменьшенные на величину расходов</t>
  </si>
  <si>
    <t>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</si>
  <si>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</si>
  <si>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10501021011000110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</si>
  <si>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</si>
  <si>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10501021012100110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</si>
  <si>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</si>
  <si>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10501021012200110</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</si>
  <si>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</si>
  <si>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10501021013000110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</si>
  <si>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</si>
  <si>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10501021014000110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</si>
  <si>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</si>
  <si>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</si>
  <si>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</si>
  <si>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</si>
  <si>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</si>
  <si>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10501022012100110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</si>
  <si>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</si>
  <si>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10501022013000110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</si>
  <si>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</si>
  <si>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</si>
  <si>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</si>
  <si>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</si>
  <si>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</si>
  <si>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</si>
  <si>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</si>
  <si>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</si>
  <si>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</si>
  <si>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</si>
  <si>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</si>
  <si>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</si>
  <si>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10502020020000110</t>
  </si>
  <si>
    <t>Единый налог на вмененный доход для отдельных видов деятельности (за налоговые периоды, истекшие до 1 января 2011 года)</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</si>
  <si>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</si>
  <si>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</si>
  <si>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</si>
  <si>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</si>
  <si>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</si>
  <si>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</si>
  <si>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10503000010000110</t>
  </si>
  <si>
    <t>Единый сельскохозяйственный налог</t>
  </si>
  <si>
    <t>10503010010000110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</si>
  <si>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</si>
  <si>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</si>
  <si>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10503010012100110</t>
  </si>
  <si>
    <t>Единый сельскохозяйственный налог (пени по соответствующему платежу)</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</si>
  <si>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</si>
  <si>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</si>
  <si>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10503010014000110</t>
  </si>
  <si>
    <t>Единый сельскохозяйственный налог (прочие поступления)</t>
  </si>
  <si>
    <t>10503020010000110</t>
  </si>
  <si>
    <t>Единый сельскохозяйственный налог (за налоговые периоды, истекшие до 1 января 2011 года)</t>
  </si>
  <si>
    <t>10503020012100110</t>
  </si>
  <si>
    <t>Единый сельскохозяйственный налог (за налоговые периоды, истекшие до 1 января 2011 года) (пени по соответствующему платежу)</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</si>
  <si>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</si>
  <si>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</si>
  <si>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</si>
  <si>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</si>
  <si>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</si>
  <si>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</si>
  <si>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10504010022100110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</si>
  <si>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</si>
  <si>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10504010024000110</t>
  </si>
  <si>
    <t>Налог, взимаемый в связи с применением патентной системы налогообложения, зачисляемый в бюджеты городских округов (прочие поступления)</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</si>
  <si>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</si>
  <si>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</si>
  <si>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</si>
  <si>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</si>
  <si>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</si>
  <si>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</si>
  <si>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</si>
  <si>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</si>
  <si>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</si>
  <si>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</si>
  <si>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10601020044000110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</si>
  <si>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</si>
  <si>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</si>
  <si>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</si>
  <si>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</si>
  <si>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</si>
  <si>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</si>
  <si>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</si>
  <si>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</si>
  <si>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</si>
  <si>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10606032042100110</t>
  </si>
  <si>
    <t>Земельный налог с организаций, обладающих земельным участком, расположенным в границах городских округов (пени по соответствующему платежу)</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</si>
  <si>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</si>
  <si>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</si>
  <si>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10606032044000110</t>
  </si>
  <si>
    <t>Земельный налог с организаций, обладающих земельным участком, расположенным в границах городских округов (прочие поступления)</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</si>
  <si>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</si>
  <si>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</si>
  <si>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</si>
  <si>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</si>
  <si>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</si>
  <si>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</si>
  <si>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10606042042100110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</si>
  <si>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</si>
  <si>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</si>
  <si>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</si>
  <si>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10606042044000110</t>
  </si>
  <si>
    <t>Земельный налог с физических лиц, обладающих земельным участком, расположенным в границах городских округов (прочие поступления)</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</si>
  <si>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</si>
  <si>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</si>
  <si>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</si>
  <si>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</si>
  <si>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</si>
  <si>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</si>
  <si>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</si>
  <si>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</si>
  <si>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10807000010000110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</si>
  <si>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</si>
  <si>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</si>
  <si>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</si>
  <si>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</si>
  <si>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11100000000000000</t>
  </si>
  <si>
    <t>ДОХОДЫ ОТ ИСПОЛЬЗОВАНИЯ ИМУЩЕСТВА, НАХОДЯЩЕГОСЯ В ГОСУДАРСТВЕННОЙ И МУНИЦИПАЛЬНОЙ СОБСТВЕННОСТИ</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</si>
  <si>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</si>
  <si>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</si>
  <si>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</si>
  <si>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</si>
  <si>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</si>
  <si>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</si>
  <si>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</si>
  <si>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</si>
  <si>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</si>
  <si>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</si>
  <si>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</si>
  <si>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</si>
  <si>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</si>
  <si>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</si>
  <si>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</si>
  <si>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</si>
  <si>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</si>
  <si>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</si>
  <si>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</si>
  <si>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</si>
  <si>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</si>
  <si>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</si>
  <si>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</si>
  <si>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</si>
  <si>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</si>
  <si>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</si>
  <si>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</si>
  <si>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</si>
  <si>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</si>
  <si>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</si>
  <si>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</si>
  <si>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</si>
  <si>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</si>
  <si>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</si>
  <si>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</si>
  <si>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</si>
  <si>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</si>
  <si>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</si>
  <si>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</si>
  <si>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</si>
  <si>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</si>
  <si>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</si>
  <si>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</si>
  <si>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</si>
  <si>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</si>
  <si>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 7</t>
  </si>
  <si>
    <t>11201010012100120</t>
  </si>
  <si>
    <t>Плата за выбросы загрязняющих веществ в атмосферный воздух стационарными объектами (пени по соответствующему платежу)</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</si>
  <si>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</si>
  <si>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</si>
  <si>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11201020010000120</t>
  </si>
  <si>
    <t>Плата за выбросы загрязняющих веществ в атмосферный воздух передвижными объектами</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</si>
  <si>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</si>
  <si>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</si>
  <si>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</si>
  <si>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</si>
  <si>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</si>
  <si>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</si>
  <si>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</si>
  <si>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</si>
  <si>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</si>
  <si>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</si>
  <si>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</si>
  <si>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</si>
  <si>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11201042016000120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</si>
  <si>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</si>
  <si>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11300000000000000</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</si>
  <si>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</si>
  <si>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</si>
  <si>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</si>
  <si>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</si>
  <si>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</si>
  <si>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</si>
  <si>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</si>
  <si>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</si>
  <si>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</si>
  <si>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</si>
  <si>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</si>
  <si>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</si>
  <si>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</si>
  <si>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</si>
  <si>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</si>
  <si>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</si>
  <si>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</si>
  <si>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</si>
  <si>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</si>
  <si>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</si>
  <si>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</si>
  <si>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</si>
  <si>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</si>
  <si>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</si>
  <si>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11402048040000410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</si>
  <si>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</si>
  <si>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</si>
  <si>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</si>
  <si>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</si>
  <si>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</si>
  <si>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</si>
  <si>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</si>
  <si>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</si>
  <si>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</si>
  <si>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</si>
  <si>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</si>
  <si>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11502040040000140</t>
  </si>
  <si>
    <t>Платежи, взимаемые органами местного самоуправления (организациями) городских округов за выполнение определенных функций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</si>
  <si>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</si>
  <si>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</si>
  <si>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</si>
  <si>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</si>
  <si>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</si>
  <si>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</si>
  <si>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</si>
  <si>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</si>
  <si>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</si>
  <si>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</si>
  <si>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</si>
  <si>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</si>
  <si>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</si>
  <si>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</si>
  <si>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</si>
  <si>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</si>
  <si>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</si>
  <si>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</si>
  <si>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</si>
  <si>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</si>
  <si>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</si>
  <si>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</si>
  <si>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</si>
  <si>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</si>
  <si>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</si>
  <si>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</si>
  <si>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11621000000000140</t>
  </si>
  <si>
    <t>Денежные взыскания (штрафы) и иные суммы, взыскиваемые с лиц, виновных в совершении преступлений, и в возмещение ущерба имуществу</t>
  </si>
  <si>
    <t>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</si>
  <si>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</si>
  <si>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11623000000000140</t>
  </si>
  <si>
    <t>Доходы от возмещения ущерба при возникновении страховых случаев</t>
  </si>
  <si>
    <t>11623040040000140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</si>
  <si>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</si>
  <si>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</si>
  <si>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</si>
  <si>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</si>
  <si>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</si>
  <si>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</si>
  <si>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</si>
  <si>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11625020010000140</t>
  </si>
  <si>
    <t>Денежные взыскания (штрафы) за нарушение законодательства Российской Федерации об особо охраняемых природных территориях</t>
  </si>
  <si>
    <t>11625030010000140</t>
  </si>
  <si>
    <t>Денежные взыскания (штрафы) за нарушение законодательства Российской Федерации об охране и использовании животного мира</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</si>
  <si>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</si>
  <si>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</si>
  <si>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11625050010000140</t>
  </si>
  <si>
    <t>Денежные взыскания (штрафы) за нарушение законодательства в области охраны окружающей среды</t>
  </si>
  <si>
    <t>11625050016000140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</si>
  <si>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</si>
  <si>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</si>
  <si>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</si>
  <si>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</si>
  <si>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</si>
  <si>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11625080000000140</t>
  </si>
  <si>
    <t>Денежные взыскания (штрафы) за нарушение водного законодательства</t>
  </si>
  <si>
    <t>11625084040000140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</si>
  <si>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</si>
  <si>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</si>
  <si>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</si>
  <si>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</si>
  <si>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</si>
  <si>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</si>
  <si>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</si>
  <si>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</si>
  <si>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</si>
  <si>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</si>
  <si>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</si>
  <si>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</si>
  <si>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</si>
  <si>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</si>
  <si>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</si>
  <si>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</si>
  <si>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</si>
  <si>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</si>
  <si>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</si>
  <si>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</si>
  <si>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</si>
  <si>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11633040046000140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</si>
  <si>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</si>
  <si>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11635000000000140</t>
  </si>
  <si>
    <t>Суммы по искам о возмещении вреда, причиненного окружающей среде</t>
  </si>
  <si>
    <t>11635020040000140</t>
  </si>
  <si>
    <t>Суммы по искам о возмещении вреда, причиненного окружающей среде, подлежащие зачислению в бюджеты городских округов</t>
  </si>
  <si>
    <t>11637000000000140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</si>
  <si>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</si>
  <si>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</si>
  <si>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</si>
  <si>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11641000010000140</t>
  </si>
  <si>
    <t>Денежные взыскания (штрафы) за нарушение законодательства Российской Федерации об электроэнергетике</t>
  </si>
  <si>
    <t>11641000016000140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</si>
  <si>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</si>
  <si>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</si>
  <si>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</si>
  <si>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</si>
  <si>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</si>
  <si>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11645000010000140</t>
  </si>
  <si>
    <t>Денежные взыскания (штрафы) за нарушения законодательства Российской Федерации о промышленной безопасности</t>
  </si>
  <si>
    <t>11645000016000140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</si>
  <si>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</si>
  <si>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</si>
  <si>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</si>
  <si>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</si>
  <si>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</si>
  <si>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</si>
  <si>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</si>
  <si>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11700000000000000</t>
  </si>
  <si>
    <t>ПРОЧИЕ НЕНАЛОГОВЫЕ ДОХОДЫ</t>
  </si>
  <si>
    <t>11701000000000180</t>
  </si>
  <si>
    <t>Невыясненные поступления</t>
  </si>
  <si>
    <t>11701040040000180</t>
  </si>
  <si>
    <t>Невыясненные поступления, зачисляемые в бюджеты городских округов</t>
  </si>
  <si>
    <t>11705000000000180</t>
  </si>
  <si>
    <t>Прочие неналоговые доходы</t>
  </si>
  <si>
    <t>11705040040000180</t>
  </si>
  <si>
    <t>Прочие неналоговые доходы бюджетов городских округов</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</si>
  <si>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</si>
  <si>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</si>
  <si>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</si>
  <si>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</si>
  <si>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20202000000000151</t>
  </si>
  <si>
    <t>Субсидии бюджетам бюджетной системы Российской Федерации (межбюджетные субсидии)</t>
  </si>
  <si>
    <t>20202999000000151</t>
  </si>
  <si>
    <t>Прочие субсидии</t>
  </si>
  <si>
    <t>20202999040000151</t>
  </si>
  <si>
    <t>Прочие субсидии бюджетам городских округов</t>
  </si>
  <si>
    <t>Дотации бюджетам бюджетной системы Российской Федерации</t>
  </si>
  <si>
    <t>20215001000000151</t>
  </si>
  <si>
    <t>Дотации на выравнивание бюджетной обеспеченности</t>
  </si>
  <si>
    <t>20215001040000151</t>
  </si>
  <si>
    <t>Дотации бюджетам городских округов на выравнивание бюджетной обеспеченности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</si>
  <si>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</si>
  <si>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реализацию мероприятий по обеспечению жильем молодых семей</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</si>
  <si>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</si>
  <si>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</si>
  <si>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</si>
  <si>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20230024040000151</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</si>
  <si>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</si>
  <si>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</si>
  <si>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</si>
  <si>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</si>
  <si>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t>
  </si>
  <si>
    <t>20700000000000000</t>
  </si>
  <si>
    <t>ПРОЧИЕ БЕЗВОЗМЕЗДНЫЕ ПОСТУПЛЕНИЯ</t>
  </si>
  <si>
    <t>20704000040000180</t>
  </si>
  <si>
    <t>Прочие безвозмездные поступления в бюджеты городских округов</t>
  </si>
  <si>
    <t>20704050040000180</t>
  </si>
  <si>
    <t>21800000000000000</t>
  </si>
  <si>
    <t>21800000000000180</t>
  </si>
  <si>
    <t>Доходы бюджетов бюджетной системы Российской Федерации от возврата организациями остатков субсидий прошлых лет</t>
  </si>
  <si>
    <t>21804000040000180</t>
  </si>
  <si>
    <t>Доходы бюджетов городских округов от возврата организациями остатков субсидий прошлых лет</t>
  </si>
  <si>
    <t>21804010040000180</t>
  </si>
  <si>
    <t>Доходы бюджетов городских округов от возврата бюджетными учреждениями остатков субсидий прошлых лет</t>
  </si>
  <si>
    <t>21804020040000180</t>
  </si>
  <si>
    <t>Доходы бюджетов городских округов от возврата автономными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</si>
  <si>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</si>
  <si>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</si>
  <si>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</si>
  <si>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t>
  </si>
  <si>
    <t>Первоначальный план</t>
  </si>
  <si>
    <t>Уточненный план</t>
  </si>
  <si>
    <t>Отклонение от первоначального плана (гр.5-гр.3)</t>
  </si>
  <si>
    <t>% выполнения первоначального плана</t>
  </si>
  <si>
    <t>Отклонение от уточненного плана (гр.5-гр.4)</t>
  </si>
  <si>
    <t>% выполнения уточненного плана</t>
  </si>
  <si>
    <t>Дополнительно выделены средства из республиканского бюджета Республики Коми</t>
  </si>
  <si>
    <t>Причины отклонения от первоначально утвержденных значений на 5% и более процентов</t>
  </si>
  <si>
    <t>20210000000000150</t>
  </si>
  <si>
    <t>20215001040000150</t>
  </si>
  <si>
    <t>20220000000000150</t>
  </si>
  <si>
    <t>20220299040000150</t>
  </si>
  <si>
    <t>20225497040000150</t>
  </si>
  <si>
    <t>20225519040000150</t>
  </si>
  <si>
    <t>20225555040000150</t>
  </si>
  <si>
    <t>20229999040000150</t>
  </si>
  <si>
    <t>20230000000000150</t>
  </si>
  <si>
    <t>20230024040000150</t>
  </si>
  <si>
    <t>20230029040000150</t>
  </si>
  <si>
    <t>20235082040000150</t>
  </si>
  <si>
    <t>20235120040000150</t>
  </si>
  <si>
    <t>20235135040000150</t>
  </si>
  <si>
    <t>20235176040000150</t>
  </si>
  <si>
    <t>20239999040000150</t>
  </si>
  <si>
    <t>21960010040000150</t>
  </si>
  <si>
    <t>20240000000000150</t>
  </si>
  <si>
    <t>Иные межбюджетные трансферты</t>
  </si>
  <si>
    <t>БЕЗВОЗМЕЗДНЫЕ ПОСТУПЛЕНИЯ ОТ НЕГОСУДАРСТВЕННЫХ ОРГАНИЗАЦИЙ</t>
  </si>
  <si>
    <t>Прочие безвозмездные поступления от негосударственных организаций в бюджеты городских округов</t>
  </si>
  <si>
    <t>Оплата задолженности прошлых лет</t>
  </si>
  <si>
    <t>20404099040000150</t>
  </si>
  <si>
    <t>20400000000000000</t>
  </si>
  <si>
    <t>20219999040000150</t>
  </si>
  <si>
    <t>Прочие дотации бюджетам городских округов</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</si>
  <si>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</si>
  <si>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</si>
  <si>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поддержку отрасли культуры</t>
  </si>
  <si>
    <t>Субсидии бюджетам городских округов на реализацию программ формирования современной городской среды</t>
  </si>
  <si>
    <t>20220077040000150</t>
  </si>
  <si>
    <t>20225304040000150</t>
  </si>
  <si>
    <t>20225467040000150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</si>
  <si>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</si>
  <si>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</si>
  <si>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городских округов на проведение Всероссийской переписи населения 2020 года</t>
  </si>
  <si>
    <t>20235469040000150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</si>
  <si>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</si>
  <si>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20245303040000150</t>
  </si>
  <si>
    <t>20704020040000150</t>
  </si>
  <si>
    <t>Поступления от денежных пожертвований, предоставляемых физическими лицами получателям средств бюджетов городских округов</t>
  </si>
  <si>
    <t>21804010040000150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</si>
  <si>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</si>
  <si>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Субсидии бюджетам на строительство и реконструкцию (модернизацию) объектов питьевого водоснабжения</t>
  </si>
  <si>
    <t>ДОХОДЫ ОТ ОКАЗАНИЯ ПЛАТНЫХ УСЛУГ И КОМПЕНСАЦИИ ЗАТРАТ ГОСУДАРСТВА</t>
  </si>
  <si>
    <t>20225243040000150</t>
  </si>
  <si>
    <t>Уменьшен объем межбюджетных трансфертов из республиканского бюджета Республики Коми</t>
  </si>
  <si>
    <t>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t>
  </si>
  <si>
    <t>10900000000000000</t>
  </si>
  <si>
    <t>ЗАДОЛЖЕННОСТЬ И ПЕРЕРАСЧЕТЫ ПО ОТМЕНЕННЫМ НАЛОГАМ, СБОРАМ И ИНЫМ ПЛАТЕЖАМ</t>
  </si>
  <si>
    <t>20225228000000150</t>
  </si>
  <si>
    <t>Субсидии бюджетам на оснащение объектов спортивной инфраструктуры спортивно-технологическим оборудованием</t>
  </si>
  <si>
    <t>202454540000000150</t>
  </si>
  <si>
    <t>Межбюджетные трансферты, передаваемые бюджетам на создание модельных муниципальных библиотек</t>
  </si>
  <si>
    <t>Субсидии бюджетам муниципальных образований на обеспечение мероприятий по переселению граждан из аварийного жилищного фонда, в том числе перечеслению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</si>
  <si>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20220302000000150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</si>
  <si>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перечеслению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</si>
  <si>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Увеличение поступлений связано с уплатой в июле 2021 года налога физическим лицом по декларации 3-НДФЛ за 2020 год по доходам от операций с ценными  бумагами. Главным фактором, обеспечивающим стабильный рост поступлений НДФЛ, является рост среднемесячной заработной платы на 1 работника. </t>
  </si>
  <si>
    <t>Рост поступлений связан с отменой с 01.01.2021 года ЕНВД, в связи с чем увеличилось количество налогоплательщиков, применяющих упрощенную систему налогообложения.</t>
  </si>
  <si>
    <t>Налог отменен с 01.01.2021 года.</t>
  </si>
  <si>
    <t>Рост поступлений связан с ростом  поступлений в погашение задолженности.</t>
  </si>
  <si>
    <t>Снижение поступлений допущено по организации с видом деятельности "Образование высшее" на 825 тыс.руб.</t>
  </si>
  <si>
    <t>Снижение поступлений связано с прведением в январе 2021 года зачета на УСНО в сумме 879 тыс.руб.</t>
  </si>
  <si>
    <t xml:space="preserve">Перечисление прибыли от ООО «Фармация» на общую сумму 2 046 500 руб. </t>
  </si>
  <si>
    <t>Снижение поступлений связано со сложным финансовым положением арендаторов в результате распространения коронавирусной инфекции.</t>
  </si>
  <si>
    <t>Невыполнение плана связано с низким уровнем платежеспособности юридических и физических лиц в результате распространения коронавирусной инфекции.</t>
  </si>
  <si>
    <t>Заключение большего количества соглашений об установлении сервитута.</t>
  </si>
  <si>
    <t>Снижение поступлений обусловлено отсутствием прибыли муниципальных унитарных предприятий по итогам 2020 года.</t>
  </si>
  <si>
    <t>Рост поступлений связан с погашением дебиторской задолженности за 4 квартал 2020 года, а также перечислением средств (плата за право заключения договора на размещение НТО) победителями аукционов.</t>
  </si>
  <si>
    <t>Рост поступлений связан с поступлением в феврале 2021 года от ООО «ЛУКОЙЛ-Коми» денежных средств по требованию Управления Росприроднадзора по Республике Коми за сверхлимитное размещение отходов в 2018 году (20 774 712,35 рублей).</t>
  </si>
  <si>
    <t>Проведение претензионно-исковой работы и поступление суммы задолженности по договорам купли-продажи.</t>
  </si>
  <si>
    <t>В 2021 году не было заключено договоров купли-продажи земельных участков, находящихся в собственности городских округов в связи с отсутствием заявок от участников торгов по продаже объектов недвижимого имущества одновременно с отчуждением лицу, приобретающему имущество, земельного участка.</t>
  </si>
  <si>
    <t>Снижение поступлений связано со снижением покупательской способности в 2021 году в результате распространения коронавирусной инфекции.</t>
  </si>
  <si>
    <t>Рост поступлений связан с поступлением: от ООО «ЛУКОЙЛ-Коми» в марте 2021 года  возмещения вреда, причиненного земельным ресурсам в результате разгерметизации в 2016 году поверхностного нефтепровода НШУ "Яреганефть" (5 850 000 рублей), в июле 2021 года оплаты вреда, причиненного земельным ресурсам по решению Арбитражного суда Республики Коми от 27.05.2021 по делу А29-11007/2020 (5 915 513,04 рублей); от ООО "Поликом" на основании определения об утверждении мирового соглашения Арбитражного суда Республики Коми по делу № А29-15794/2019 (914 668 рублей).</t>
  </si>
  <si>
    <t>Уточненный прогноз представлен по факту заключенных договоров и планируемых поступлений.</t>
  </si>
  <si>
    <t xml:space="preserve">Исходя из того, что ПСН по своей сути наиболее близка к ЕНВД, прогнозировалось, что индивидуальные предприниматели с большей вероятностью выберут в качестве налогообложения ПСН.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</si>
</sst>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0_р_."/>
    <numFmt numFmtId="181" formatCode="h:mm:ss;@"/>
    <numFmt numFmtId="182" formatCode="?"/>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0.000"/>
    <numFmt numFmtId="189" formatCode="0.0000"/>
  </numFmts>
  <fonts count="46">
    <font>
      <sz val="10"/>
      <name val="Arial"/>
      <family val="0"/>
    </font>
    <font>
      <b/>
      <sz val="8"/>
      <name val="Arial"/>
      <family val="0"/>
    </font>
    <font>
      <b/>
      <sz val="8"/>
      <color indexed="8"/>
      <name val="Arial"/>
      <family val="0"/>
    </font>
    <font>
      <sz val="8"/>
      <name val="Arial"/>
      <family val="0"/>
    </font>
    <font>
      <b/>
      <sz val="10"/>
      <name val="Arial"/>
      <family val="2"/>
    </font>
    <font>
      <b/>
      <sz val="11"/>
      <name val="Arial"/>
      <family val="2"/>
    </font>
    <font>
      <sz val="11"/>
      <color indexed="8"/>
      <name val="Calibri"/>
      <family val="2"/>
    </font>
    <font>
      <sz val="11"/>
      <color indexed="9"/>
      <name val="Calibri"/>
      <family val="2"/>
    </font>
    <font>
      <sz val="8"/>
      <color indexed="8"/>
      <name val="Arial"/>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Arial"/>
      <family val="0"/>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style="hair"/>
      <bottom style="hair"/>
    </border>
    <border>
      <left style="thin"/>
      <right>
        <color indexed="63"/>
      </right>
      <top>
        <color indexed="63"/>
      </top>
      <bottom style="hair"/>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80">
    <xf numFmtId="0" fontId="0" fillId="0" borderId="0" xfId="0" applyAlignment="1">
      <alignment/>
    </xf>
    <xf numFmtId="0" fontId="1" fillId="0" borderId="0" xfId="0" applyFont="1" applyBorder="1" applyAlignment="1" applyProtection="1">
      <alignment horizontal="right" wrapText="1"/>
      <protection/>
    </xf>
    <xf numFmtId="0" fontId="1" fillId="0" borderId="11" xfId="0" applyFont="1" applyBorder="1" applyAlignment="1" applyProtection="1">
      <alignment horizontal="center" vertical="center" wrapText="1"/>
      <protection/>
    </xf>
    <xf numFmtId="49" fontId="1" fillId="0" borderId="11" xfId="0" applyNumberFormat="1" applyFont="1" applyBorder="1" applyAlignment="1" applyProtection="1">
      <alignment horizontal="left" vertical="center" wrapText="1"/>
      <protection/>
    </xf>
    <xf numFmtId="4" fontId="1" fillId="0" borderId="11" xfId="0" applyNumberFormat="1" applyFont="1" applyBorder="1" applyAlignment="1" applyProtection="1">
      <alignment horizontal="right" vertical="center" wrapText="1"/>
      <protection/>
    </xf>
    <xf numFmtId="182" fontId="1" fillId="0" borderId="11" xfId="0" applyNumberFormat="1" applyFont="1" applyBorder="1" applyAlignment="1" applyProtection="1">
      <alignment horizontal="left" vertical="center" wrapText="1"/>
      <protection/>
    </xf>
    <xf numFmtId="49" fontId="3" fillId="0" borderId="11" xfId="0" applyNumberFormat="1" applyFont="1" applyBorder="1" applyAlignment="1" applyProtection="1">
      <alignment horizontal="left" vertical="center" wrapText="1"/>
      <protection/>
    </xf>
    <xf numFmtId="4" fontId="3" fillId="0" borderId="11" xfId="0" applyNumberFormat="1" applyFont="1" applyBorder="1" applyAlignment="1" applyProtection="1">
      <alignment horizontal="right" vertical="center" wrapText="1"/>
      <protection/>
    </xf>
    <xf numFmtId="0" fontId="0" fillId="0" borderId="0" xfId="0" applyFont="1" applyAlignment="1">
      <alignment/>
    </xf>
    <xf numFmtId="180" fontId="1" fillId="0" borderId="11" xfId="0" applyNumberFormat="1" applyFont="1" applyBorder="1" applyAlignment="1" applyProtection="1">
      <alignment horizontal="center" vertical="center" wrapText="1"/>
      <protection/>
    </xf>
    <xf numFmtId="4" fontId="1" fillId="0" borderId="11" xfId="0" applyNumberFormat="1" applyFont="1" applyBorder="1" applyAlignment="1" applyProtection="1">
      <alignment horizontal="right"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49" fontId="1" fillId="0" borderId="13"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182" fontId="3" fillId="0" borderId="11" xfId="0" applyNumberFormat="1" applyFont="1" applyBorder="1" applyAlignment="1" applyProtection="1">
      <alignment horizontal="left" vertical="center" wrapText="1"/>
      <protection/>
    </xf>
    <xf numFmtId="49" fontId="3" fillId="0" borderId="11" xfId="0" applyNumberFormat="1" applyFont="1" applyBorder="1" applyAlignment="1" applyProtection="1">
      <alignment horizontal="left" vertical="center" wrapText="1"/>
      <protection/>
    </xf>
    <xf numFmtId="49" fontId="1" fillId="0" borderId="13" xfId="0" applyNumberFormat="1" applyFont="1" applyBorder="1" applyAlignment="1" applyProtection="1">
      <alignment horizontal="center" vertical="center" wrapText="1"/>
      <protection/>
    </xf>
    <xf numFmtId="49" fontId="1" fillId="0" borderId="11" xfId="0" applyNumberFormat="1" applyFont="1" applyBorder="1" applyAlignment="1" applyProtection="1">
      <alignment horizontal="left" vertical="center" wrapText="1"/>
      <protection/>
    </xf>
    <xf numFmtId="0" fontId="4" fillId="0" borderId="0" xfId="0" applyFont="1" applyAlignment="1">
      <alignment/>
    </xf>
    <xf numFmtId="49" fontId="1" fillId="0" borderId="14" xfId="0" applyNumberFormat="1" applyFont="1" applyBorder="1" applyAlignment="1" applyProtection="1">
      <alignment horizontal="center" vertical="center" wrapText="1"/>
      <protection/>
    </xf>
    <xf numFmtId="182" fontId="1" fillId="0" borderId="11" xfId="0" applyNumberFormat="1" applyFont="1" applyBorder="1" applyAlignment="1" applyProtection="1">
      <alignment horizontal="left" vertical="center" wrapText="1"/>
      <protection/>
    </xf>
    <xf numFmtId="49" fontId="1" fillId="0" borderId="11" xfId="0" applyNumberFormat="1" applyFont="1" applyBorder="1" applyAlignment="1" applyProtection="1">
      <alignment horizontal="center" vertical="center" wrapText="1"/>
      <protection/>
    </xf>
    <xf numFmtId="4" fontId="1" fillId="0" borderId="11" xfId="0" applyNumberFormat="1" applyFont="1" applyFill="1" applyBorder="1" applyAlignment="1" applyProtection="1">
      <alignment horizontal="right" vertical="center" wrapText="1"/>
      <protection/>
    </xf>
    <xf numFmtId="4" fontId="3" fillId="0" borderId="11" xfId="0" applyNumberFormat="1" applyFont="1" applyFill="1" applyBorder="1" applyAlignment="1" applyProtection="1">
      <alignment horizontal="right" vertical="center" wrapText="1"/>
      <protection/>
    </xf>
    <xf numFmtId="182" fontId="3" fillId="0" borderId="11" xfId="0" applyNumberFormat="1" applyFont="1" applyBorder="1" applyAlignment="1" applyProtection="1">
      <alignment horizontal="left" vertical="center" wrapText="1"/>
      <protection/>
    </xf>
    <xf numFmtId="49" fontId="3" fillId="0" borderId="15"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49" fontId="1" fillId="0" borderId="11" xfId="0" applyNumberFormat="1" applyFont="1" applyFill="1" applyBorder="1" applyAlignment="1" applyProtection="1">
      <alignment horizontal="left" vertical="center" wrapText="1"/>
      <protection/>
    </xf>
    <xf numFmtId="4" fontId="1" fillId="0" borderId="11" xfId="0" applyNumberFormat="1" applyFont="1" applyFill="1" applyBorder="1" applyAlignment="1" applyProtection="1">
      <alignment horizontal="right" vertical="center" wrapText="1"/>
      <protection/>
    </xf>
    <xf numFmtId="49" fontId="3" fillId="0" borderId="14"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left" vertical="center" wrapText="1"/>
      <protection/>
    </xf>
    <xf numFmtId="0" fontId="1" fillId="0" borderId="11" xfId="0" applyFont="1" applyFill="1" applyBorder="1" applyAlignment="1" applyProtection="1">
      <alignment horizontal="center" vertical="center" wrapText="1"/>
      <protection/>
    </xf>
    <xf numFmtId="180" fontId="1" fillId="0" borderId="11"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0" fillId="0" borderId="0" xfId="0" applyFill="1" applyAlignment="1">
      <alignment/>
    </xf>
    <xf numFmtId="4" fontId="0" fillId="0" borderId="0" xfId="0" applyNumberFormat="1" applyFill="1" applyAlignment="1">
      <alignment/>
    </xf>
    <xf numFmtId="4" fontId="1" fillId="0" borderId="11" xfId="0" applyNumberFormat="1" applyFont="1" applyFill="1" applyBorder="1" applyAlignment="1" applyProtection="1">
      <alignment horizontal="left" vertical="center" wrapText="1"/>
      <protection/>
    </xf>
    <xf numFmtId="0" fontId="4" fillId="0" borderId="0" xfId="0" applyFont="1" applyFill="1" applyAlignment="1">
      <alignment/>
    </xf>
    <xf numFmtId="0" fontId="0" fillId="0" borderId="0" xfId="0" applyFill="1" applyAlignment="1">
      <alignment horizontal="left"/>
    </xf>
    <xf numFmtId="4" fontId="1" fillId="0" borderId="11" xfId="0" applyNumberFormat="1" applyFont="1" applyFill="1" applyBorder="1" applyAlignment="1" applyProtection="1">
      <alignment horizontal="left" vertical="center" wrapText="1"/>
      <protection/>
    </xf>
    <xf numFmtId="4" fontId="3" fillId="0" borderId="11" xfId="0" applyNumberFormat="1" applyFont="1" applyFill="1" applyBorder="1" applyAlignment="1" applyProtection="1">
      <alignment horizontal="left" vertical="center" wrapText="1"/>
      <protection/>
    </xf>
    <xf numFmtId="0" fontId="0" fillId="0" borderId="11" xfId="0" applyFill="1" applyBorder="1" applyAlignment="1">
      <alignment vertical="center" wrapText="1"/>
    </xf>
    <xf numFmtId="0" fontId="1" fillId="0" borderId="11" xfId="0" applyFont="1" applyFill="1" applyBorder="1" applyAlignment="1">
      <alignment vertical="center" wrapText="1"/>
    </xf>
    <xf numFmtId="4" fontId="1" fillId="0" borderId="11" xfId="0" applyNumberFormat="1" applyFont="1" applyFill="1" applyBorder="1" applyAlignment="1" applyProtection="1">
      <alignment vertical="center" wrapText="1"/>
      <protection/>
    </xf>
    <xf numFmtId="49" fontId="3" fillId="0" borderId="16" xfId="0" applyNumberFormat="1" applyFont="1" applyBorder="1" applyAlignment="1" applyProtection="1">
      <alignment horizontal="center" vertical="center" wrapText="1"/>
      <protection/>
    </xf>
    <xf numFmtId="49" fontId="1" fillId="33" borderId="11" xfId="0" applyNumberFormat="1" applyFont="1" applyFill="1" applyBorder="1" applyAlignment="1" applyProtection="1">
      <alignment horizontal="left" vertical="center" wrapText="1"/>
      <protection/>
    </xf>
    <xf numFmtId="49" fontId="3" fillId="33" borderId="11" xfId="0" applyNumberFormat="1" applyFont="1" applyFill="1" applyBorder="1" applyAlignment="1" applyProtection="1">
      <alignment horizontal="left" vertical="center" wrapText="1"/>
      <protection/>
    </xf>
    <xf numFmtId="4" fontId="1" fillId="0" borderId="17" xfId="0" applyNumberFormat="1" applyFont="1" applyFill="1" applyBorder="1" applyAlignment="1" applyProtection="1">
      <alignment vertical="center" wrapText="1"/>
      <protection/>
    </xf>
    <xf numFmtId="4" fontId="1" fillId="0" borderId="18" xfId="0" applyNumberFormat="1" applyFont="1" applyFill="1" applyBorder="1" applyAlignment="1" applyProtection="1">
      <alignment vertical="center" wrapText="1"/>
      <protection/>
    </xf>
    <xf numFmtId="4" fontId="1" fillId="0" borderId="19" xfId="0" applyNumberFormat="1" applyFont="1" applyFill="1" applyBorder="1" applyAlignment="1" applyProtection="1">
      <alignment vertical="center" wrapText="1"/>
      <protection/>
    </xf>
    <xf numFmtId="49" fontId="1" fillId="34" borderId="11" xfId="0" applyNumberFormat="1" applyFont="1" applyFill="1" applyBorder="1" applyAlignment="1" applyProtection="1">
      <alignment horizontal="left" vertical="center" wrapText="1"/>
      <protection/>
    </xf>
    <xf numFmtId="49" fontId="3" fillId="34" borderId="11" xfId="0" applyNumberFormat="1" applyFont="1" applyFill="1" applyBorder="1" applyAlignment="1" applyProtection="1">
      <alignment horizontal="left" vertical="center" wrapText="1"/>
      <protection/>
    </xf>
    <xf numFmtId="49" fontId="1" fillId="34" borderId="11" xfId="0" applyNumberFormat="1" applyFont="1" applyFill="1" applyBorder="1" applyAlignment="1" applyProtection="1">
      <alignment horizontal="left" vertical="center" wrapText="1"/>
      <protection/>
    </xf>
    <xf numFmtId="182" fontId="1" fillId="34" borderId="11" xfId="0" applyNumberFormat="1" applyFont="1" applyFill="1" applyBorder="1" applyAlignment="1" applyProtection="1">
      <alignment horizontal="left" vertical="center" wrapText="1"/>
      <protection/>
    </xf>
    <xf numFmtId="182" fontId="3" fillId="34" borderId="11" xfId="0" applyNumberFormat="1" applyFont="1" applyFill="1" applyBorder="1" applyAlignment="1" applyProtection="1">
      <alignment horizontal="left" vertical="center" wrapText="1"/>
      <protection/>
    </xf>
    <xf numFmtId="49" fontId="3" fillId="34" borderId="11" xfId="0" applyNumberFormat="1" applyFont="1" applyFill="1" applyBorder="1" applyAlignment="1" applyProtection="1">
      <alignment horizontal="left" vertical="center" wrapText="1"/>
      <protection/>
    </xf>
    <xf numFmtId="182" fontId="1" fillId="34" borderId="11" xfId="0" applyNumberFormat="1" applyFont="1" applyFill="1" applyBorder="1" applyAlignment="1" applyProtection="1">
      <alignment horizontal="left" vertical="center" wrapText="1"/>
      <protection/>
    </xf>
    <xf numFmtId="182" fontId="1" fillId="33" borderId="11" xfId="0" applyNumberFormat="1" applyFont="1" applyFill="1" applyBorder="1" applyAlignment="1" applyProtection="1">
      <alignment horizontal="left" vertical="center" wrapText="1"/>
      <protection/>
    </xf>
    <xf numFmtId="4" fontId="1" fillId="0" borderId="11" xfId="0" applyNumberFormat="1" applyFont="1" applyFill="1" applyBorder="1" applyAlignment="1" applyProtection="1">
      <alignment vertical="center" wrapText="1"/>
      <protection/>
    </xf>
    <xf numFmtId="4" fontId="3" fillId="0" borderId="11" xfId="0" applyNumberFormat="1" applyFont="1" applyFill="1" applyBorder="1" applyAlignment="1" applyProtection="1">
      <alignment vertical="center" wrapText="1"/>
      <protection/>
    </xf>
    <xf numFmtId="4" fontId="3" fillId="0" borderId="11" xfId="0" applyNumberFormat="1" applyFont="1" applyFill="1" applyBorder="1" applyAlignment="1" applyProtection="1">
      <alignment vertical="center" wrapText="1"/>
      <protection/>
    </xf>
    <xf numFmtId="0" fontId="4" fillId="0" borderId="11" xfId="0" applyFont="1" applyFill="1" applyBorder="1" applyAlignment="1">
      <alignment/>
    </xf>
    <xf numFmtId="4" fontId="1" fillId="0" borderId="11" xfId="0" applyNumberFormat="1" applyFont="1" applyFill="1" applyBorder="1" applyAlignment="1">
      <alignment vertical="center" wrapText="1"/>
    </xf>
    <xf numFmtId="0" fontId="4" fillId="0" borderId="11" xfId="0" applyFont="1" applyBorder="1" applyAlignment="1">
      <alignment/>
    </xf>
    <xf numFmtId="4" fontId="1" fillId="0" borderId="17" xfId="0" applyNumberFormat="1" applyFont="1" applyFill="1" applyBorder="1" applyAlignment="1" applyProtection="1">
      <alignment horizontal="left" vertical="center" wrapText="1"/>
      <protection/>
    </xf>
    <xf numFmtId="4" fontId="1" fillId="0" borderId="18" xfId="0" applyNumberFormat="1" applyFont="1" applyFill="1" applyBorder="1" applyAlignment="1" applyProtection="1">
      <alignment horizontal="left" vertical="center" wrapText="1"/>
      <protection/>
    </xf>
    <xf numFmtId="4" fontId="1" fillId="0" borderId="19" xfId="0" applyNumberFormat="1" applyFont="1" applyFill="1" applyBorder="1" applyAlignment="1" applyProtection="1">
      <alignment horizontal="left" vertical="center" wrapText="1"/>
      <protection/>
    </xf>
    <xf numFmtId="0" fontId="5" fillId="0" borderId="0" xfId="0" applyFont="1" applyBorder="1" applyAlignment="1" applyProtection="1">
      <alignment horizontal="center" wrapText="1"/>
      <protection/>
    </xf>
    <xf numFmtId="0" fontId="0" fillId="0" borderId="0" xfId="0" applyAlignment="1">
      <alignment wrapText="1"/>
    </xf>
    <xf numFmtId="49" fontId="2" fillId="0" borderId="0" xfId="0" applyNumberFormat="1" applyFont="1" applyBorder="1" applyAlignment="1" applyProtection="1">
      <alignment horizontal="left" wrapText="1"/>
      <protection/>
    </xf>
    <xf numFmtId="4" fontId="1" fillId="0" borderId="11" xfId="0" applyNumberFormat="1" applyFont="1" applyFill="1" applyBorder="1" applyAlignment="1" applyProtection="1">
      <alignment vertical="center" wrapText="1"/>
      <protection/>
    </xf>
    <xf numFmtId="4" fontId="1" fillId="0" borderId="17" xfId="0" applyNumberFormat="1" applyFont="1" applyFill="1" applyBorder="1" applyAlignment="1" applyProtection="1">
      <alignment vertical="center" wrapText="1"/>
      <protection/>
    </xf>
    <xf numFmtId="4" fontId="1" fillId="0" borderId="18" xfId="0" applyNumberFormat="1" applyFont="1" applyFill="1" applyBorder="1" applyAlignment="1" applyProtection="1">
      <alignment vertical="center" wrapText="1"/>
      <protection/>
    </xf>
    <xf numFmtId="4" fontId="1" fillId="0" borderId="19" xfId="0" applyNumberFormat="1" applyFont="1" applyFill="1" applyBorder="1" applyAlignment="1" applyProtection="1">
      <alignment vertical="center" wrapText="1"/>
      <protection/>
    </xf>
    <xf numFmtId="0" fontId="1" fillId="0" borderId="17" xfId="0" applyFont="1" applyFill="1" applyBorder="1" applyAlignment="1">
      <alignment vertical="center" wrapText="1"/>
    </xf>
    <xf numFmtId="0" fontId="1" fillId="0" borderId="18" xfId="0" applyFont="1" applyFill="1" applyBorder="1" applyAlignment="1">
      <alignment vertical="center" wrapText="1"/>
    </xf>
    <xf numFmtId="0" fontId="1" fillId="0" borderId="19"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90"/>
  <sheetViews>
    <sheetView tabSelected="1" view="pageBreakPreview" zoomScale="110" zoomScaleNormal="130" zoomScaleSheetLayoutView="110" zoomScalePageLayoutView="0" workbookViewId="0" topLeftCell="A1">
      <pane xSplit="2" ySplit="4" topLeftCell="C102" activePane="bottomRight" state="frozen"/>
      <selection pane="topLeft" activeCell="A1" sqref="A1"/>
      <selection pane="topRight" activeCell="C1" sqref="C1"/>
      <selection pane="bottomLeft" activeCell="A5" sqref="A5"/>
      <selection pane="bottomRight" activeCell="J123" sqref="J123"/>
    </sheetView>
  </sheetViews>
  <sheetFormatPr defaultColWidth="9.140625" defaultRowHeight="12.75" customHeight="1"/>
  <cols>
    <col min="1" max="1" width="22.57421875" style="0" customWidth="1"/>
    <col min="2" max="2" width="30.7109375" style="0" customWidth="1"/>
    <col min="3" max="5" width="15.7109375" style="37" customWidth="1"/>
    <col min="6" max="9" width="15.7109375" style="0" customWidth="1"/>
    <col min="10" max="10" width="22.140625" style="41" customWidth="1"/>
  </cols>
  <sheetData>
    <row r="1" spans="1:10" ht="28.5" customHeight="1">
      <c r="A1" s="70" t="s">
        <v>515</v>
      </c>
      <c r="B1" s="71"/>
      <c r="C1" s="71"/>
      <c r="D1" s="71"/>
      <c r="E1" s="71"/>
      <c r="F1" s="71"/>
      <c r="G1" s="71"/>
      <c r="H1" s="71"/>
      <c r="I1" s="71"/>
      <c r="J1" s="71"/>
    </row>
    <row r="2" spans="1:8" ht="12.75" customHeight="1">
      <c r="A2" s="1"/>
      <c r="B2" s="72"/>
      <c r="C2" s="72"/>
      <c r="D2" s="72"/>
      <c r="E2" s="72"/>
      <c r="F2" s="72"/>
      <c r="G2" s="72"/>
      <c r="H2" s="72"/>
    </row>
    <row r="3" spans="1:10" ht="48.75" customHeight="1">
      <c r="A3" s="11" t="s">
        <v>0</v>
      </c>
      <c r="B3" s="2" t="s">
        <v>1</v>
      </c>
      <c r="C3" s="34" t="s">
        <v>460</v>
      </c>
      <c r="D3" s="34" t="s">
        <v>461</v>
      </c>
      <c r="E3" s="35" t="s">
        <v>2</v>
      </c>
      <c r="F3" s="9" t="s">
        <v>462</v>
      </c>
      <c r="G3" s="9" t="s">
        <v>463</v>
      </c>
      <c r="H3" s="9" t="s">
        <v>464</v>
      </c>
      <c r="I3" s="9" t="s">
        <v>465</v>
      </c>
      <c r="J3" s="35" t="s">
        <v>467</v>
      </c>
    </row>
    <row r="4" spans="1:10" ht="12.75">
      <c r="A4" s="12">
        <v>1</v>
      </c>
      <c r="B4" s="2">
        <v>2</v>
      </c>
      <c r="C4" s="36">
        <v>3</v>
      </c>
      <c r="D4" s="36">
        <v>4</v>
      </c>
      <c r="E4" s="36">
        <v>5</v>
      </c>
      <c r="F4" s="2">
        <v>6</v>
      </c>
      <c r="G4" s="2">
        <v>7</v>
      </c>
      <c r="H4" s="2">
        <v>8</v>
      </c>
      <c r="I4" s="2">
        <v>9</v>
      </c>
      <c r="J4" s="36">
        <v>10</v>
      </c>
    </row>
    <row r="5" spans="1:10" s="21" customFormat="1" ht="22.5">
      <c r="A5" s="19" t="s">
        <v>3</v>
      </c>
      <c r="B5" s="53" t="s">
        <v>4</v>
      </c>
      <c r="C5" s="25">
        <f>C6+C35+C51+C123+C153+C165+C193+C213+C225+C241+C322</f>
        <v>1323707226</v>
      </c>
      <c r="D5" s="25">
        <f>D6+D35+D51+D123+D153+D165+D193+D213+D225+D241+D322+D164</f>
        <v>1422866885.11</v>
      </c>
      <c r="E5" s="25">
        <f>E6+E35+E51+E123+E153+E165+E193+E213+E225+E241+E322+E164</f>
        <v>1419925634.96</v>
      </c>
      <c r="F5" s="10">
        <f>E5-C5</f>
        <v>96218408.96000004</v>
      </c>
      <c r="G5" s="10">
        <f>E5/C5*100</f>
        <v>107.26885878312792</v>
      </c>
      <c r="H5" s="10">
        <f>E5-D5</f>
        <v>-2941250.149999857</v>
      </c>
      <c r="I5" s="10">
        <f>E5/D5*100</f>
        <v>99.79328704738445</v>
      </c>
      <c r="J5" s="39"/>
    </row>
    <row r="6" spans="1:10" s="21" customFormat="1" ht="12.75">
      <c r="A6" s="19" t="s">
        <v>5</v>
      </c>
      <c r="B6" s="53" t="s">
        <v>6</v>
      </c>
      <c r="C6" s="25">
        <f>C7</f>
        <v>857930000</v>
      </c>
      <c r="D6" s="25">
        <f>D7</f>
        <v>916409000</v>
      </c>
      <c r="E6" s="25">
        <f>E7</f>
        <v>906502320.08</v>
      </c>
      <c r="F6" s="10">
        <f aca="true" t="shared" si="0" ref="F6:F69">E6-C6</f>
        <v>48572320.08000004</v>
      </c>
      <c r="G6" s="10">
        <f aca="true" t="shared" si="1" ref="G6:G69">E6/C6*100</f>
        <v>105.66157146620354</v>
      </c>
      <c r="H6" s="10">
        <f aca="true" t="shared" si="2" ref="H6:H69">E6-D6</f>
        <v>-9906679.919999957</v>
      </c>
      <c r="I6" s="10">
        <f aca="true" t="shared" si="3" ref="I6:I69">E6/D6*100</f>
        <v>98.91896741302192</v>
      </c>
      <c r="J6" s="39"/>
    </row>
    <row r="7" spans="1:10" s="8" customFormat="1" ht="186.75" customHeight="1">
      <c r="A7" s="14" t="s">
        <v>7</v>
      </c>
      <c r="B7" s="54" t="s">
        <v>8</v>
      </c>
      <c r="C7" s="26">
        <v>857930000</v>
      </c>
      <c r="D7" s="26">
        <f>916409000</f>
        <v>916409000</v>
      </c>
      <c r="E7" s="26">
        <v>906502320.08</v>
      </c>
      <c r="F7" s="7">
        <f t="shared" si="0"/>
        <v>48572320.08000004</v>
      </c>
      <c r="G7" s="10">
        <f t="shared" si="1"/>
        <v>105.66157146620354</v>
      </c>
      <c r="H7" s="10">
        <f t="shared" si="2"/>
        <v>-9906679.919999957</v>
      </c>
      <c r="I7" s="10">
        <f t="shared" si="3"/>
        <v>98.91896741302192</v>
      </c>
      <c r="J7" s="74" t="s">
        <v>525</v>
      </c>
    </row>
    <row r="8" spans="1:10" ht="101.25" hidden="1">
      <c r="A8" s="13" t="s">
        <v>9</v>
      </c>
      <c r="B8" s="55" t="s">
        <v>10</v>
      </c>
      <c r="C8" s="26"/>
      <c r="D8" s="26"/>
      <c r="E8" s="26"/>
      <c r="F8" s="7">
        <f t="shared" si="0"/>
        <v>0</v>
      </c>
      <c r="G8" s="10" t="e">
        <f t="shared" si="1"/>
        <v>#DIV/0!</v>
      </c>
      <c r="H8" s="10">
        <f t="shared" si="2"/>
        <v>0</v>
      </c>
      <c r="I8" s="10" t="e">
        <f t="shared" si="3"/>
        <v>#DIV/0!</v>
      </c>
      <c r="J8" s="75"/>
    </row>
    <row r="9" spans="1:10" ht="146.25" hidden="1">
      <c r="A9" s="13" t="s">
        <v>11</v>
      </c>
      <c r="B9" s="56" t="s">
        <v>12</v>
      </c>
      <c r="C9" s="26"/>
      <c r="D9" s="26"/>
      <c r="E9" s="26"/>
      <c r="F9" s="7">
        <f t="shared" si="0"/>
        <v>0</v>
      </c>
      <c r="G9" s="10" t="e">
        <f t="shared" si="1"/>
        <v>#DIV/0!</v>
      </c>
      <c r="H9" s="10">
        <f t="shared" si="2"/>
        <v>0</v>
      </c>
      <c r="I9" s="10" t="e">
        <f t="shared" si="3"/>
        <v>#DIV/0!</v>
      </c>
      <c r="J9" s="75"/>
    </row>
    <row r="10" spans="1:10" ht="135" hidden="1">
      <c r="A10" s="15" t="s">
        <v>11</v>
      </c>
      <c r="B10" s="57" t="s">
        <v>12</v>
      </c>
      <c r="C10" s="26"/>
      <c r="D10" s="26"/>
      <c r="E10" s="26"/>
      <c r="F10" s="7">
        <f t="shared" si="0"/>
        <v>0</v>
      </c>
      <c r="G10" s="10" t="e">
        <f t="shared" si="1"/>
        <v>#DIV/0!</v>
      </c>
      <c r="H10" s="10">
        <f t="shared" si="2"/>
        <v>0</v>
      </c>
      <c r="I10" s="10" t="e">
        <f t="shared" si="3"/>
        <v>#DIV/0!</v>
      </c>
      <c r="J10" s="75"/>
    </row>
    <row r="11" spans="1:10" ht="112.5" hidden="1">
      <c r="A11" s="13" t="s">
        <v>13</v>
      </c>
      <c r="B11" s="56" t="s">
        <v>14</v>
      </c>
      <c r="C11" s="26"/>
      <c r="D11" s="26"/>
      <c r="E11" s="26"/>
      <c r="F11" s="7">
        <f t="shared" si="0"/>
        <v>0</v>
      </c>
      <c r="G11" s="10" t="e">
        <f t="shared" si="1"/>
        <v>#DIV/0!</v>
      </c>
      <c r="H11" s="10">
        <f t="shared" si="2"/>
        <v>0</v>
      </c>
      <c r="I11" s="10" t="e">
        <f t="shared" si="3"/>
        <v>#DIV/0!</v>
      </c>
      <c r="J11" s="75"/>
    </row>
    <row r="12" spans="1:10" ht="101.25" hidden="1">
      <c r="A12" s="15" t="s">
        <v>13</v>
      </c>
      <c r="B12" s="57" t="s">
        <v>14</v>
      </c>
      <c r="C12" s="26"/>
      <c r="D12" s="26"/>
      <c r="E12" s="26"/>
      <c r="F12" s="7">
        <f t="shared" si="0"/>
        <v>0</v>
      </c>
      <c r="G12" s="10" t="e">
        <f t="shared" si="1"/>
        <v>#DIV/0!</v>
      </c>
      <c r="H12" s="10">
        <f t="shared" si="2"/>
        <v>0</v>
      </c>
      <c r="I12" s="10" t="e">
        <f t="shared" si="3"/>
        <v>#DIV/0!</v>
      </c>
      <c r="J12" s="75"/>
    </row>
    <row r="13" spans="1:10" ht="146.25" hidden="1">
      <c r="A13" s="13" t="s">
        <v>15</v>
      </c>
      <c r="B13" s="56" t="s">
        <v>16</v>
      </c>
      <c r="C13" s="26"/>
      <c r="D13" s="26"/>
      <c r="E13" s="26"/>
      <c r="F13" s="7">
        <f t="shared" si="0"/>
        <v>0</v>
      </c>
      <c r="G13" s="10" t="e">
        <f t="shared" si="1"/>
        <v>#DIV/0!</v>
      </c>
      <c r="H13" s="10">
        <f t="shared" si="2"/>
        <v>0</v>
      </c>
      <c r="I13" s="10" t="e">
        <f t="shared" si="3"/>
        <v>#DIV/0!</v>
      </c>
      <c r="J13" s="75"/>
    </row>
    <row r="14" spans="1:10" ht="135" hidden="1">
      <c r="A14" s="15" t="s">
        <v>15</v>
      </c>
      <c r="B14" s="57" t="s">
        <v>16</v>
      </c>
      <c r="C14" s="26"/>
      <c r="D14" s="26"/>
      <c r="E14" s="26"/>
      <c r="F14" s="7">
        <f t="shared" si="0"/>
        <v>0</v>
      </c>
      <c r="G14" s="10" t="e">
        <f t="shared" si="1"/>
        <v>#DIV/0!</v>
      </c>
      <c r="H14" s="10">
        <f t="shared" si="2"/>
        <v>0</v>
      </c>
      <c r="I14" s="10" t="e">
        <f t="shared" si="3"/>
        <v>#DIV/0!</v>
      </c>
      <c r="J14" s="75"/>
    </row>
    <row r="15" spans="1:10" ht="112.5" hidden="1">
      <c r="A15" s="13" t="s">
        <v>17</v>
      </c>
      <c r="B15" s="56" t="s">
        <v>18</v>
      </c>
      <c r="C15" s="26"/>
      <c r="D15" s="26"/>
      <c r="E15" s="26"/>
      <c r="F15" s="7">
        <f t="shared" si="0"/>
        <v>0</v>
      </c>
      <c r="G15" s="10" t="e">
        <f t="shared" si="1"/>
        <v>#DIV/0!</v>
      </c>
      <c r="H15" s="10">
        <f t="shared" si="2"/>
        <v>0</v>
      </c>
      <c r="I15" s="10" t="e">
        <f t="shared" si="3"/>
        <v>#DIV/0!</v>
      </c>
      <c r="J15" s="75"/>
    </row>
    <row r="16" spans="1:10" ht="101.25" hidden="1">
      <c r="A16" s="15" t="s">
        <v>17</v>
      </c>
      <c r="B16" s="57" t="s">
        <v>18</v>
      </c>
      <c r="C16" s="26"/>
      <c r="D16" s="26"/>
      <c r="E16" s="26"/>
      <c r="F16" s="7">
        <f t="shared" si="0"/>
        <v>0</v>
      </c>
      <c r="G16" s="10" t="e">
        <f t="shared" si="1"/>
        <v>#DIV/0!</v>
      </c>
      <c r="H16" s="10">
        <f t="shared" si="2"/>
        <v>0</v>
      </c>
      <c r="I16" s="10" t="e">
        <f t="shared" si="3"/>
        <v>#DIV/0!</v>
      </c>
      <c r="J16" s="75"/>
    </row>
    <row r="17" spans="1:10" ht="157.5" hidden="1">
      <c r="A17" s="13" t="s">
        <v>19</v>
      </c>
      <c r="B17" s="56" t="s">
        <v>20</v>
      </c>
      <c r="C17" s="26"/>
      <c r="D17" s="26"/>
      <c r="E17" s="26"/>
      <c r="F17" s="7">
        <f t="shared" si="0"/>
        <v>0</v>
      </c>
      <c r="G17" s="10" t="e">
        <f t="shared" si="1"/>
        <v>#DIV/0!</v>
      </c>
      <c r="H17" s="10">
        <f t="shared" si="2"/>
        <v>0</v>
      </c>
      <c r="I17" s="10" t="e">
        <f t="shared" si="3"/>
        <v>#DIV/0!</v>
      </c>
      <c r="J17" s="75"/>
    </row>
    <row r="18" spans="1:10" ht="202.5" hidden="1">
      <c r="A18" s="13" t="s">
        <v>21</v>
      </c>
      <c r="B18" s="56" t="s">
        <v>22</v>
      </c>
      <c r="C18" s="26"/>
      <c r="D18" s="26"/>
      <c r="E18" s="26"/>
      <c r="F18" s="7">
        <f t="shared" si="0"/>
        <v>0</v>
      </c>
      <c r="G18" s="10" t="e">
        <f t="shared" si="1"/>
        <v>#DIV/0!</v>
      </c>
      <c r="H18" s="10">
        <f t="shared" si="2"/>
        <v>0</v>
      </c>
      <c r="I18" s="10" t="e">
        <f t="shared" si="3"/>
        <v>#DIV/0!</v>
      </c>
      <c r="J18" s="75"/>
    </row>
    <row r="19" spans="1:10" ht="191.25" hidden="1">
      <c r="A19" s="15" t="s">
        <v>21</v>
      </c>
      <c r="B19" s="57" t="s">
        <v>22</v>
      </c>
      <c r="C19" s="26"/>
      <c r="D19" s="26"/>
      <c r="E19" s="26"/>
      <c r="F19" s="7">
        <f t="shared" si="0"/>
        <v>0</v>
      </c>
      <c r="G19" s="10" t="e">
        <f t="shared" si="1"/>
        <v>#DIV/0!</v>
      </c>
      <c r="H19" s="10">
        <f t="shared" si="2"/>
        <v>0</v>
      </c>
      <c r="I19" s="10" t="e">
        <f t="shared" si="3"/>
        <v>#DIV/0!</v>
      </c>
      <c r="J19" s="75"/>
    </row>
    <row r="20" spans="1:10" ht="168.75" hidden="1">
      <c r="A20" s="13" t="s">
        <v>23</v>
      </c>
      <c r="B20" s="56" t="s">
        <v>24</v>
      </c>
      <c r="C20" s="26"/>
      <c r="D20" s="26"/>
      <c r="E20" s="26"/>
      <c r="F20" s="7">
        <f t="shared" si="0"/>
        <v>0</v>
      </c>
      <c r="G20" s="10" t="e">
        <f t="shared" si="1"/>
        <v>#DIV/0!</v>
      </c>
      <c r="H20" s="10">
        <f t="shared" si="2"/>
        <v>0</v>
      </c>
      <c r="I20" s="10" t="e">
        <f t="shared" si="3"/>
        <v>#DIV/0!</v>
      </c>
      <c r="J20" s="75"/>
    </row>
    <row r="21" spans="1:10" ht="157.5" hidden="1">
      <c r="A21" s="15" t="s">
        <v>23</v>
      </c>
      <c r="B21" s="57" t="s">
        <v>24</v>
      </c>
      <c r="C21" s="26"/>
      <c r="D21" s="26"/>
      <c r="E21" s="26"/>
      <c r="F21" s="7">
        <f t="shared" si="0"/>
        <v>0</v>
      </c>
      <c r="G21" s="10" t="e">
        <f t="shared" si="1"/>
        <v>#DIV/0!</v>
      </c>
      <c r="H21" s="10">
        <f t="shared" si="2"/>
        <v>0</v>
      </c>
      <c r="I21" s="10" t="e">
        <f t="shared" si="3"/>
        <v>#DIV/0!</v>
      </c>
      <c r="J21" s="76"/>
    </row>
    <row r="22" spans="1:10" ht="202.5" hidden="1">
      <c r="A22" s="13" t="s">
        <v>25</v>
      </c>
      <c r="B22" s="56" t="s">
        <v>26</v>
      </c>
      <c r="C22" s="26"/>
      <c r="D22" s="26"/>
      <c r="E22" s="26"/>
      <c r="F22" s="7">
        <f t="shared" si="0"/>
        <v>0</v>
      </c>
      <c r="G22" s="10" t="e">
        <f t="shared" si="1"/>
        <v>#DIV/0!</v>
      </c>
      <c r="H22" s="10">
        <f t="shared" si="2"/>
        <v>0</v>
      </c>
      <c r="I22" s="10" t="e">
        <f t="shared" si="3"/>
        <v>#DIV/0!</v>
      </c>
      <c r="J22" s="61"/>
    </row>
    <row r="23" spans="1:10" ht="191.25" hidden="1">
      <c r="A23" s="15" t="s">
        <v>25</v>
      </c>
      <c r="B23" s="57" t="s">
        <v>26</v>
      </c>
      <c r="C23" s="26"/>
      <c r="D23" s="26"/>
      <c r="E23" s="26"/>
      <c r="F23" s="7">
        <f t="shared" si="0"/>
        <v>0</v>
      </c>
      <c r="G23" s="10" t="e">
        <f t="shared" si="1"/>
        <v>#DIV/0!</v>
      </c>
      <c r="H23" s="10">
        <f t="shared" si="2"/>
        <v>0</v>
      </c>
      <c r="I23" s="10" t="e">
        <f t="shared" si="3"/>
        <v>#DIV/0!</v>
      </c>
      <c r="J23" s="62"/>
    </row>
    <row r="24" spans="1:10" ht="168.75" hidden="1">
      <c r="A24" s="13" t="s">
        <v>27</v>
      </c>
      <c r="B24" s="56" t="s">
        <v>28</v>
      </c>
      <c r="C24" s="26"/>
      <c r="D24" s="26"/>
      <c r="E24" s="26"/>
      <c r="F24" s="7">
        <f t="shared" si="0"/>
        <v>0</v>
      </c>
      <c r="G24" s="10" t="e">
        <f t="shared" si="1"/>
        <v>#DIV/0!</v>
      </c>
      <c r="H24" s="10">
        <f t="shared" si="2"/>
        <v>0</v>
      </c>
      <c r="I24" s="10" t="e">
        <f t="shared" si="3"/>
        <v>#DIV/0!</v>
      </c>
      <c r="J24" s="61"/>
    </row>
    <row r="25" spans="1:10" ht="146.25" hidden="1">
      <c r="A25" s="15" t="s">
        <v>27</v>
      </c>
      <c r="B25" s="57" t="s">
        <v>28</v>
      </c>
      <c r="C25" s="26"/>
      <c r="D25" s="26"/>
      <c r="E25" s="26"/>
      <c r="F25" s="7">
        <f t="shared" si="0"/>
        <v>0</v>
      </c>
      <c r="G25" s="10" t="e">
        <f t="shared" si="1"/>
        <v>#DIV/0!</v>
      </c>
      <c r="H25" s="10">
        <f t="shared" si="2"/>
        <v>0</v>
      </c>
      <c r="I25" s="10" t="e">
        <f t="shared" si="3"/>
        <v>#DIV/0!</v>
      </c>
      <c r="J25" s="62"/>
    </row>
    <row r="26" spans="1:10" ht="56.25" hidden="1">
      <c r="A26" s="13" t="s">
        <v>29</v>
      </c>
      <c r="B26" s="55" t="s">
        <v>30</v>
      </c>
      <c r="C26" s="26"/>
      <c r="D26" s="26"/>
      <c r="E26" s="26"/>
      <c r="F26" s="7">
        <f t="shared" si="0"/>
        <v>0</v>
      </c>
      <c r="G26" s="10" t="e">
        <f t="shared" si="1"/>
        <v>#DIV/0!</v>
      </c>
      <c r="H26" s="10">
        <f t="shared" si="2"/>
        <v>0</v>
      </c>
      <c r="I26" s="10" t="e">
        <f t="shared" si="3"/>
        <v>#DIV/0!</v>
      </c>
      <c r="J26" s="61"/>
    </row>
    <row r="27" spans="1:10" ht="101.25" hidden="1">
      <c r="A27" s="13" t="s">
        <v>31</v>
      </c>
      <c r="B27" s="55" t="s">
        <v>32</v>
      </c>
      <c r="C27" s="26"/>
      <c r="D27" s="26"/>
      <c r="E27" s="26"/>
      <c r="F27" s="7">
        <f t="shared" si="0"/>
        <v>0</v>
      </c>
      <c r="G27" s="10" t="e">
        <f t="shared" si="1"/>
        <v>#DIV/0!</v>
      </c>
      <c r="H27" s="10">
        <f t="shared" si="2"/>
        <v>0</v>
      </c>
      <c r="I27" s="10" t="e">
        <f t="shared" si="3"/>
        <v>#DIV/0!</v>
      </c>
      <c r="J27" s="61"/>
    </row>
    <row r="28" spans="1:10" ht="101.25" hidden="1">
      <c r="A28" s="15" t="s">
        <v>31</v>
      </c>
      <c r="B28" s="58" t="s">
        <v>32</v>
      </c>
      <c r="C28" s="26"/>
      <c r="D28" s="26"/>
      <c r="E28" s="26"/>
      <c r="F28" s="7">
        <f t="shared" si="0"/>
        <v>0</v>
      </c>
      <c r="G28" s="10" t="e">
        <f t="shared" si="1"/>
        <v>#DIV/0!</v>
      </c>
      <c r="H28" s="10">
        <f t="shared" si="2"/>
        <v>0</v>
      </c>
      <c r="I28" s="10" t="e">
        <f t="shared" si="3"/>
        <v>#DIV/0!</v>
      </c>
      <c r="J28" s="62"/>
    </row>
    <row r="29" spans="1:10" ht="67.5" hidden="1">
      <c r="A29" s="13" t="s">
        <v>33</v>
      </c>
      <c r="B29" s="55" t="s">
        <v>34</v>
      </c>
      <c r="C29" s="26"/>
      <c r="D29" s="26"/>
      <c r="E29" s="26"/>
      <c r="F29" s="7">
        <f t="shared" si="0"/>
        <v>0</v>
      </c>
      <c r="G29" s="10" t="e">
        <f t="shared" si="1"/>
        <v>#DIV/0!</v>
      </c>
      <c r="H29" s="10">
        <f t="shared" si="2"/>
        <v>0</v>
      </c>
      <c r="I29" s="10" t="e">
        <f t="shared" si="3"/>
        <v>#DIV/0!</v>
      </c>
      <c r="J29" s="61"/>
    </row>
    <row r="30" spans="1:10" ht="67.5" hidden="1">
      <c r="A30" s="15" t="s">
        <v>33</v>
      </c>
      <c r="B30" s="58" t="s">
        <v>34</v>
      </c>
      <c r="C30" s="26"/>
      <c r="D30" s="26"/>
      <c r="E30" s="26"/>
      <c r="F30" s="7">
        <f t="shared" si="0"/>
        <v>0</v>
      </c>
      <c r="G30" s="10" t="e">
        <f t="shared" si="1"/>
        <v>#DIV/0!</v>
      </c>
      <c r="H30" s="10">
        <f t="shared" si="2"/>
        <v>0</v>
      </c>
      <c r="I30" s="10" t="e">
        <f t="shared" si="3"/>
        <v>#DIV/0!</v>
      </c>
      <c r="J30" s="62"/>
    </row>
    <row r="31" spans="1:10" ht="101.25" hidden="1">
      <c r="A31" s="13" t="s">
        <v>35</v>
      </c>
      <c r="B31" s="55" t="s">
        <v>36</v>
      </c>
      <c r="C31" s="26"/>
      <c r="D31" s="26"/>
      <c r="E31" s="26"/>
      <c r="F31" s="7">
        <f t="shared" si="0"/>
        <v>0</v>
      </c>
      <c r="G31" s="10" t="e">
        <f t="shared" si="1"/>
        <v>#DIV/0!</v>
      </c>
      <c r="H31" s="10">
        <f t="shared" si="2"/>
        <v>0</v>
      </c>
      <c r="I31" s="10" t="e">
        <f t="shared" si="3"/>
        <v>#DIV/0!</v>
      </c>
      <c r="J31" s="61"/>
    </row>
    <row r="32" spans="1:10" ht="101.25" hidden="1">
      <c r="A32" s="15" t="s">
        <v>35</v>
      </c>
      <c r="B32" s="58" t="s">
        <v>36</v>
      </c>
      <c r="C32" s="26"/>
      <c r="D32" s="26"/>
      <c r="E32" s="26"/>
      <c r="F32" s="7">
        <f t="shared" si="0"/>
        <v>0</v>
      </c>
      <c r="G32" s="10" t="e">
        <f t="shared" si="1"/>
        <v>#DIV/0!</v>
      </c>
      <c r="H32" s="10">
        <f t="shared" si="2"/>
        <v>0</v>
      </c>
      <c r="I32" s="10" t="e">
        <f t="shared" si="3"/>
        <v>#DIV/0!</v>
      </c>
      <c r="J32" s="62"/>
    </row>
    <row r="33" spans="1:10" ht="56.25" hidden="1">
      <c r="A33" s="13" t="s">
        <v>37</v>
      </c>
      <c r="B33" s="55" t="s">
        <v>38</v>
      </c>
      <c r="C33" s="26"/>
      <c r="D33" s="26"/>
      <c r="E33" s="26"/>
      <c r="F33" s="7">
        <f t="shared" si="0"/>
        <v>0</v>
      </c>
      <c r="G33" s="10" t="e">
        <f t="shared" si="1"/>
        <v>#DIV/0!</v>
      </c>
      <c r="H33" s="10">
        <f t="shared" si="2"/>
        <v>0</v>
      </c>
      <c r="I33" s="10" t="e">
        <f t="shared" si="3"/>
        <v>#DIV/0!</v>
      </c>
      <c r="J33" s="61"/>
    </row>
    <row r="34" spans="1:10" ht="56.25" hidden="1">
      <c r="A34" s="15" t="s">
        <v>37</v>
      </c>
      <c r="B34" s="58" t="s">
        <v>38</v>
      </c>
      <c r="C34" s="26"/>
      <c r="D34" s="26"/>
      <c r="E34" s="26"/>
      <c r="F34" s="7">
        <f t="shared" si="0"/>
        <v>0</v>
      </c>
      <c r="G34" s="10" t="e">
        <f t="shared" si="1"/>
        <v>#DIV/0!</v>
      </c>
      <c r="H34" s="10">
        <f t="shared" si="2"/>
        <v>0</v>
      </c>
      <c r="I34" s="10" t="e">
        <f t="shared" si="3"/>
        <v>#DIV/0!</v>
      </c>
      <c r="J34" s="62"/>
    </row>
    <row r="35" spans="1:10" s="21" customFormat="1" ht="45">
      <c r="A35" s="19" t="s">
        <v>39</v>
      </c>
      <c r="B35" s="53" t="s">
        <v>40</v>
      </c>
      <c r="C35" s="25">
        <f>C36</f>
        <v>11147830</v>
      </c>
      <c r="D35" s="25">
        <f>D36</f>
        <v>11147830</v>
      </c>
      <c r="E35" s="25">
        <f>E36</f>
        <v>11362135.96</v>
      </c>
      <c r="F35" s="10">
        <f t="shared" si="0"/>
        <v>214305.9600000009</v>
      </c>
      <c r="G35" s="10">
        <f t="shared" si="1"/>
        <v>101.92240068246467</v>
      </c>
      <c r="H35" s="10">
        <f t="shared" si="2"/>
        <v>214305.9600000009</v>
      </c>
      <c r="I35" s="10">
        <f t="shared" si="3"/>
        <v>101.92240068246467</v>
      </c>
      <c r="J35" s="46"/>
    </row>
    <row r="36" spans="1:10" s="8" customFormat="1" ht="33.75">
      <c r="A36" s="14" t="s">
        <v>41</v>
      </c>
      <c r="B36" s="54" t="s">
        <v>42</v>
      </c>
      <c r="C36" s="26">
        <v>11147830</v>
      </c>
      <c r="D36" s="26">
        <v>11147830</v>
      </c>
      <c r="E36" s="26">
        <v>11362135.96</v>
      </c>
      <c r="F36" s="7">
        <f t="shared" si="0"/>
        <v>214305.9600000009</v>
      </c>
      <c r="G36" s="10">
        <f t="shared" si="1"/>
        <v>101.92240068246467</v>
      </c>
      <c r="H36" s="10">
        <f t="shared" si="2"/>
        <v>214305.9600000009</v>
      </c>
      <c r="I36" s="10">
        <f t="shared" si="3"/>
        <v>101.92240068246467</v>
      </c>
      <c r="J36" s="63"/>
    </row>
    <row r="37" spans="1:10" ht="90" hidden="1">
      <c r="A37" s="13" t="s">
        <v>43</v>
      </c>
      <c r="B37" s="55" t="s">
        <v>44</v>
      </c>
      <c r="C37" s="26"/>
      <c r="D37" s="26"/>
      <c r="E37" s="26"/>
      <c r="F37" s="7">
        <f t="shared" si="0"/>
        <v>0</v>
      </c>
      <c r="G37" s="10" t="e">
        <f t="shared" si="1"/>
        <v>#DIV/0!</v>
      </c>
      <c r="H37" s="10">
        <f t="shared" si="2"/>
        <v>0</v>
      </c>
      <c r="I37" s="10" t="e">
        <f t="shared" si="3"/>
        <v>#DIV/0!</v>
      </c>
      <c r="J37" s="61"/>
    </row>
    <row r="38" spans="1:10" ht="101.25" hidden="1">
      <c r="A38" s="13" t="s">
        <v>45</v>
      </c>
      <c r="B38" s="55" t="s">
        <v>46</v>
      </c>
      <c r="C38" s="26"/>
      <c r="D38" s="26"/>
      <c r="E38" s="26"/>
      <c r="F38" s="7">
        <f t="shared" si="0"/>
        <v>0</v>
      </c>
      <c r="G38" s="10" t="e">
        <f t="shared" si="1"/>
        <v>#DIV/0!</v>
      </c>
      <c r="H38" s="10">
        <f t="shared" si="2"/>
        <v>0</v>
      </c>
      <c r="I38" s="10" t="e">
        <f t="shared" si="3"/>
        <v>#DIV/0!</v>
      </c>
      <c r="J38" s="61"/>
    </row>
    <row r="39" spans="1:10" ht="90" hidden="1">
      <c r="A39" s="15" t="s">
        <v>45</v>
      </c>
      <c r="B39" s="58" t="s">
        <v>46</v>
      </c>
      <c r="C39" s="26"/>
      <c r="D39" s="26"/>
      <c r="E39" s="26"/>
      <c r="F39" s="7">
        <f t="shared" si="0"/>
        <v>0</v>
      </c>
      <c r="G39" s="10" t="e">
        <f t="shared" si="1"/>
        <v>#DIV/0!</v>
      </c>
      <c r="H39" s="10">
        <f t="shared" si="2"/>
        <v>0</v>
      </c>
      <c r="I39" s="10" t="e">
        <f t="shared" si="3"/>
        <v>#DIV/0!</v>
      </c>
      <c r="J39" s="62"/>
    </row>
    <row r="40" spans="1:10" ht="90" hidden="1">
      <c r="A40" s="15" t="s">
        <v>43</v>
      </c>
      <c r="B40" s="58" t="s">
        <v>44</v>
      </c>
      <c r="C40" s="26"/>
      <c r="D40" s="26"/>
      <c r="E40" s="26"/>
      <c r="F40" s="7">
        <f t="shared" si="0"/>
        <v>0</v>
      </c>
      <c r="G40" s="10" t="e">
        <f t="shared" si="1"/>
        <v>#DIV/0!</v>
      </c>
      <c r="H40" s="10">
        <f t="shared" si="2"/>
        <v>0</v>
      </c>
      <c r="I40" s="10" t="e">
        <f t="shared" si="3"/>
        <v>#DIV/0!</v>
      </c>
      <c r="J40" s="62"/>
    </row>
    <row r="41" spans="1:10" ht="123.75" hidden="1">
      <c r="A41" s="13" t="s">
        <v>47</v>
      </c>
      <c r="B41" s="56" t="s">
        <v>48</v>
      </c>
      <c r="C41" s="26"/>
      <c r="D41" s="26"/>
      <c r="E41" s="26"/>
      <c r="F41" s="7">
        <f t="shared" si="0"/>
        <v>0</v>
      </c>
      <c r="G41" s="10" t="e">
        <f t="shared" si="1"/>
        <v>#DIV/0!</v>
      </c>
      <c r="H41" s="10">
        <f t="shared" si="2"/>
        <v>0</v>
      </c>
      <c r="I41" s="10" t="e">
        <f t="shared" si="3"/>
        <v>#DIV/0!</v>
      </c>
      <c r="J41" s="61"/>
    </row>
    <row r="42" spans="1:10" ht="135" hidden="1">
      <c r="A42" s="13" t="s">
        <v>49</v>
      </c>
      <c r="B42" s="56" t="s">
        <v>50</v>
      </c>
      <c r="C42" s="26"/>
      <c r="D42" s="26"/>
      <c r="E42" s="26"/>
      <c r="F42" s="7">
        <f t="shared" si="0"/>
        <v>0</v>
      </c>
      <c r="G42" s="10" t="e">
        <f t="shared" si="1"/>
        <v>#DIV/0!</v>
      </c>
      <c r="H42" s="10">
        <f t="shared" si="2"/>
        <v>0</v>
      </c>
      <c r="I42" s="10" t="e">
        <f t="shared" si="3"/>
        <v>#DIV/0!</v>
      </c>
      <c r="J42" s="61"/>
    </row>
    <row r="43" spans="1:10" ht="112.5" hidden="1">
      <c r="A43" s="15" t="s">
        <v>49</v>
      </c>
      <c r="B43" s="57" t="s">
        <v>50</v>
      </c>
      <c r="C43" s="26"/>
      <c r="D43" s="26"/>
      <c r="E43" s="26"/>
      <c r="F43" s="7">
        <f t="shared" si="0"/>
        <v>0</v>
      </c>
      <c r="G43" s="10" t="e">
        <f t="shared" si="1"/>
        <v>#DIV/0!</v>
      </c>
      <c r="H43" s="10">
        <f t="shared" si="2"/>
        <v>0</v>
      </c>
      <c r="I43" s="10" t="e">
        <f t="shared" si="3"/>
        <v>#DIV/0!</v>
      </c>
      <c r="J43" s="62"/>
    </row>
    <row r="44" spans="1:10" ht="112.5" hidden="1">
      <c r="A44" s="15" t="s">
        <v>47</v>
      </c>
      <c r="B44" s="57" t="s">
        <v>48</v>
      </c>
      <c r="C44" s="26"/>
      <c r="D44" s="26"/>
      <c r="E44" s="26"/>
      <c r="F44" s="7">
        <f t="shared" si="0"/>
        <v>0</v>
      </c>
      <c r="G44" s="10" t="e">
        <f t="shared" si="1"/>
        <v>#DIV/0!</v>
      </c>
      <c r="H44" s="10">
        <f t="shared" si="2"/>
        <v>0</v>
      </c>
      <c r="I44" s="10" t="e">
        <f t="shared" si="3"/>
        <v>#DIV/0!</v>
      </c>
      <c r="J44" s="62"/>
    </row>
    <row r="45" spans="1:10" ht="101.25" hidden="1">
      <c r="A45" s="13" t="s">
        <v>51</v>
      </c>
      <c r="B45" s="55" t="s">
        <v>52</v>
      </c>
      <c r="C45" s="26"/>
      <c r="D45" s="26"/>
      <c r="E45" s="26"/>
      <c r="F45" s="7">
        <f t="shared" si="0"/>
        <v>0</v>
      </c>
      <c r="G45" s="10" t="e">
        <f t="shared" si="1"/>
        <v>#DIV/0!</v>
      </c>
      <c r="H45" s="10">
        <f t="shared" si="2"/>
        <v>0</v>
      </c>
      <c r="I45" s="10" t="e">
        <f t="shared" si="3"/>
        <v>#DIV/0!</v>
      </c>
      <c r="J45" s="61"/>
    </row>
    <row r="46" spans="1:10" ht="112.5" hidden="1">
      <c r="A46" s="13" t="s">
        <v>53</v>
      </c>
      <c r="B46" s="55" t="s">
        <v>54</v>
      </c>
      <c r="C46" s="26"/>
      <c r="D46" s="26"/>
      <c r="E46" s="26"/>
      <c r="F46" s="7">
        <f t="shared" si="0"/>
        <v>0</v>
      </c>
      <c r="G46" s="10" t="e">
        <f t="shared" si="1"/>
        <v>#DIV/0!</v>
      </c>
      <c r="H46" s="10">
        <f t="shared" si="2"/>
        <v>0</v>
      </c>
      <c r="I46" s="10" t="e">
        <f t="shared" si="3"/>
        <v>#DIV/0!</v>
      </c>
      <c r="J46" s="61"/>
    </row>
    <row r="47" spans="1:10" ht="90" hidden="1">
      <c r="A47" s="15" t="s">
        <v>53</v>
      </c>
      <c r="B47" s="58" t="s">
        <v>54</v>
      </c>
      <c r="C47" s="26"/>
      <c r="D47" s="26"/>
      <c r="E47" s="26"/>
      <c r="F47" s="7">
        <f t="shared" si="0"/>
        <v>0</v>
      </c>
      <c r="G47" s="10" t="e">
        <f t="shared" si="1"/>
        <v>#DIV/0!</v>
      </c>
      <c r="H47" s="10">
        <f t="shared" si="2"/>
        <v>0</v>
      </c>
      <c r="I47" s="10" t="e">
        <f t="shared" si="3"/>
        <v>#DIV/0!</v>
      </c>
      <c r="J47" s="62"/>
    </row>
    <row r="48" spans="1:10" ht="90" hidden="1">
      <c r="A48" s="15" t="s">
        <v>51</v>
      </c>
      <c r="B48" s="58" t="s">
        <v>52</v>
      </c>
      <c r="C48" s="26"/>
      <c r="D48" s="26"/>
      <c r="E48" s="26"/>
      <c r="F48" s="7">
        <f t="shared" si="0"/>
        <v>0</v>
      </c>
      <c r="G48" s="10" t="e">
        <f t="shared" si="1"/>
        <v>#DIV/0!</v>
      </c>
      <c r="H48" s="10">
        <f t="shared" si="2"/>
        <v>0</v>
      </c>
      <c r="I48" s="10" t="e">
        <f t="shared" si="3"/>
        <v>#DIV/0!</v>
      </c>
      <c r="J48" s="62"/>
    </row>
    <row r="49" spans="1:10" ht="90" hidden="1">
      <c r="A49" s="13" t="s">
        <v>55</v>
      </c>
      <c r="B49" s="55" t="s">
        <v>56</v>
      </c>
      <c r="C49" s="26"/>
      <c r="D49" s="26"/>
      <c r="E49" s="26"/>
      <c r="F49" s="7">
        <f t="shared" si="0"/>
        <v>0</v>
      </c>
      <c r="G49" s="10" t="e">
        <f t="shared" si="1"/>
        <v>#DIV/0!</v>
      </c>
      <c r="H49" s="10">
        <f t="shared" si="2"/>
        <v>0</v>
      </c>
      <c r="I49" s="10" t="e">
        <f t="shared" si="3"/>
        <v>#DIV/0!</v>
      </c>
      <c r="J49" s="61"/>
    </row>
    <row r="50" spans="1:10" ht="90" hidden="1">
      <c r="A50" s="15" t="s">
        <v>55</v>
      </c>
      <c r="B50" s="58" t="s">
        <v>56</v>
      </c>
      <c r="C50" s="26"/>
      <c r="D50" s="26"/>
      <c r="E50" s="26"/>
      <c r="F50" s="7">
        <f t="shared" si="0"/>
        <v>0</v>
      </c>
      <c r="G50" s="10" t="e">
        <f t="shared" si="1"/>
        <v>#DIV/0!</v>
      </c>
      <c r="H50" s="10">
        <f t="shared" si="2"/>
        <v>0</v>
      </c>
      <c r="I50" s="10" t="e">
        <f t="shared" si="3"/>
        <v>#DIV/0!</v>
      </c>
      <c r="J50" s="62"/>
    </row>
    <row r="51" spans="1:10" s="21" customFormat="1" ht="12.75">
      <c r="A51" s="19" t="s">
        <v>57</v>
      </c>
      <c r="B51" s="53" t="s">
        <v>58</v>
      </c>
      <c r="C51" s="25">
        <f>C52+C85+C102+C115</f>
        <v>170800000</v>
      </c>
      <c r="D51" s="25">
        <f>D52+D85+D102+D115</f>
        <v>184100362.54</v>
      </c>
      <c r="E51" s="25">
        <f>E52+E85+E102+E115</f>
        <v>180356785.89</v>
      </c>
      <c r="F51" s="10">
        <f t="shared" si="0"/>
        <v>9556785.889999986</v>
      </c>
      <c r="G51" s="10">
        <f t="shared" si="1"/>
        <v>105.59530789812645</v>
      </c>
      <c r="H51" s="10">
        <f t="shared" si="2"/>
        <v>-3743576.650000006</v>
      </c>
      <c r="I51" s="10">
        <f t="shared" si="3"/>
        <v>97.96655661164891</v>
      </c>
      <c r="J51" s="46"/>
    </row>
    <row r="52" spans="1:10" s="21" customFormat="1" ht="85.5" customHeight="1">
      <c r="A52" s="19" t="s">
        <v>59</v>
      </c>
      <c r="B52" s="53" t="s">
        <v>60</v>
      </c>
      <c r="C52" s="25">
        <f>C53+C66</f>
        <v>112100000</v>
      </c>
      <c r="D52" s="25">
        <f>D53+D66</f>
        <v>130089000</v>
      </c>
      <c r="E52" s="25">
        <f>E53+E66</f>
        <v>131648218.03999999</v>
      </c>
      <c r="F52" s="10">
        <f t="shared" si="0"/>
        <v>19548218.03999999</v>
      </c>
      <c r="G52" s="10">
        <f t="shared" si="1"/>
        <v>117.43819628902766</v>
      </c>
      <c r="H52" s="10">
        <f t="shared" si="2"/>
        <v>1559218.0399999917</v>
      </c>
      <c r="I52" s="10">
        <f t="shared" si="3"/>
        <v>101.19857792741891</v>
      </c>
      <c r="J52" s="74" t="s">
        <v>526</v>
      </c>
    </row>
    <row r="53" spans="1:10" s="8" customFormat="1" ht="61.5" customHeight="1">
      <c r="A53" s="14" t="s">
        <v>61</v>
      </c>
      <c r="B53" s="6" t="s">
        <v>62</v>
      </c>
      <c r="C53" s="26">
        <v>85500000</v>
      </c>
      <c r="D53" s="26">
        <f>85572000</f>
        <v>85572000</v>
      </c>
      <c r="E53" s="26">
        <v>83310965.88</v>
      </c>
      <c r="F53" s="7">
        <f t="shared" si="0"/>
        <v>-2189034.120000005</v>
      </c>
      <c r="G53" s="10">
        <f t="shared" si="1"/>
        <v>97.4397261754386</v>
      </c>
      <c r="H53" s="10">
        <f t="shared" si="2"/>
        <v>-2261034.120000005</v>
      </c>
      <c r="I53" s="10">
        <f t="shared" si="3"/>
        <v>97.35774070957788</v>
      </c>
      <c r="J53" s="75"/>
    </row>
    <row r="54" spans="1:10" s="8" customFormat="1" ht="45" customHeight="1" hidden="1">
      <c r="A54" s="14" t="s">
        <v>63</v>
      </c>
      <c r="B54" s="6" t="s">
        <v>62</v>
      </c>
      <c r="C54" s="26"/>
      <c r="D54" s="26"/>
      <c r="E54" s="26"/>
      <c r="F54" s="7">
        <f t="shared" si="0"/>
        <v>0</v>
      </c>
      <c r="G54" s="10" t="e">
        <f t="shared" si="1"/>
        <v>#DIV/0!</v>
      </c>
      <c r="H54" s="10">
        <f t="shared" si="2"/>
        <v>0</v>
      </c>
      <c r="I54" s="10" t="e">
        <f t="shared" si="3"/>
        <v>#DIV/0!</v>
      </c>
      <c r="J54" s="75"/>
    </row>
    <row r="55" spans="1:10" s="8" customFormat="1" ht="90" customHeight="1" hidden="1">
      <c r="A55" s="14" t="s">
        <v>64</v>
      </c>
      <c r="B55" s="6" t="s">
        <v>65</v>
      </c>
      <c r="C55" s="26"/>
      <c r="D55" s="26"/>
      <c r="E55" s="26"/>
      <c r="F55" s="7">
        <f t="shared" si="0"/>
        <v>0</v>
      </c>
      <c r="G55" s="10" t="e">
        <f t="shared" si="1"/>
        <v>#DIV/0!</v>
      </c>
      <c r="H55" s="10">
        <f t="shared" si="2"/>
        <v>0</v>
      </c>
      <c r="I55" s="10" t="e">
        <f t="shared" si="3"/>
        <v>#DIV/0!</v>
      </c>
      <c r="J55" s="75"/>
    </row>
    <row r="56" spans="1:10" s="8" customFormat="1" ht="90" customHeight="1" hidden="1">
      <c r="A56" s="16" t="s">
        <v>64</v>
      </c>
      <c r="B56" s="6" t="s">
        <v>65</v>
      </c>
      <c r="C56" s="26"/>
      <c r="D56" s="26"/>
      <c r="E56" s="26"/>
      <c r="F56" s="7">
        <f t="shared" si="0"/>
        <v>0</v>
      </c>
      <c r="G56" s="10" t="e">
        <f t="shared" si="1"/>
        <v>#DIV/0!</v>
      </c>
      <c r="H56" s="10">
        <f t="shared" si="2"/>
        <v>0</v>
      </c>
      <c r="I56" s="10" t="e">
        <f t="shared" si="3"/>
        <v>#DIV/0!</v>
      </c>
      <c r="J56" s="75"/>
    </row>
    <row r="57" spans="1:10" s="8" customFormat="1" ht="56.25" customHeight="1" hidden="1">
      <c r="A57" s="14" t="s">
        <v>66</v>
      </c>
      <c r="B57" s="6" t="s">
        <v>67</v>
      </c>
      <c r="C57" s="26"/>
      <c r="D57" s="26"/>
      <c r="E57" s="26"/>
      <c r="F57" s="7">
        <f t="shared" si="0"/>
        <v>0</v>
      </c>
      <c r="G57" s="10" t="e">
        <f t="shared" si="1"/>
        <v>#DIV/0!</v>
      </c>
      <c r="H57" s="10">
        <f t="shared" si="2"/>
        <v>0</v>
      </c>
      <c r="I57" s="10" t="e">
        <f t="shared" si="3"/>
        <v>#DIV/0!</v>
      </c>
      <c r="J57" s="75"/>
    </row>
    <row r="58" spans="1:10" s="8" customFormat="1" ht="56.25" customHeight="1" hidden="1">
      <c r="A58" s="16" t="s">
        <v>66</v>
      </c>
      <c r="B58" s="6" t="s">
        <v>67</v>
      </c>
      <c r="C58" s="26"/>
      <c r="D58" s="26"/>
      <c r="E58" s="26"/>
      <c r="F58" s="7">
        <f t="shared" si="0"/>
        <v>0</v>
      </c>
      <c r="G58" s="10" t="e">
        <f t="shared" si="1"/>
        <v>#DIV/0!</v>
      </c>
      <c r="H58" s="10">
        <f t="shared" si="2"/>
        <v>0</v>
      </c>
      <c r="I58" s="10" t="e">
        <f t="shared" si="3"/>
        <v>#DIV/0!</v>
      </c>
      <c r="J58" s="75"/>
    </row>
    <row r="59" spans="1:10" s="8" customFormat="1" ht="78.75" customHeight="1" hidden="1">
      <c r="A59" s="14" t="s">
        <v>68</v>
      </c>
      <c r="B59" s="6" t="s">
        <v>69</v>
      </c>
      <c r="C59" s="26"/>
      <c r="D59" s="26"/>
      <c r="E59" s="26"/>
      <c r="F59" s="7">
        <f t="shared" si="0"/>
        <v>0</v>
      </c>
      <c r="G59" s="10" t="e">
        <f t="shared" si="1"/>
        <v>#DIV/0!</v>
      </c>
      <c r="H59" s="10">
        <f t="shared" si="2"/>
        <v>0</v>
      </c>
      <c r="I59" s="10" t="e">
        <f t="shared" si="3"/>
        <v>#DIV/0!</v>
      </c>
      <c r="J59" s="75"/>
    </row>
    <row r="60" spans="1:10" s="8" customFormat="1" ht="78.75" customHeight="1" hidden="1">
      <c r="A60" s="16" t="s">
        <v>68</v>
      </c>
      <c r="B60" s="6" t="s">
        <v>69</v>
      </c>
      <c r="C60" s="26"/>
      <c r="D60" s="26"/>
      <c r="E60" s="26"/>
      <c r="F60" s="7">
        <f t="shared" si="0"/>
        <v>0</v>
      </c>
      <c r="G60" s="10" t="e">
        <f t="shared" si="1"/>
        <v>#DIV/0!</v>
      </c>
      <c r="H60" s="10">
        <f t="shared" si="2"/>
        <v>0</v>
      </c>
      <c r="I60" s="10" t="e">
        <f t="shared" si="3"/>
        <v>#DIV/0!</v>
      </c>
      <c r="J60" s="75"/>
    </row>
    <row r="61" spans="1:10" s="8" customFormat="1" ht="45" customHeight="1" hidden="1">
      <c r="A61" s="14" t="s">
        <v>70</v>
      </c>
      <c r="B61" s="6" t="s">
        <v>71</v>
      </c>
      <c r="C61" s="26"/>
      <c r="D61" s="26"/>
      <c r="E61" s="26"/>
      <c r="F61" s="7">
        <f t="shared" si="0"/>
        <v>0</v>
      </c>
      <c r="G61" s="10" t="e">
        <f t="shared" si="1"/>
        <v>#DIV/0!</v>
      </c>
      <c r="H61" s="10">
        <f t="shared" si="2"/>
        <v>0</v>
      </c>
      <c r="I61" s="10" t="e">
        <f t="shared" si="3"/>
        <v>#DIV/0!</v>
      </c>
      <c r="J61" s="75"/>
    </row>
    <row r="62" spans="1:10" s="8" customFormat="1" ht="45" customHeight="1" hidden="1">
      <c r="A62" s="16" t="s">
        <v>70</v>
      </c>
      <c r="B62" s="6" t="s">
        <v>71</v>
      </c>
      <c r="C62" s="26"/>
      <c r="D62" s="26"/>
      <c r="E62" s="26"/>
      <c r="F62" s="7">
        <f t="shared" si="0"/>
        <v>0</v>
      </c>
      <c r="G62" s="10" t="e">
        <f t="shared" si="1"/>
        <v>#DIV/0!</v>
      </c>
      <c r="H62" s="10">
        <f t="shared" si="2"/>
        <v>0</v>
      </c>
      <c r="I62" s="10" t="e">
        <f t="shared" si="3"/>
        <v>#DIV/0!</v>
      </c>
      <c r="J62" s="75"/>
    </row>
    <row r="63" spans="1:10" s="8" customFormat="1" ht="56.25" customHeight="1" hidden="1">
      <c r="A63" s="14" t="s">
        <v>72</v>
      </c>
      <c r="B63" s="6" t="s">
        <v>73</v>
      </c>
      <c r="C63" s="26"/>
      <c r="D63" s="26"/>
      <c r="E63" s="26"/>
      <c r="F63" s="7">
        <f t="shared" si="0"/>
        <v>0</v>
      </c>
      <c r="G63" s="10" t="e">
        <f t="shared" si="1"/>
        <v>#DIV/0!</v>
      </c>
      <c r="H63" s="10">
        <f t="shared" si="2"/>
        <v>0</v>
      </c>
      <c r="I63" s="10" t="e">
        <f t="shared" si="3"/>
        <v>#DIV/0!</v>
      </c>
      <c r="J63" s="75"/>
    </row>
    <row r="64" spans="1:10" s="8" customFormat="1" ht="67.5" customHeight="1" hidden="1">
      <c r="A64" s="14" t="s">
        <v>74</v>
      </c>
      <c r="B64" s="6" t="s">
        <v>75</v>
      </c>
      <c r="C64" s="26"/>
      <c r="D64" s="26"/>
      <c r="E64" s="26"/>
      <c r="F64" s="7">
        <f t="shared" si="0"/>
        <v>0</v>
      </c>
      <c r="G64" s="10" t="e">
        <f t="shared" si="1"/>
        <v>#DIV/0!</v>
      </c>
      <c r="H64" s="10">
        <f t="shared" si="2"/>
        <v>0</v>
      </c>
      <c r="I64" s="10" t="e">
        <f t="shared" si="3"/>
        <v>#DIV/0!</v>
      </c>
      <c r="J64" s="75"/>
    </row>
    <row r="65" spans="1:10" s="8" customFormat="1" ht="8.25" customHeight="1" hidden="1">
      <c r="A65" s="16" t="s">
        <v>74</v>
      </c>
      <c r="B65" s="6" t="s">
        <v>75</v>
      </c>
      <c r="C65" s="26"/>
      <c r="D65" s="26"/>
      <c r="E65" s="26"/>
      <c r="F65" s="7">
        <f t="shared" si="0"/>
        <v>0</v>
      </c>
      <c r="G65" s="10" t="e">
        <f t="shared" si="1"/>
        <v>#DIV/0!</v>
      </c>
      <c r="H65" s="10">
        <f t="shared" si="2"/>
        <v>0</v>
      </c>
      <c r="I65" s="10" t="e">
        <f t="shared" si="3"/>
        <v>#DIV/0!</v>
      </c>
      <c r="J65" s="75"/>
    </row>
    <row r="66" spans="1:10" s="8" customFormat="1" ht="64.5" customHeight="1">
      <c r="A66" s="14" t="s">
        <v>76</v>
      </c>
      <c r="B66" s="6" t="s">
        <v>77</v>
      </c>
      <c r="C66" s="26">
        <v>26600000</v>
      </c>
      <c r="D66" s="26">
        <v>44517000</v>
      </c>
      <c r="E66" s="26">
        <v>48337252.16</v>
      </c>
      <c r="F66" s="7">
        <f t="shared" si="0"/>
        <v>21737252.159999996</v>
      </c>
      <c r="G66" s="10">
        <f t="shared" si="1"/>
        <v>181.71899308270676</v>
      </c>
      <c r="H66" s="10">
        <f t="shared" si="2"/>
        <v>3820252.1599999964</v>
      </c>
      <c r="I66" s="10">
        <f t="shared" si="3"/>
        <v>108.58155796661949</v>
      </c>
      <c r="J66" s="76"/>
    </row>
    <row r="67" spans="1:10" ht="101.25" customHeight="1" hidden="1">
      <c r="A67" s="13" t="s">
        <v>78</v>
      </c>
      <c r="B67" s="3" t="s">
        <v>79</v>
      </c>
      <c r="C67" s="26"/>
      <c r="D67" s="26"/>
      <c r="E67" s="26"/>
      <c r="F67" s="7">
        <f t="shared" si="0"/>
        <v>0</v>
      </c>
      <c r="G67" s="10" t="e">
        <f t="shared" si="1"/>
        <v>#DIV/0!</v>
      </c>
      <c r="H67" s="10">
        <f t="shared" si="2"/>
        <v>0</v>
      </c>
      <c r="I67" s="10" t="e">
        <f t="shared" si="3"/>
        <v>#DIV/0!</v>
      </c>
      <c r="J67" s="51"/>
    </row>
    <row r="68" spans="1:10" ht="112.5" customHeight="1" hidden="1">
      <c r="A68" s="13" t="s">
        <v>80</v>
      </c>
      <c r="B68" s="3" t="s">
        <v>81</v>
      </c>
      <c r="C68" s="26"/>
      <c r="D68" s="26"/>
      <c r="E68" s="26"/>
      <c r="F68" s="7">
        <f t="shared" si="0"/>
        <v>0</v>
      </c>
      <c r="G68" s="10" t="e">
        <f t="shared" si="1"/>
        <v>#DIV/0!</v>
      </c>
      <c r="H68" s="10">
        <f t="shared" si="2"/>
        <v>0</v>
      </c>
      <c r="I68" s="10" t="e">
        <f t="shared" si="3"/>
        <v>#DIV/0!</v>
      </c>
      <c r="J68" s="51"/>
    </row>
    <row r="69" spans="1:10" ht="101.25" customHeight="1" hidden="1">
      <c r="A69" s="15" t="s">
        <v>80</v>
      </c>
      <c r="B69" s="18" t="s">
        <v>81</v>
      </c>
      <c r="C69" s="26"/>
      <c r="D69" s="26"/>
      <c r="E69" s="26"/>
      <c r="F69" s="7">
        <f t="shared" si="0"/>
        <v>0</v>
      </c>
      <c r="G69" s="10" t="e">
        <f t="shared" si="1"/>
        <v>#DIV/0!</v>
      </c>
      <c r="H69" s="10">
        <f t="shared" si="2"/>
        <v>0</v>
      </c>
      <c r="I69" s="10" t="e">
        <f t="shared" si="3"/>
        <v>#DIV/0!</v>
      </c>
      <c r="J69" s="51"/>
    </row>
    <row r="70" spans="1:10" ht="78.75" customHeight="1" hidden="1">
      <c r="A70" s="13" t="s">
        <v>82</v>
      </c>
      <c r="B70" s="3" t="s">
        <v>83</v>
      </c>
      <c r="C70" s="26"/>
      <c r="D70" s="26"/>
      <c r="E70" s="26"/>
      <c r="F70" s="7">
        <f aca="true" t="shared" si="4" ref="F70:F133">E70-C70</f>
        <v>0</v>
      </c>
      <c r="G70" s="10" t="e">
        <f aca="true" t="shared" si="5" ref="G70:G133">E70/C70*100</f>
        <v>#DIV/0!</v>
      </c>
      <c r="H70" s="10">
        <f aca="true" t="shared" si="6" ref="H70:H133">E70-D70</f>
        <v>0</v>
      </c>
      <c r="I70" s="10" t="e">
        <f aca="true" t="shared" si="7" ref="I70:I133">E70/D70*100</f>
        <v>#DIV/0!</v>
      </c>
      <c r="J70" s="51"/>
    </row>
    <row r="71" spans="1:10" ht="67.5" customHeight="1" hidden="1">
      <c r="A71" s="15" t="s">
        <v>82</v>
      </c>
      <c r="B71" s="18" t="s">
        <v>83</v>
      </c>
      <c r="C71" s="26"/>
      <c r="D71" s="26"/>
      <c r="E71" s="26"/>
      <c r="F71" s="7">
        <f t="shared" si="4"/>
        <v>0</v>
      </c>
      <c r="G71" s="10" t="e">
        <f t="shared" si="5"/>
        <v>#DIV/0!</v>
      </c>
      <c r="H71" s="10">
        <f t="shared" si="6"/>
        <v>0</v>
      </c>
      <c r="I71" s="10" t="e">
        <f t="shared" si="7"/>
        <v>#DIV/0!</v>
      </c>
      <c r="J71" s="51"/>
    </row>
    <row r="72" spans="1:10" ht="78.75" customHeight="1" hidden="1">
      <c r="A72" s="13" t="s">
        <v>84</v>
      </c>
      <c r="B72" s="3" t="s">
        <v>85</v>
      </c>
      <c r="C72" s="26"/>
      <c r="D72" s="26"/>
      <c r="E72" s="26"/>
      <c r="F72" s="7">
        <f t="shared" si="4"/>
        <v>0</v>
      </c>
      <c r="G72" s="10" t="e">
        <f t="shared" si="5"/>
        <v>#DIV/0!</v>
      </c>
      <c r="H72" s="10">
        <f t="shared" si="6"/>
        <v>0</v>
      </c>
      <c r="I72" s="10" t="e">
        <f t="shared" si="7"/>
        <v>#DIV/0!</v>
      </c>
      <c r="J72" s="51"/>
    </row>
    <row r="73" spans="1:10" ht="67.5" customHeight="1" hidden="1">
      <c r="A73" s="15" t="s">
        <v>84</v>
      </c>
      <c r="B73" s="18" t="s">
        <v>85</v>
      </c>
      <c r="C73" s="26"/>
      <c r="D73" s="26"/>
      <c r="E73" s="26"/>
      <c r="F73" s="7">
        <f t="shared" si="4"/>
        <v>0</v>
      </c>
      <c r="G73" s="10" t="e">
        <f t="shared" si="5"/>
        <v>#DIV/0!</v>
      </c>
      <c r="H73" s="10">
        <f t="shared" si="6"/>
        <v>0</v>
      </c>
      <c r="I73" s="10" t="e">
        <f t="shared" si="7"/>
        <v>#DIV/0!</v>
      </c>
      <c r="J73" s="51"/>
    </row>
    <row r="74" spans="1:10" ht="112.5" customHeight="1" hidden="1">
      <c r="A74" s="13" t="s">
        <v>86</v>
      </c>
      <c r="B74" s="3" t="s">
        <v>87</v>
      </c>
      <c r="C74" s="26"/>
      <c r="D74" s="26"/>
      <c r="E74" s="26"/>
      <c r="F74" s="7">
        <f t="shared" si="4"/>
        <v>0</v>
      </c>
      <c r="G74" s="10" t="e">
        <f t="shared" si="5"/>
        <v>#DIV/0!</v>
      </c>
      <c r="H74" s="10">
        <f t="shared" si="6"/>
        <v>0</v>
      </c>
      <c r="I74" s="10" t="e">
        <f t="shared" si="7"/>
        <v>#DIV/0!</v>
      </c>
      <c r="J74" s="51"/>
    </row>
    <row r="75" spans="1:10" ht="101.25" customHeight="1" hidden="1">
      <c r="A75" s="15" t="s">
        <v>86</v>
      </c>
      <c r="B75" s="18" t="s">
        <v>87</v>
      </c>
      <c r="C75" s="26"/>
      <c r="D75" s="26"/>
      <c r="E75" s="26"/>
      <c r="F75" s="7">
        <f t="shared" si="4"/>
        <v>0</v>
      </c>
      <c r="G75" s="10" t="e">
        <f t="shared" si="5"/>
        <v>#DIV/0!</v>
      </c>
      <c r="H75" s="10">
        <f t="shared" si="6"/>
        <v>0</v>
      </c>
      <c r="I75" s="10" t="e">
        <f t="shared" si="7"/>
        <v>#DIV/0!</v>
      </c>
      <c r="J75" s="51"/>
    </row>
    <row r="76" spans="1:10" ht="67.5" customHeight="1" hidden="1">
      <c r="A76" s="13" t="s">
        <v>88</v>
      </c>
      <c r="B76" s="3" t="s">
        <v>89</v>
      </c>
      <c r="C76" s="26"/>
      <c r="D76" s="26"/>
      <c r="E76" s="26"/>
      <c r="F76" s="7">
        <f t="shared" si="4"/>
        <v>0</v>
      </c>
      <c r="G76" s="10" t="e">
        <f t="shared" si="5"/>
        <v>#DIV/0!</v>
      </c>
      <c r="H76" s="10">
        <f t="shared" si="6"/>
        <v>0</v>
      </c>
      <c r="I76" s="10" t="e">
        <f t="shared" si="7"/>
        <v>#DIV/0!</v>
      </c>
      <c r="J76" s="51"/>
    </row>
    <row r="77" spans="1:10" ht="56.25" customHeight="1" hidden="1">
      <c r="A77" s="15" t="s">
        <v>88</v>
      </c>
      <c r="B77" s="18" t="s">
        <v>89</v>
      </c>
      <c r="C77" s="26"/>
      <c r="D77" s="26"/>
      <c r="E77" s="26"/>
      <c r="F77" s="7">
        <f t="shared" si="4"/>
        <v>0</v>
      </c>
      <c r="G77" s="10" t="e">
        <f t="shared" si="5"/>
        <v>#DIV/0!</v>
      </c>
      <c r="H77" s="10">
        <f t="shared" si="6"/>
        <v>0</v>
      </c>
      <c r="I77" s="10" t="e">
        <f t="shared" si="7"/>
        <v>#DIV/0!</v>
      </c>
      <c r="J77" s="51"/>
    </row>
    <row r="78" spans="1:10" ht="78.75" customHeight="1" hidden="1">
      <c r="A78" s="13" t="s">
        <v>90</v>
      </c>
      <c r="B78" s="3" t="s">
        <v>91</v>
      </c>
      <c r="C78" s="26"/>
      <c r="D78" s="26"/>
      <c r="E78" s="26"/>
      <c r="F78" s="7">
        <f t="shared" si="4"/>
        <v>0</v>
      </c>
      <c r="G78" s="10" t="e">
        <f t="shared" si="5"/>
        <v>#DIV/0!</v>
      </c>
      <c r="H78" s="10">
        <f t="shared" si="6"/>
        <v>0</v>
      </c>
      <c r="I78" s="10" t="e">
        <f t="shared" si="7"/>
        <v>#DIV/0!</v>
      </c>
      <c r="J78" s="51"/>
    </row>
    <row r="79" spans="1:10" ht="123.75" customHeight="1" hidden="1">
      <c r="A79" s="13" t="s">
        <v>92</v>
      </c>
      <c r="B79" s="5" t="s">
        <v>93</v>
      </c>
      <c r="C79" s="26"/>
      <c r="D79" s="26"/>
      <c r="E79" s="26"/>
      <c r="F79" s="7">
        <f t="shared" si="4"/>
        <v>0</v>
      </c>
      <c r="G79" s="10" t="e">
        <f t="shared" si="5"/>
        <v>#DIV/0!</v>
      </c>
      <c r="H79" s="10">
        <f t="shared" si="6"/>
        <v>0</v>
      </c>
      <c r="I79" s="10" t="e">
        <f t="shared" si="7"/>
        <v>#DIV/0!</v>
      </c>
      <c r="J79" s="51"/>
    </row>
    <row r="80" spans="1:10" ht="112.5" customHeight="1" hidden="1">
      <c r="A80" s="15" t="s">
        <v>92</v>
      </c>
      <c r="B80" s="17" t="s">
        <v>93</v>
      </c>
      <c r="C80" s="26"/>
      <c r="D80" s="26"/>
      <c r="E80" s="26"/>
      <c r="F80" s="7">
        <f t="shared" si="4"/>
        <v>0</v>
      </c>
      <c r="G80" s="10" t="e">
        <f t="shared" si="5"/>
        <v>#DIV/0!</v>
      </c>
      <c r="H80" s="10">
        <f t="shared" si="6"/>
        <v>0</v>
      </c>
      <c r="I80" s="10" t="e">
        <f t="shared" si="7"/>
        <v>#DIV/0!</v>
      </c>
      <c r="J80" s="51"/>
    </row>
    <row r="81" spans="1:10" ht="101.25" customHeight="1" hidden="1">
      <c r="A81" s="13" t="s">
        <v>94</v>
      </c>
      <c r="B81" s="3" t="s">
        <v>95</v>
      </c>
      <c r="C81" s="26"/>
      <c r="D81" s="26"/>
      <c r="E81" s="26"/>
      <c r="F81" s="7">
        <f t="shared" si="4"/>
        <v>0</v>
      </c>
      <c r="G81" s="10" t="e">
        <f t="shared" si="5"/>
        <v>#DIV/0!</v>
      </c>
      <c r="H81" s="10">
        <f t="shared" si="6"/>
        <v>0</v>
      </c>
      <c r="I81" s="10" t="e">
        <f t="shared" si="7"/>
        <v>#DIV/0!</v>
      </c>
      <c r="J81" s="51"/>
    </row>
    <row r="82" spans="1:10" ht="78.75" customHeight="1" hidden="1">
      <c r="A82" s="15" t="s">
        <v>94</v>
      </c>
      <c r="B82" s="18" t="s">
        <v>95</v>
      </c>
      <c r="C82" s="26"/>
      <c r="D82" s="26"/>
      <c r="E82" s="26"/>
      <c r="F82" s="7">
        <f t="shared" si="4"/>
        <v>0</v>
      </c>
      <c r="G82" s="10" t="e">
        <f t="shared" si="5"/>
        <v>#DIV/0!</v>
      </c>
      <c r="H82" s="10">
        <f t="shared" si="6"/>
        <v>0</v>
      </c>
      <c r="I82" s="10" t="e">
        <f t="shared" si="7"/>
        <v>#DIV/0!</v>
      </c>
      <c r="J82" s="51"/>
    </row>
    <row r="83" spans="1:10" ht="135" customHeight="1" hidden="1">
      <c r="A83" s="13" t="s">
        <v>96</v>
      </c>
      <c r="B83" s="5" t="s">
        <v>97</v>
      </c>
      <c r="C83" s="26"/>
      <c r="D83" s="26"/>
      <c r="E83" s="26"/>
      <c r="F83" s="7">
        <f t="shared" si="4"/>
        <v>0</v>
      </c>
      <c r="G83" s="10" t="e">
        <f t="shared" si="5"/>
        <v>#DIV/0!</v>
      </c>
      <c r="H83" s="10">
        <f t="shared" si="6"/>
        <v>0</v>
      </c>
      <c r="I83" s="10" t="e">
        <f t="shared" si="7"/>
        <v>#DIV/0!</v>
      </c>
      <c r="J83" s="51"/>
    </row>
    <row r="84" spans="1:10" ht="112.5" customHeight="1" hidden="1">
      <c r="A84" s="15" t="s">
        <v>96</v>
      </c>
      <c r="B84" s="17" t="s">
        <v>97</v>
      </c>
      <c r="C84" s="26"/>
      <c r="D84" s="26"/>
      <c r="E84" s="26"/>
      <c r="F84" s="7">
        <f t="shared" si="4"/>
        <v>0</v>
      </c>
      <c r="G84" s="10" t="e">
        <f t="shared" si="5"/>
        <v>#DIV/0!</v>
      </c>
      <c r="H84" s="10">
        <f t="shared" si="6"/>
        <v>0</v>
      </c>
      <c r="I84" s="10" t="e">
        <f t="shared" si="7"/>
        <v>#DIV/0!</v>
      </c>
      <c r="J84" s="51"/>
    </row>
    <row r="85" spans="1:10" s="21" customFormat="1" ht="32.25" customHeight="1">
      <c r="A85" s="19" t="s">
        <v>98</v>
      </c>
      <c r="B85" s="20" t="s">
        <v>99</v>
      </c>
      <c r="C85" s="25">
        <v>23750000</v>
      </c>
      <c r="D85" s="25">
        <v>22183000</v>
      </c>
      <c r="E85" s="25">
        <v>22347193.53</v>
      </c>
      <c r="F85" s="10">
        <f t="shared" si="4"/>
        <v>-1402806.4699999988</v>
      </c>
      <c r="G85" s="10">
        <f t="shared" si="5"/>
        <v>94.09344644210526</v>
      </c>
      <c r="H85" s="10">
        <f t="shared" si="6"/>
        <v>164193.5300000012</v>
      </c>
      <c r="I85" s="10">
        <f t="shared" si="7"/>
        <v>100.74017729793086</v>
      </c>
      <c r="J85" s="51"/>
    </row>
    <row r="86" spans="1:10" s="21" customFormat="1" ht="22.5" customHeight="1" hidden="1">
      <c r="A86" s="19" t="s">
        <v>100</v>
      </c>
      <c r="B86" s="20" t="s">
        <v>99</v>
      </c>
      <c r="C86" s="25"/>
      <c r="D86" s="25"/>
      <c r="E86" s="25"/>
      <c r="F86" s="10">
        <f t="shared" si="4"/>
        <v>0</v>
      </c>
      <c r="G86" s="10" t="e">
        <f t="shared" si="5"/>
        <v>#DIV/0!</v>
      </c>
      <c r="H86" s="10">
        <f t="shared" si="6"/>
        <v>0</v>
      </c>
      <c r="I86" s="10" t="e">
        <f t="shared" si="7"/>
        <v>#DIV/0!</v>
      </c>
      <c r="J86" s="51"/>
    </row>
    <row r="87" spans="1:10" s="21" customFormat="1" ht="67.5" customHeight="1" hidden="1">
      <c r="A87" s="19" t="s">
        <v>101</v>
      </c>
      <c r="B87" s="20" t="s">
        <v>102</v>
      </c>
      <c r="C87" s="25"/>
      <c r="D87" s="25"/>
      <c r="E87" s="25"/>
      <c r="F87" s="10">
        <f t="shared" si="4"/>
        <v>0</v>
      </c>
      <c r="G87" s="10" t="e">
        <f t="shared" si="5"/>
        <v>#DIV/0!</v>
      </c>
      <c r="H87" s="10">
        <f t="shared" si="6"/>
        <v>0</v>
      </c>
      <c r="I87" s="10" t="e">
        <f t="shared" si="7"/>
        <v>#DIV/0!</v>
      </c>
      <c r="J87" s="51"/>
    </row>
    <row r="88" spans="1:10" s="21" customFormat="1" ht="67.5" customHeight="1" hidden="1">
      <c r="A88" s="22" t="s">
        <v>101</v>
      </c>
      <c r="B88" s="20" t="s">
        <v>102</v>
      </c>
      <c r="C88" s="25"/>
      <c r="D88" s="25"/>
      <c r="E88" s="25"/>
      <c r="F88" s="10">
        <f t="shared" si="4"/>
        <v>0</v>
      </c>
      <c r="G88" s="10" t="e">
        <f t="shared" si="5"/>
        <v>#DIV/0!</v>
      </c>
      <c r="H88" s="10">
        <f t="shared" si="6"/>
        <v>0</v>
      </c>
      <c r="I88" s="10" t="e">
        <f t="shared" si="7"/>
        <v>#DIV/0!</v>
      </c>
      <c r="J88" s="51"/>
    </row>
    <row r="89" spans="1:10" s="21" customFormat="1" ht="45" customHeight="1" hidden="1">
      <c r="A89" s="19" t="s">
        <v>103</v>
      </c>
      <c r="B89" s="20" t="s">
        <v>104</v>
      </c>
      <c r="C89" s="25"/>
      <c r="D89" s="25"/>
      <c r="E89" s="25"/>
      <c r="F89" s="10">
        <f t="shared" si="4"/>
        <v>0</v>
      </c>
      <c r="G89" s="10" t="e">
        <f t="shared" si="5"/>
        <v>#DIV/0!</v>
      </c>
      <c r="H89" s="10">
        <f t="shared" si="6"/>
        <v>0</v>
      </c>
      <c r="I89" s="10" t="e">
        <f t="shared" si="7"/>
        <v>#DIV/0!</v>
      </c>
      <c r="J89" s="51"/>
    </row>
    <row r="90" spans="1:10" s="21" customFormat="1" ht="45" customHeight="1" hidden="1">
      <c r="A90" s="22" t="s">
        <v>103</v>
      </c>
      <c r="B90" s="20" t="s">
        <v>104</v>
      </c>
      <c r="C90" s="25"/>
      <c r="D90" s="25"/>
      <c r="E90" s="25"/>
      <c r="F90" s="10">
        <f t="shared" si="4"/>
        <v>0</v>
      </c>
      <c r="G90" s="10" t="e">
        <f t="shared" si="5"/>
        <v>#DIV/0!</v>
      </c>
      <c r="H90" s="10">
        <f t="shared" si="6"/>
        <v>0</v>
      </c>
      <c r="I90" s="10" t="e">
        <f t="shared" si="7"/>
        <v>#DIV/0!</v>
      </c>
      <c r="J90" s="51"/>
    </row>
    <row r="91" spans="1:10" s="21" customFormat="1" ht="78.75" customHeight="1" hidden="1">
      <c r="A91" s="19" t="s">
        <v>105</v>
      </c>
      <c r="B91" s="20" t="s">
        <v>106</v>
      </c>
      <c r="C91" s="25"/>
      <c r="D91" s="25"/>
      <c r="E91" s="25"/>
      <c r="F91" s="10">
        <f t="shared" si="4"/>
        <v>0</v>
      </c>
      <c r="G91" s="10" t="e">
        <f t="shared" si="5"/>
        <v>#DIV/0!</v>
      </c>
      <c r="H91" s="10">
        <f t="shared" si="6"/>
        <v>0</v>
      </c>
      <c r="I91" s="10" t="e">
        <f t="shared" si="7"/>
        <v>#DIV/0!</v>
      </c>
      <c r="J91" s="51"/>
    </row>
    <row r="92" spans="1:10" s="21" customFormat="1" ht="78.75" customHeight="1" hidden="1">
      <c r="A92" s="22" t="s">
        <v>105</v>
      </c>
      <c r="B92" s="20" t="s">
        <v>106</v>
      </c>
      <c r="C92" s="25"/>
      <c r="D92" s="25"/>
      <c r="E92" s="25"/>
      <c r="F92" s="10">
        <f t="shared" si="4"/>
        <v>0</v>
      </c>
      <c r="G92" s="10" t="e">
        <f t="shared" si="5"/>
        <v>#DIV/0!</v>
      </c>
      <c r="H92" s="10">
        <f t="shared" si="6"/>
        <v>0</v>
      </c>
      <c r="I92" s="10" t="e">
        <f t="shared" si="7"/>
        <v>#DIV/0!</v>
      </c>
      <c r="J92" s="51"/>
    </row>
    <row r="93" spans="1:10" s="21" customFormat="1" ht="33.75" customHeight="1" hidden="1">
      <c r="A93" s="19" t="s">
        <v>107</v>
      </c>
      <c r="B93" s="20" t="s">
        <v>108</v>
      </c>
      <c r="C93" s="25"/>
      <c r="D93" s="25"/>
      <c r="E93" s="25"/>
      <c r="F93" s="10">
        <f t="shared" si="4"/>
        <v>0</v>
      </c>
      <c r="G93" s="10" t="e">
        <f t="shared" si="5"/>
        <v>#DIV/0!</v>
      </c>
      <c r="H93" s="10">
        <f t="shared" si="6"/>
        <v>0</v>
      </c>
      <c r="I93" s="10" t="e">
        <f t="shared" si="7"/>
        <v>#DIV/0!</v>
      </c>
      <c r="J93" s="51"/>
    </row>
    <row r="94" spans="1:10" s="21" customFormat="1" ht="33.75" customHeight="1" hidden="1">
      <c r="A94" s="22" t="s">
        <v>107</v>
      </c>
      <c r="B94" s="20" t="s">
        <v>108</v>
      </c>
      <c r="C94" s="25"/>
      <c r="D94" s="25"/>
      <c r="E94" s="25"/>
      <c r="F94" s="10">
        <f t="shared" si="4"/>
        <v>0</v>
      </c>
      <c r="G94" s="10" t="e">
        <f t="shared" si="5"/>
        <v>#DIV/0!</v>
      </c>
      <c r="H94" s="10">
        <f t="shared" si="6"/>
        <v>0</v>
      </c>
      <c r="I94" s="10" t="e">
        <f t="shared" si="7"/>
        <v>#DIV/0!</v>
      </c>
      <c r="J94" s="51"/>
    </row>
    <row r="95" spans="1:10" s="21" customFormat="1" ht="45" customHeight="1" hidden="1">
      <c r="A95" s="19" t="s">
        <v>109</v>
      </c>
      <c r="B95" s="20" t="s">
        <v>110</v>
      </c>
      <c r="C95" s="25"/>
      <c r="D95" s="25"/>
      <c r="E95" s="25"/>
      <c r="F95" s="10">
        <f t="shared" si="4"/>
        <v>0</v>
      </c>
      <c r="G95" s="10" t="e">
        <f t="shared" si="5"/>
        <v>#DIV/0!</v>
      </c>
      <c r="H95" s="10">
        <f t="shared" si="6"/>
        <v>0</v>
      </c>
      <c r="I95" s="10" t="e">
        <f t="shared" si="7"/>
        <v>#DIV/0!</v>
      </c>
      <c r="J95" s="51"/>
    </row>
    <row r="96" spans="1:10" s="21" customFormat="1" ht="90" customHeight="1" hidden="1">
      <c r="A96" s="19" t="s">
        <v>111</v>
      </c>
      <c r="B96" s="20" t="s">
        <v>112</v>
      </c>
      <c r="C96" s="25"/>
      <c r="D96" s="25"/>
      <c r="E96" s="25"/>
      <c r="F96" s="10">
        <f t="shared" si="4"/>
        <v>0</v>
      </c>
      <c r="G96" s="10" t="e">
        <f t="shared" si="5"/>
        <v>#DIV/0!</v>
      </c>
      <c r="H96" s="10">
        <f t="shared" si="6"/>
        <v>0</v>
      </c>
      <c r="I96" s="10" t="e">
        <f t="shared" si="7"/>
        <v>#DIV/0!</v>
      </c>
      <c r="J96" s="51"/>
    </row>
    <row r="97" spans="1:10" s="21" customFormat="1" ht="90" customHeight="1" hidden="1">
      <c r="A97" s="22" t="s">
        <v>111</v>
      </c>
      <c r="B97" s="20" t="s">
        <v>112</v>
      </c>
      <c r="C97" s="25"/>
      <c r="D97" s="25"/>
      <c r="E97" s="25"/>
      <c r="F97" s="10">
        <f t="shared" si="4"/>
        <v>0</v>
      </c>
      <c r="G97" s="10" t="e">
        <f t="shared" si="5"/>
        <v>#DIV/0!</v>
      </c>
      <c r="H97" s="10">
        <f t="shared" si="6"/>
        <v>0</v>
      </c>
      <c r="I97" s="10" t="e">
        <f t="shared" si="7"/>
        <v>#DIV/0!</v>
      </c>
      <c r="J97" s="51"/>
    </row>
    <row r="98" spans="1:10" s="21" customFormat="1" ht="56.25" customHeight="1" hidden="1">
      <c r="A98" s="19" t="s">
        <v>113</v>
      </c>
      <c r="B98" s="20" t="s">
        <v>114</v>
      </c>
      <c r="C98" s="25"/>
      <c r="D98" s="25"/>
      <c r="E98" s="25"/>
      <c r="F98" s="10">
        <f t="shared" si="4"/>
        <v>0</v>
      </c>
      <c r="G98" s="10" t="e">
        <f t="shared" si="5"/>
        <v>#DIV/0!</v>
      </c>
      <c r="H98" s="10">
        <f t="shared" si="6"/>
        <v>0</v>
      </c>
      <c r="I98" s="10" t="e">
        <f t="shared" si="7"/>
        <v>#DIV/0!</v>
      </c>
      <c r="J98" s="51"/>
    </row>
    <row r="99" spans="1:10" s="21" customFormat="1" ht="56.25" customHeight="1" hidden="1">
      <c r="A99" s="22" t="s">
        <v>113</v>
      </c>
      <c r="B99" s="20" t="s">
        <v>114</v>
      </c>
      <c r="C99" s="25"/>
      <c r="D99" s="25"/>
      <c r="E99" s="25"/>
      <c r="F99" s="10">
        <f t="shared" si="4"/>
        <v>0</v>
      </c>
      <c r="G99" s="10" t="e">
        <f t="shared" si="5"/>
        <v>#DIV/0!</v>
      </c>
      <c r="H99" s="10">
        <f t="shared" si="6"/>
        <v>0</v>
      </c>
      <c r="I99" s="10" t="e">
        <f t="shared" si="7"/>
        <v>#DIV/0!</v>
      </c>
      <c r="J99" s="51"/>
    </row>
    <row r="100" spans="1:10" s="21" customFormat="1" ht="90" customHeight="1" hidden="1">
      <c r="A100" s="19" t="s">
        <v>115</v>
      </c>
      <c r="B100" s="20" t="s">
        <v>116</v>
      </c>
      <c r="C100" s="25"/>
      <c r="D100" s="25"/>
      <c r="E100" s="25"/>
      <c r="F100" s="10">
        <f t="shared" si="4"/>
        <v>0</v>
      </c>
      <c r="G100" s="10" t="e">
        <f t="shared" si="5"/>
        <v>#DIV/0!</v>
      </c>
      <c r="H100" s="10">
        <f t="shared" si="6"/>
        <v>0</v>
      </c>
      <c r="I100" s="10" t="e">
        <f t="shared" si="7"/>
        <v>#DIV/0!</v>
      </c>
      <c r="J100" s="51"/>
    </row>
    <row r="101" spans="1:10" s="21" customFormat="1" ht="90" customHeight="1" hidden="1">
      <c r="A101" s="22" t="s">
        <v>115</v>
      </c>
      <c r="B101" s="20" t="s">
        <v>116</v>
      </c>
      <c r="C101" s="25"/>
      <c r="D101" s="25"/>
      <c r="E101" s="25"/>
      <c r="F101" s="10">
        <f t="shared" si="4"/>
        <v>0</v>
      </c>
      <c r="G101" s="10" t="e">
        <f t="shared" si="5"/>
        <v>#DIV/0!</v>
      </c>
      <c r="H101" s="10">
        <f t="shared" si="6"/>
        <v>0</v>
      </c>
      <c r="I101" s="10" t="e">
        <f t="shared" si="7"/>
        <v>#DIV/0!</v>
      </c>
      <c r="J101" s="51"/>
    </row>
    <row r="102" spans="1:10" s="21" customFormat="1" ht="33.75" customHeight="1">
      <c r="A102" s="19" t="s">
        <v>117</v>
      </c>
      <c r="B102" s="20" t="s">
        <v>118</v>
      </c>
      <c r="C102" s="25">
        <v>550000</v>
      </c>
      <c r="D102" s="25">
        <v>556362.54</v>
      </c>
      <c r="E102" s="25">
        <v>548927.03</v>
      </c>
      <c r="F102" s="10">
        <f t="shared" si="4"/>
        <v>-1072.969999999972</v>
      </c>
      <c r="G102" s="10">
        <f t="shared" si="5"/>
        <v>99.80491454545455</v>
      </c>
      <c r="H102" s="10">
        <f t="shared" si="6"/>
        <v>-7435.510000000009</v>
      </c>
      <c r="I102" s="10">
        <f t="shared" si="7"/>
        <v>98.66354949058935</v>
      </c>
      <c r="J102" s="46" t="s">
        <v>527</v>
      </c>
    </row>
    <row r="103" spans="1:10" s="21" customFormat="1" ht="22.5" hidden="1">
      <c r="A103" s="19" t="s">
        <v>119</v>
      </c>
      <c r="B103" s="20" t="s">
        <v>118</v>
      </c>
      <c r="C103" s="25"/>
      <c r="D103" s="25"/>
      <c r="E103" s="25"/>
      <c r="F103" s="10">
        <f t="shared" si="4"/>
        <v>0</v>
      </c>
      <c r="G103" s="10" t="e">
        <f t="shared" si="5"/>
        <v>#DIV/0!</v>
      </c>
      <c r="H103" s="10">
        <f t="shared" si="6"/>
        <v>0</v>
      </c>
      <c r="I103" s="10" t="e">
        <f t="shared" si="7"/>
        <v>#DIV/0!</v>
      </c>
      <c r="J103" s="46"/>
    </row>
    <row r="104" spans="1:10" s="21" customFormat="1" ht="67.5" hidden="1">
      <c r="A104" s="19" t="s">
        <v>120</v>
      </c>
      <c r="B104" s="20" t="s">
        <v>121</v>
      </c>
      <c r="C104" s="25"/>
      <c r="D104" s="25"/>
      <c r="E104" s="25"/>
      <c r="F104" s="10">
        <f t="shared" si="4"/>
        <v>0</v>
      </c>
      <c r="G104" s="10" t="e">
        <f t="shared" si="5"/>
        <v>#DIV/0!</v>
      </c>
      <c r="H104" s="10">
        <f t="shared" si="6"/>
        <v>0</v>
      </c>
      <c r="I104" s="10" t="e">
        <f t="shared" si="7"/>
        <v>#DIV/0!</v>
      </c>
      <c r="J104" s="46"/>
    </row>
    <row r="105" spans="1:10" s="21" customFormat="1" ht="67.5" hidden="1">
      <c r="A105" s="22" t="s">
        <v>120</v>
      </c>
      <c r="B105" s="20" t="s">
        <v>121</v>
      </c>
      <c r="C105" s="25"/>
      <c r="D105" s="25"/>
      <c r="E105" s="25"/>
      <c r="F105" s="10">
        <f t="shared" si="4"/>
        <v>0</v>
      </c>
      <c r="G105" s="10" t="e">
        <f t="shared" si="5"/>
        <v>#DIV/0!</v>
      </c>
      <c r="H105" s="10">
        <f t="shared" si="6"/>
        <v>0</v>
      </c>
      <c r="I105" s="10" t="e">
        <f t="shared" si="7"/>
        <v>#DIV/0!</v>
      </c>
      <c r="J105" s="46"/>
    </row>
    <row r="106" spans="1:10" s="21" customFormat="1" ht="33.75" hidden="1">
      <c r="A106" s="19" t="s">
        <v>122</v>
      </c>
      <c r="B106" s="20" t="s">
        <v>123</v>
      </c>
      <c r="C106" s="25"/>
      <c r="D106" s="25"/>
      <c r="E106" s="25"/>
      <c r="F106" s="10">
        <f t="shared" si="4"/>
        <v>0</v>
      </c>
      <c r="G106" s="10" t="e">
        <f t="shared" si="5"/>
        <v>#DIV/0!</v>
      </c>
      <c r="H106" s="10">
        <f t="shared" si="6"/>
        <v>0</v>
      </c>
      <c r="I106" s="10" t="e">
        <f t="shared" si="7"/>
        <v>#DIV/0!</v>
      </c>
      <c r="J106" s="46"/>
    </row>
    <row r="107" spans="1:10" s="21" customFormat="1" ht="33.75" hidden="1">
      <c r="A107" s="22" t="s">
        <v>122</v>
      </c>
      <c r="B107" s="20" t="s">
        <v>123</v>
      </c>
      <c r="C107" s="25"/>
      <c r="D107" s="25"/>
      <c r="E107" s="25"/>
      <c r="F107" s="10">
        <f t="shared" si="4"/>
        <v>0</v>
      </c>
      <c r="G107" s="10" t="e">
        <f t="shared" si="5"/>
        <v>#DIV/0!</v>
      </c>
      <c r="H107" s="10">
        <f t="shared" si="6"/>
        <v>0</v>
      </c>
      <c r="I107" s="10" t="e">
        <f t="shared" si="7"/>
        <v>#DIV/0!</v>
      </c>
      <c r="J107" s="46"/>
    </row>
    <row r="108" spans="1:10" s="21" customFormat="1" ht="67.5" hidden="1">
      <c r="A108" s="19" t="s">
        <v>124</v>
      </c>
      <c r="B108" s="20" t="s">
        <v>125</v>
      </c>
      <c r="C108" s="25"/>
      <c r="D108" s="25"/>
      <c r="E108" s="25"/>
      <c r="F108" s="10">
        <f t="shared" si="4"/>
        <v>0</v>
      </c>
      <c r="G108" s="10" t="e">
        <f t="shared" si="5"/>
        <v>#DIV/0!</v>
      </c>
      <c r="H108" s="10">
        <f t="shared" si="6"/>
        <v>0</v>
      </c>
      <c r="I108" s="10" t="e">
        <f t="shared" si="7"/>
        <v>#DIV/0!</v>
      </c>
      <c r="J108" s="46"/>
    </row>
    <row r="109" spans="1:10" s="21" customFormat="1" ht="67.5" hidden="1">
      <c r="A109" s="22" t="s">
        <v>124</v>
      </c>
      <c r="B109" s="20" t="s">
        <v>125</v>
      </c>
      <c r="C109" s="25"/>
      <c r="D109" s="25"/>
      <c r="E109" s="25"/>
      <c r="F109" s="10">
        <f t="shared" si="4"/>
        <v>0</v>
      </c>
      <c r="G109" s="10" t="e">
        <f t="shared" si="5"/>
        <v>#DIV/0!</v>
      </c>
      <c r="H109" s="10">
        <f t="shared" si="6"/>
        <v>0</v>
      </c>
      <c r="I109" s="10" t="e">
        <f t="shared" si="7"/>
        <v>#DIV/0!</v>
      </c>
      <c r="J109" s="46"/>
    </row>
    <row r="110" spans="1:10" s="21" customFormat="1" ht="22.5" hidden="1">
      <c r="A110" s="19" t="s">
        <v>126</v>
      </c>
      <c r="B110" s="20" t="s">
        <v>127</v>
      </c>
      <c r="C110" s="25"/>
      <c r="D110" s="25"/>
      <c r="E110" s="25"/>
      <c r="F110" s="10">
        <f t="shared" si="4"/>
        <v>0</v>
      </c>
      <c r="G110" s="10" t="e">
        <f t="shared" si="5"/>
        <v>#DIV/0!</v>
      </c>
      <c r="H110" s="10">
        <f t="shared" si="6"/>
        <v>0</v>
      </c>
      <c r="I110" s="10" t="e">
        <f t="shared" si="7"/>
        <v>#DIV/0!</v>
      </c>
      <c r="J110" s="46"/>
    </row>
    <row r="111" spans="1:10" s="21" customFormat="1" ht="22.5" hidden="1">
      <c r="A111" s="22" t="s">
        <v>126</v>
      </c>
      <c r="B111" s="20" t="s">
        <v>127</v>
      </c>
      <c r="C111" s="25"/>
      <c r="D111" s="25"/>
      <c r="E111" s="25"/>
      <c r="F111" s="10">
        <f t="shared" si="4"/>
        <v>0</v>
      </c>
      <c r="G111" s="10" t="e">
        <f t="shared" si="5"/>
        <v>#DIV/0!</v>
      </c>
      <c r="H111" s="10">
        <f t="shared" si="6"/>
        <v>0</v>
      </c>
      <c r="I111" s="10" t="e">
        <f t="shared" si="7"/>
        <v>#DIV/0!</v>
      </c>
      <c r="J111" s="46"/>
    </row>
    <row r="112" spans="1:10" s="21" customFormat="1" ht="33.75" hidden="1">
      <c r="A112" s="19" t="s">
        <v>128</v>
      </c>
      <c r="B112" s="20" t="s">
        <v>129</v>
      </c>
      <c r="C112" s="25"/>
      <c r="D112" s="25"/>
      <c r="E112" s="25"/>
      <c r="F112" s="10">
        <f t="shared" si="4"/>
        <v>0</v>
      </c>
      <c r="G112" s="10" t="e">
        <f t="shared" si="5"/>
        <v>#DIV/0!</v>
      </c>
      <c r="H112" s="10">
        <f t="shared" si="6"/>
        <v>0</v>
      </c>
      <c r="I112" s="10" t="e">
        <f t="shared" si="7"/>
        <v>#DIV/0!</v>
      </c>
      <c r="J112" s="46"/>
    </row>
    <row r="113" spans="1:10" s="21" customFormat="1" ht="56.25" hidden="1">
      <c r="A113" s="19" t="s">
        <v>130</v>
      </c>
      <c r="B113" s="20" t="s">
        <v>131</v>
      </c>
      <c r="C113" s="25"/>
      <c r="D113" s="25"/>
      <c r="E113" s="25"/>
      <c r="F113" s="10">
        <f t="shared" si="4"/>
        <v>0</v>
      </c>
      <c r="G113" s="10" t="e">
        <f t="shared" si="5"/>
        <v>#DIV/0!</v>
      </c>
      <c r="H113" s="10">
        <f t="shared" si="6"/>
        <v>0</v>
      </c>
      <c r="I113" s="10" t="e">
        <f t="shared" si="7"/>
        <v>#DIV/0!</v>
      </c>
      <c r="J113" s="46"/>
    </row>
    <row r="114" spans="1:10" s="21" customFormat="1" ht="56.25" hidden="1">
      <c r="A114" s="22" t="s">
        <v>130</v>
      </c>
      <c r="B114" s="20" t="s">
        <v>131</v>
      </c>
      <c r="C114" s="25"/>
      <c r="D114" s="25"/>
      <c r="E114" s="25"/>
      <c r="F114" s="10">
        <f t="shared" si="4"/>
        <v>0</v>
      </c>
      <c r="G114" s="10" t="e">
        <f t="shared" si="5"/>
        <v>#DIV/0!</v>
      </c>
      <c r="H114" s="10">
        <f t="shared" si="6"/>
        <v>0</v>
      </c>
      <c r="I114" s="10" t="e">
        <f t="shared" si="7"/>
        <v>#DIV/0!</v>
      </c>
      <c r="J114" s="46"/>
    </row>
    <row r="115" spans="1:10" s="21" customFormat="1" ht="103.5" customHeight="1">
      <c r="A115" s="19" t="s">
        <v>132</v>
      </c>
      <c r="B115" s="53" t="s">
        <v>133</v>
      </c>
      <c r="C115" s="25">
        <v>34400000</v>
      </c>
      <c r="D115" s="25">
        <v>31272000</v>
      </c>
      <c r="E115" s="25">
        <v>25812447.29</v>
      </c>
      <c r="F115" s="10">
        <f t="shared" si="4"/>
        <v>-8587552.71</v>
      </c>
      <c r="G115" s="10">
        <f t="shared" si="5"/>
        <v>75.03618398255813</v>
      </c>
      <c r="H115" s="10">
        <f t="shared" si="6"/>
        <v>-5459552.710000001</v>
      </c>
      <c r="I115" s="10">
        <f t="shared" si="7"/>
        <v>82.54172195574316</v>
      </c>
      <c r="J115" s="46" t="s">
        <v>543</v>
      </c>
    </row>
    <row r="116" spans="1:10" s="21" customFormat="1" ht="45" hidden="1">
      <c r="A116" s="19" t="s">
        <v>134</v>
      </c>
      <c r="B116" s="20" t="s">
        <v>135</v>
      </c>
      <c r="C116" s="25"/>
      <c r="D116" s="25"/>
      <c r="E116" s="25"/>
      <c r="F116" s="10">
        <f t="shared" si="4"/>
        <v>0</v>
      </c>
      <c r="G116" s="10" t="e">
        <f t="shared" si="5"/>
        <v>#DIV/0!</v>
      </c>
      <c r="H116" s="10">
        <f t="shared" si="6"/>
        <v>0</v>
      </c>
      <c r="I116" s="10" t="e">
        <f t="shared" si="7"/>
        <v>#DIV/0!</v>
      </c>
      <c r="J116" s="46"/>
    </row>
    <row r="117" spans="1:10" s="21" customFormat="1" ht="90" hidden="1">
      <c r="A117" s="19" t="s">
        <v>136</v>
      </c>
      <c r="B117" s="20" t="s">
        <v>137</v>
      </c>
      <c r="C117" s="25"/>
      <c r="D117" s="25"/>
      <c r="E117" s="25"/>
      <c r="F117" s="10">
        <f t="shared" si="4"/>
        <v>0</v>
      </c>
      <c r="G117" s="10" t="e">
        <f t="shared" si="5"/>
        <v>#DIV/0!</v>
      </c>
      <c r="H117" s="10">
        <f t="shared" si="6"/>
        <v>0</v>
      </c>
      <c r="I117" s="10" t="e">
        <f t="shared" si="7"/>
        <v>#DIV/0!</v>
      </c>
      <c r="J117" s="46"/>
    </row>
    <row r="118" spans="1:10" s="21" customFormat="1" ht="90" hidden="1">
      <c r="A118" s="22" t="s">
        <v>136</v>
      </c>
      <c r="B118" s="20" t="s">
        <v>137</v>
      </c>
      <c r="C118" s="25"/>
      <c r="D118" s="25"/>
      <c r="E118" s="25"/>
      <c r="F118" s="10">
        <f t="shared" si="4"/>
        <v>0</v>
      </c>
      <c r="G118" s="10" t="e">
        <f t="shared" si="5"/>
        <v>#DIV/0!</v>
      </c>
      <c r="H118" s="10">
        <f t="shared" si="6"/>
        <v>0</v>
      </c>
      <c r="I118" s="10" t="e">
        <f t="shared" si="7"/>
        <v>#DIV/0!</v>
      </c>
      <c r="J118" s="46"/>
    </row>
    <row r="119" spans="1:10" s="21" customFormat="1" ht="56.25" hidden="1">
      <c r="A119" s="19" t="s">
        <v>138</v>
      </c>
      <c r="B119" s="20" t="s">
        <v>139</v>
      </c>
      <c r="C119" s="25"/>
      <c r="D119" s="25"/>
      <c r="E119" s="25"/>
      <c r="F119" s="10">
        <f t="shared" si="4"/>
        <v>0</v>
      </c>
      <c r="G119" s="10" t="e">
        <f t="shared" si="5"/>
        <v>#DIV/0!</v>
      </c>
      <c r="H119" s="10">
        <f t="shared" si="6"/>
        <v>0</v>
      </c>
      <c r="I119" s="10" t="e">
        <f t="shared" si="7"/>
        <v>#DIV/0!</v>
      </c>
      <c r="J119" s="46"/>
    </row>
    <row r="120" spans="1:10" s="21" customFormat="1" ht="56.25" hidden="1">
      <c r="A120" s="22" t="s">
        <v>138</v>
      </c>
      <c r="B120" s="20" t="s">
        <v>139</v>
      </c>
      <c r="C120" s="25"/>
      <c r="D120" s="25"/>
      <c r="E120" s="25"/>
      <c r="F120" s="10">
        <f t="shared" si="4"/>
        <v>0</v>
      </c>
      <c r="G120" s="10" t="e">
        <f t="shared" si="5"/>
        <v>#DIV/0!</v>
      </c>
      <c r="H120" s="10">
        <f t="shared" si="6"/>
        <v>0</v>
      </c>
      <c r="I120" s="10" t="e">
        <f t="shared" si="7"/>
        <v>#DIV/0!</v>
      </c>
      <c r="J120" s="46"/>
    </row>
    <row r="121" spans="1:10" s="21" customFormat="1" ht="56.25" hidden="1">
      <c r="A121" s="19" t="s">
        <v>140</v>
      </c>
      <c r="B121" s="20" t="s">
        <v>141</v>
      </c>
      <c r="C121" s="25"/>
      <c r="D121" s="25"/>
      <c r="E121" s="25"/>
      <c r="F121" s="10">
        <f t="shared" si="4"/>
        <v>0</v>
      </c>
      <c r="G121" s="10" t="e">
        <f t="shared" si="5"/>
        <v>#DIV/0!</v>
      </c>
      <c r="H121" s="10">
        <f t="shared" si="6"/>
        <v>0</v>
      </c>
      <c r="I121" s="10" t="e">
        <f t="shared" si="7"/>
        <v>#DIV/0!</v>
      </c>
      <c r="J121" s="46"/>
    </row>
    <row r="122" spans="1:10" s="21" customFormat="1" ht="56.25" hidden="1">
      <c r="A122" s="22" t="s">
        <v>140</v>
      </c>
      <c r="B122" s="20" t="s">
        <v>141</v>
      </c>
      <c r="C122" s="25"/>
      <c r="D122" s="25"/>
      <c r="E122" s="25"/>
      <c r="F122" s="10">
        <f t="shared" si="4"/>
        <v>0</v>
      </c>
      <c r="G122" s="10" t="e">
        <f t="shared" si="5"/>
        <v>#DIV/0!</v>
      </c>
      <c r="H122" s="10">
        <f t="shared" si="6"/>
        <v>0</v>
      </c>
      <c r="I122" s="10" t="e">
        <f t="shared" si="7"/>
        <v>#DIV/0!</v>
      </c>
      <c r="J122" s="46"/>
    </row>
    <row r="123" spans="1:10" s="21" customFormat="1" ht="12.75">
      <c r="A123" s="19" t="s">
        <v>142</v>
      </c>
      <c r="B123" s="20" t="s">
        <v>143</v>
      </c>
      <c r="C123" s="25">
        <f>C124+C132</f>
        <v>120281000</v>
      </c>
      <c r="D123" s="25">
        <f>D124+D132</f>
        <v>114077000</v>
      </c>
      <c r="E123" s="25">
        <f>E124+E132</f>
        <v>120439114.63000001</v>
      </c>
      <c r="F123" s="10">
        <f t="shared" si="4"/>
        <v>158114.63000001013</v>
      </c>
      <c r="G123" s="10">
        <f t="shared" si="5"/>
        <v>100.13145436935179</v>
      </c>
      <c r="H123" s="10">
        <f t="shared" si="6"/>
        <v>6362114.63000001</v>
      </c>
      <c r="I123" s="10">
        <f t="shared" si="7"/>
        <v>105.57703536208001</v>
      </c>
      <c r="J123" s="46"/>
    </row>
    <row r="124" spans="1:10" s="21" customFormat="1" ht="45">
      <c r="A124" s="19" t="s">
        <v>144</v>
      </c>
      <c r="B124" s="53" t="s">
        <v>145</v>
      </c>
      <c r="C124" s="25">
        <v>75400000</v>
      </c>
      <c r="D124" s="25">
        <v>73478000</v>
      </c>
      <c r="E124" s="25">
        <v>80914283.15</v>
      </c>
      <c r="F124" s="10">
        <f t="shared" si="4"/>
        <v>5514283.150000006</v>
      </c>
      <c r="G124" s="10">
        <f t="shared" si="5"/>
        <v>107.31337287798411</v>
      </c>
      <c r="H124" s="10">
        <f t="shared" si="6"/>
        <v>7436283.150000006</v>
      </c>
      <c r="I124" s="10">
        <f t="shared" si="7"/>
        <v>110.12042128256077</v>
      </c>
      <c r="J124" s="46" t="s">
        <v>528</v>
      </c>
    </row>
    <row r="125" spans="1:10" s="21" customFormat="1" ht="56.25" hidden="1">
      <c r="A125" s="19" t="s">
        <v>146</v>
      </c>
      <c r="B125" s="20" t="s">
        <v>147</v>
      </c>
      <c r="C125" s="25"/>
      <c r="D125" s="25"/>
      <c r="E125" s="25"/>
      <c r="F125" s="10">
        <f t="shared" si="4"/>
        <v>0</v>
      </c>
      <c r="G125" s="10" t="e">
        <f t="shared" si="5"/>
        <v>#DIV/0!</v>
      </c>
      <c r="H125" s="10">
        <f t="shared" si="6"/>
        <v>0</v>
      </c>
      <c r="I125" s="10" t="e">
        <f t="shared" si="7"/>
        <v>#DIV/0!</v>
      </c>
      <c r="J125" s="46"/>
    </row>
    <row r="126" spans="1:10" s="21" customFormat="1" ht="101.25" hidden="1">
      <c r="A126" s="19" t="s">
        <v>148</v>
      </c>
      <c r="B126" s="20" t="s">
        <v>149</v>
      </c>
      <c r="C126" s="25"/>
      <c r="D126" s="25"/>
      <c r="E126" s="25"/>
      <c r="F126" s="10">
        <f t="shared" si="4"/>
        <v>0</v>
      </c>
      <c r="G126" s="10" t="e">
        <f t="shared" si="5"/>
        <v>#DIV/0!</v>
      </c>
      <c r="H126" s="10">
        <f t="shared" si="6"/>
        <v>0</v>
      </c>
      <c r="I126" s="10" t="e">
        <f t="shared" si="7"/>
        <v>#DIV/0!</v>
      </c>
      <c r="J126" s="46"/>
    </row>
    <row r="127" spans="1:10" s="21" customFormat="1" ht="101.25" hidden="1">
      <c r="A127" s="22" t="s">
        <v>148</v>
      </c>
      <c r="B127" s="20" t="s">
        <v>149</v>
      </c>
      <c r="C127" s="25"/>
      <c r="D127" s="25"/>
      <c r="E127" s="25"/>
      <c r="F127" s="10">
        <f t="shared" si="4"/>
        <v>0</v>
      </c>
      <c r="G127" s="10" t="e">
        <f t="shared" si="5"/>
        <v>#DIV/0!</v>
      </c>
      <c r="H127" s="10">
        <f t="shared" si="6"/>
        <v>0</v>
      </c>
      <c r="I127" s="10" t="e">
        <f t="shared" si="7"/>
        <v>#DIV/0!</v>
      </c>
      <c r="J127" s="46"/>
    </row>
    <row r="128" spans="1:10" s="21" customFormat="1" ht="78.75" hidden="1">
      <c r="A128" s="19" t="s">
        <v>150</v>
      </c>
      <c r="B128" s="20" t="s">
        <v>151</v>
      </c>
      <c r="C128" s="25"/>
      <c r="D128" s="25"/>
      <c r="E128" s="25"/>
      <c r="F128" s="10">
        <f t="shared" si="4"/>
        <v>0</v>
      </c>
      <c r="G128" s="10" t="e">
        <f t="shared" si="5"/>
        <v>#DIV/0!</v>
      </c>
      <c r="H128" s="10">
        <f t="shared" si="6"/>
        <v>0</v>
      </c>
      <c r="I128" s="10" t="e">
        <f t="shared" si="7"/>
        <v>#DIV/0!</v>
      </c>
      <c r="J128" s="46"/>
    </row>
    <row r="129" spans="1:10" s="21" customFormat="1" ht="78.75" hidden="1">
      <c r="A129" s="22" t="s">
        <v>150</v>
      </c>
      <c r="B129" s="20" t="s">
        <v>151</v>
      </c>
      <c r="C129" s="25"/>
      <c r="D129" s="25"/>
      <c r="E129" s="25"/>
      <c r="F129" s="10">
        <f t="shared" si="4"/>
        <v>0</v>
      </c>
      <c r="G129" s="10" t="e">
        <f t="shared" si="5"/>
        <v>#DIV/0!</v>
      </c>
      <c r="H129" s="10">
        <f t="shared" si="6"/>
        <v>0</v>
      </c>
      <c r="I129" s="10" t="e">
        <f t="shared" si="7"/>
        <v>#DIV/0!</v>
      </c>
      <c r="J129" s="46"/>
    </row>
    <row r="130" spans="1:10" s="21" customFormat="1" ht="67.5" hidden="1">
      <c r="A130" s="19" t="s">
        <v>152</v>
      </c>
      <c r="B130" s="20" t="s">
        <v>153</v>
      </c>
      <c r="C130" s="25"/>
      <c r="D130" s="25"/>
      <c r="E130" s="25"/>
      <c r="F130" s="10">
        <f t="shared" si="4"/>
        <v>0</v>
      </c>
      <c r="G130" s="10" t="e">
        <f t="shared" si="5"/>
        <v>#DIV/0!</v>
      </c>
      <c r="H130" s="10">
        <f t="shared" si="6"/>
        <v>0</v>
      </c>
      <c r="I130" s="10" t="e">
        <f t="shared" si="7"/>
        <v>#DIV/0!</v>
      </c>
      <c r="J130" s="46"/>
    </row>
    <row r="131" spans="1:10" s="21" customFormat="1" ht="67.5" hidden="1">
      <c r="A131" s="22" t="s">
        <v>152</v>
      </c>
      <c r="B131" s="20" t="s">
        <v>153</v>
      </c>
      <c r="C131" s="25"/>
      <c r="D131" s="25"/>
      <c r="E131" s="25"/>
      <c r="F131" s="10">
        <f t="shared" si="4"/>
        <v>0</v>
      </c>
      <c r="G131" s="10" t="e">
        <f t="shared" si="5"/>
        <v>#DIV/0!</v>
      </c>
      <c r="H131" s="10">
        <f t="shared" si="6"/>
        <v>0</v>
      </c>
      <c r="I131" s="10" t="e">
        <f t="shared" si="7"/>
        <v>#DIV/0!</v>
      </c>
      <c r="J131" s="46"/>
    </row>
    <row r="132" spans="1:10" s="21" customFormat="1" ht="12.75">
      <c r="A132" s="19" t="s">
        <v>154</v>
      </c>
      <c r="B132" s="53" t="s">
        <v>155</v>
      </c>
      <c r="C132" s="25">
        <f>C133+C143</f>
        <v>44881000</v>
      </c>
      <c r="D132" s="25">
        <f>D133+D143</f>
        <v>40599000</v>
      </c>
      <c r="E132" s="25">
        <f>E133+E143</f>
        <v>39524831.480000004</v>
      </c>
      <c r="F132" s="10">
        <f t="shared" si="4"/>
        <v>-5356168.519999996</v>
      </c>
      <c r="G132" s="10">
        <f t="shared" si="5"/>
        <v>88.06584407655802</v>
      </c>
      <c r="H132" s="10">
        <f t="shared" si="6"/>
        <v>-1074168.5199999958</v>
      </c>
      <c r="I132" s="10">
        <f t="shared" si="7"/>
        <v>97.35419956156557</v>
      </c>
      <c r="J132" s="46"/>
    </row>
    <row r="133" spans="1:10" s="8" customFormat="1" ht="67.5">
      <c r="A133" s="14" t="s">
        <v>156</v>
      </c>
      <c r="B133" s="54" t="s">
        <v>157</v>
      </c>
      <c r="C133" s="26">
        <v>36700000</v>
      </c>
      <c r="D133" s="26">
        <v>32747000</v>
      </c>
      <c r="E133" s="26">
        <v>31789953.41</v>
      </c>
      <c r="F133" s="7">
        <f t="shared" si="4"/>
        <v>-4910046.59</v>
      </c>
      <c r="G133" s="10">
        <f t="shared" si="5"/>
        <v>86.62112645776567</v>
      </c>
      <c r="H133" s="10">
        <f t="shared" si="6"/>
        <v>-957046.5899999999</v>
      </c>
      <c r="I133" s="10">
        <f t="shared" si="7"/>
        <v>97.07745262161419</v>
      </c>
      <c r="J133" s="46" t="s">
        <v>529</v>
      </c>
    </row>
    <row r="134" spans="1:10" s="8" customFormat="1" ht="45" customHeight="1" hidden="1">
      <c r="A134" s="14" t="s">
        <v>158</v>
      </c>
      <c r="B134" s="54" t="s">
        <v>159</v>
      </c>
      <c r="C134" s="26"/>
      <c r="D134" s="26"/>
      <c r="E134" s="26"/>
      <c r="F134" s="7">
        <f aca="true" t="shared" si="8" ref="F134:F197">E134-C134</f>
        <v>0</v>
      </c>
      <c r="G134" s="10" t="e">
        <f aca="true" t="shared" si="9" ref="G134:G197">E134/C134*100</f>
        <v>#DIV/0!</v>
      </c>
      <c r="H134" s="10">
        <f aca="true" t="shared" si="10" ref="H134:H197">E134-D134</f>
        <v>0</v>
      </c>
      <c r="I134" s="10" t="e">
        <f aca="true" t="shared" si="11" ref="I134:I197">E134/D134*100</f>
        <v>#DIV/0!</v>
      </c>
      <c r="J134" s="46"/>
    </row>
    <row r="135" spans="1:10" s="8" customFormat="1" ht="90" customHeight="1" hidden="1">
      <c r="A135" s="14" t="s">
        <v>160</v>
      </c>
      <c r="B135" s="54" t="s">
        <v>161</v>
      </c>
      <c r="C135" s="26"/>
      <c r="D135" s="26"/>
      <c r="E135" s="26"/>
      <c r="F135" s="7">
        <f t="shared" si="8"/>
        <v>0</v>
      </c>
      <c r="G135" s="10" t="e">
        <f t="shared" si="9"/>
        <v>#DIV/0!</v>
      </c>
      <c r="H135" s="10">
        <f t="shared" si="10"/>
        <v>0</v>
      </c>
      <c r="I135" s="10" t="e">
        <f t="shared" si="11"/>
        <v>#DIV/0!</v>
      </c>
      <c r="J135" s="46"/>
    </row>
    <row r="136" spans="1:10" s="8" customFormat="1" ht="90" customHeight="1" hidden="1">
      <c r="A136" s="16" t="s">
        <v>160</v>
      </c>
      <c r="B136" s="54" t="s">
        <v>161</v>
      </c>
      <c r="C136" s="26"/>
      <c r="D136" s="26"/>
      <c r="E136" s="26"/>
      <c r="F136" s="7">
        <f t="shared" si="8"/>
        <v>0</v>
      </c>
      <c r="G136" s="10" t="e">
        <f t="shared" si="9"/>
        <v>#DIV/0!</v>
      </c>
      <c r="H136" s="10">
        <f t="shared" si="10"/>
        <v>0</v>
      </c>
      <c r="I136" s="10" t="e">
        <f t="shared" si="11"/>
        <v>#DIV/0!</v>
      </c>
      <c r="J136" s="46"/>
    </row>
    <row r="137" spans="1:10" s="8" customFormat="1" ht="56.25" customHeight="1" hidden="1">
      <c r="A137" s="14" t="s">
        <v>162</v>
      </c>
      <c r="B137" s="54" t="s">
        <v>163</v>
      </c>
      <c r="C137" s="26"/>
      <c r="D137" s="26"/>
      <c r="E137" s="26"/>
      <c r="F137" s="7">
        <f t="shared" si="8"/>
        <v>0</v>
      </c>
      <c r="G137" s="10" t="e">
        <f t="shared" si="9"/>
        <v>#DIV/0!</v>
      </c>
      <c r="H137" s="10">
        <f t="shared" si="10"/>
        <v>0</v>
      </c>
      <c r="I137" s="10" t="e">
        <f t="shared" si="11"/>
        <v>#DIV/0!</v>
      </c>
      <c r="J137" s="46"/>
    </row>
    <row r="138" spans="1:10" s="8" customFormat="1" ht="56.25" customHeight="1" hidden="1">
      <c r="A138" s="16" t="s">
        <v>162</v>
      </c>
      <c r="B138" s="54" t="s">
        <v>163</v>
      </c>
      <c r="C138" s="26"/>
      <c r="D138" s="26"/>
      <c r="E138" s="26"/>
      <c r="F138" s="7">
        <f t="shared" si="8"/>
        <v>0</v>
      </c>
      <c r="G138" s="10" t="e">
        <f t="shared" si="9"/>
        <v>#DIV/0!</v>
      </c>
      <c r="H138" s="10">
        <f t="shared" si="10"/>
        <v>0</v>
      </c>
      <c r="I138" s="10" t="e">
        <f t="shared" si="11"/>
        <v>#DIV/0!</v>
      </c>
      <c r="J138" s="46"/>
    </row>
    <row r="139" spans="1:10" s="8" customFormat="1" ht="78.75" customHeight="1" hidden="1">
      <c r="A139" s="14" t="s">
        <v>164</v>
      </c>
      <c r="B139" s="54" t="s">
        <v>165</v>
      </c>
      <c r="C139" s="26"/>
      <c r="D139" s="26"/>
      <c r="E139" s="26"/>
      <c r="F139" s="7">
        <f t="shared" si="8"/>
        <v>0</v>
      </c>
      <c r="G139" s="10" t="e">
        <f t="shared" si="9"/>
        <v>#DIV/0!</v>
      </c>
      <c r="H139" s="10">
        <f t="shared" si="10"/>
        <v>0</v>
      </c>
      <c r="I139" s="10" t="e">
        <f t="shared" si="11"/>
        <v>#DIV/0!</v>
      </c>
      <c r="J139" s="46"/>
    </row>
    <row r="140" spans="1:10" s="8" customFormat="1" ht="78.75" customHeight="1" hidden="1">
      <c r="A140" s="16" t="s">
        <v>164</v>
      </c>
      <c r="B140" s="54" t="s">
        <v>165</v>
      </c>
      <c r="C140" s="26"/>
      <c r="D140" s="26"/>
      <c r="E140" s="26"/>
      <c r="F140" s="7">
        <f t="shared" si="8"/>
        <v>0</v>
      </c>
      <c r="G140" s="10" t="e">
        <f t="shared" si="9"/>
        <v>#DIV/0!</v>
      </c>
      <c r="H140" s="10">
        <f t="shared" si="10"/>
        <v>0</v>
      </c>
      <c r="I140" s="10" t="e">
        <f t="shared" si="11"/>
        <v>#DIV/0!</v>
      </c>
      <c r="J140" s="46"/>
    </row>
    <row r="141" spans="1:10" s="8" customFormat="1" ht="45" customHeight="1" hidden="1">
      <c r="A141" s="14" t="s">
        <v>166</v>
      </c>
      <c r="B141" s="54" t="s">
        <v>167</v>
      </c>
      <c r="C141" s="26"/>
      <c r="D141" s="26"/>
      <c r="E141" s="26"/>
      <c r="F141" s="7">
        <f t="shared" si="8"/>
        <v>0</v>
      </c>
      <c r="G141" s="10" t="e">
        <f t="shared" si="9"/>
        <v>#DIV/0!</v>
      </c>
      <c r="H141" s="10">
        <f t="shared" si="10"/>
        <v>0</v>
      </c>
      <c r="I141" s="10" t="e">
        <f t="shared" si="11"/>
        <v>#DIV/0!</v>
      </c>
      <c r="J141" s="46"/>
    </row>
    <row r="142" spans="1:10" s="8" customFormat="1" ht="45" customHeight="1" hidden="1">
      <c r="A142" s="16" t="s">
        <v>166</v>
      </c>
      <c r="B142" s="54" t="s">
        <v>167</v>
      </c>
      <c r="C142" s="26"/>
      <c r="D142" s="26"/>
      <c r="E142" s="26"/>
      <c r="F142" s="7">
        <f t="shared" si="8"/>
        <v>0</v>
      </c>
      <c r="G142" s="10" t="e">
        <f t="shared" si="9"/>
        <v>#DIV/0!</v>
      </c>
      <c r="H142" s="10">
        <f t="shared" si="10"/>
        <v>0</v>
      </c>
      <c r="I142" s="10" t="e">
        <f t="shared" si="11"/>
        <v>#DIV/0!</v>
      </c>
      <c r="J142" s="46"/>
    </row>
    <row r="143" spans="1:10" s="8" customFormat="1" ht="65.25" customHeight="1">
      <c r="A143" s="14" t="s">
        <v>168</v>
      </c>
      <c r="B143" s="54" t="s">
        <v>169</v>
      </c>
      <c r="C143" s="26">
        <v>8181000</v>
      </c>
      <c r="D143" s="26">
        <v>7852000</v>
      </c>
      <c r="E143" s="26">
        <v>7734878.07</v>
      </c>
      <c r="F143" s="7">
        <f t="shared" si="8"/>
        <v>-446121.9299999997</v>
      </c>
      <c r="G143" s="10">
        <f t="shared" si="9"/>
        <v>94.5468533186652</v>
      </c>
      <c r="H143" s="10">
        <f t="shared" si="10"/>
        <v>-117121.9299999997</v>
      </c>
      <c r="I143" s="10">
        <f t="shared" si="11"/>
        <v>98.50838092205808</v>
      </c>
      <c r="J143" s="46" t="s">
        <v>530</v>
      </c>
    </row>
    <row r="144" spans="1:10" ht="45" hidden="1">
      <c r="A144" s="13" t="s">
        <v>170</v>
      </c>
      <c r="B144" s="48" t="s">
        <v>171</v>
      </c>
      <c r="C144" s="26"/>
      <c r="D144" s="26"/>
      <c r="E144" s="26"/>
      <c r="F144" s="7">
        <f t="shared" si="8"/>
        <v>0</v>
      </c>
      <c r="G144" s="10" t="e">
        <f t="shared" si="9"/>
        <v>#DIV/0!</v>
      </c>
      <c r="H144" s="10">
        <f t="shared" si="10"/>
        <v>0</v>
      </c>
      <c r="I144" s="10" t="e">
        <f t="shared" si="11"/>
        <v>#DIV/0!</v>
      </c>
      <c r="J144" s="61"/>
    </row>
    <row r="145" spans="1:10" ht="90" hidden="1">
      <c r="A145" s="13" t="s">
        <v>172</v>
      </c>
      <c r="B145" s="48" t="s">
        <v>173</v>
      </c>
      <c r="C145" s="26"/>
      <c r="D145" s="26"/>
      <c r="E145" s="26"/>
      <c r="F145" s="7">
        <f t="shared" si="8"/>
        <v>0</v>
      </c>
      <c r="G145" s="10" t="e">
        <f t="shared" si="9"/>
        <v>#DIV/0!</v>
      </c>
      <c r="H145" s="10">
        <f t="shared" si="10"/>
        <v>0</v>
      </c>
      <c r="I145" s="10" t="e">
        <f t="shared" si="11"/>
        <v>#DIV/0!</v>
      </c>
      <c r="J145" s="61"/>
    </row>
    <row r="146" spans="1:10" ht="90" hidden="1">
      <c r="A146" s="15" t="s">
        <v>172</v>
      </c>
      <c r="B146" s="49" t="s">
        <v>173</v>
      </c>
      <c r="C146" s="26"/>
      <c r="D146" s="26"/>
      <c r="E146" s="26"/>
      <c r="F146" s="7">
        <f t="shared" si="8"/>
        <v>0</v>
      </c>
      <c r="G146" s="10" t="e">
        <f t="shared" si="9"/>
        <v>#DIV/0!</v>
      </c>
      <c r="H146" s="10">
        <f t="shared" si="10"/>
        <v>0</v>
      </c>
      <c r="I146" s="10" t="e">
        <f t="shared" si="11"/>
        <v>#DIV/0!</v>
      </c>
      <c r="J146" s="62"/>
    </row>
    <row r="147" spans="1:10" ht="56.25" hidden="1">
      <c r="A147" s="13" t="s">
        <v>174</v>
      </c>
      <c r="B147" s="48" t="s">
        <v>175</v>
      </c>
      <c r="C147" s="26"/>
      <c r="D147" s="26"/>
      <c r="E147" s="26"/>
      <c r="F147" s="7">
        <f t="shared" si="8"/>
        <v>0</v>
      </c>
      <c r="G147" s="10" t="e">
        <f t="shared" si="9"/>
        <v>#DIV/0!</v>
      </c>
      <c r="H147" s="10">
        <f t="shared" si="10"/>
        <v>0</v>
      </c>
      <c r="I147" s="10" t="e">
        <f t="shared" si="11"/>
        <v>#DIV/0!</v>
      </c>
      <c r="J147" s="61"/>
    </row>
    <row r="148" spans="1:10" ht="56.25" hidden="1">
      <c r="A148" s="15" t="s">
        <v>174</v>
      </c>
      <c r="B148" s="49" t="s">
        <v>175</v>
      </c>
      <c r="C148" s="26"/>
      <c r="D148" s="26"/>
      <c r="E148" s="26"/>
      <c r="F148" s="7">
        <f t="shared" si="8"/>
        <v>0</v>
      </c>
      <c r="G148" s="10" t="e">
        <f t="shared" si="9"/>
        <v>#DIV/0!</v>
      </c>
      <c r="H148" s="10">
        <f t="shared" si="10"/>
        <v>0</v>
      </c>
      <c r="I148" s="10" t="e">
        <f t="shared" si="11"/>
        <v>#DIV/0!</v>
      </c>
      <c r="J148" s="62"/>
    </row>
    <row r="149" spans="1:10" ht="101.25" hidden="1">
      <c r="A149" s="13" t="s">
        <v>176</v>
      </c>
      <c r="B149" s="48" t="s">
        <v>177</v>
      </c>
      <c r="C149" s="26"/>
      <c r="D149" s="26"/>
      <c r="E149" s="26"/>
      <c r="F149" s="7">
        <f t="shared" si="8"/>
        <v>0</v>
      </c>
      <c r="G149" s="10" t="e">
        <f t="shared" si="9"/>
        <v>#DIV/0!</v>
      </c>
      <c r="H149" s="10">
        <f t="shared" si="10"/>
        <v>0</v>
      </c>
      <c r="I149" s="10" t="e">
        <f t="shared" si="11"/>
        <v>#DIV/0!</v>
      </c>
      <c r="J149" s="61"/>
    </row>
    <row r="150" spans="1:10" ht="78.75" hidden="1">
      <c r="A150" s="15" t="s">
        <v>176</v>
      </c>
      <c r="B150" s="49" t="s">
        <v>177</v>
      </c>
      <c r="C150" s="26"/>
      <c r="D150" s="26"/>
      <c r="E150" s="26"/>
      <c r="F150" s="7">
        <f t="shared" si="8"/>
        <v>0</v>
      </c>
      <c r="G150" s="10" t="e">
        <f t="shared" si="9"/>
        <v>#DIV/0!</v>
      </c>
      <c r="H150" s="10">
        <f t="shared" si="10"/>
        <v>0</v>
      </c>
      <c r="I150" s="10" t="e">
        <f t="shared" si="11"/>
        <v>#DIV/0!</v>
      </c>
      <c r="J150" s="62"/>
    </row>
    <row r="151" spans="1:10" ht="56.25" hidden="1">
      <c r="A151" s="13" t="s">
        <v>178</v>
      </c>
      <c r="B151" s="48" t="s">
        <v>179</v>
      </c>
      <c r="C151" s="26"/>
      <c r="D151" s="26"/>
      <c r="E151" s="26"/>
      <c r="F151" s="7">
        <f t="shared" si="8"/>
        <v>0</v>
      </c>
      <c r="G151" s="10" t="e">
        <f t="shared" si="9"/>
        <v>#DIV/0!</v>
      </c>
      <c r="H151" s="10">
        <f t="shared" si="10"/>
        <v>0</v>
      </c>
      <c r="I151" s="10" t="e">
        <f t="shared" si="11"/>
        <v>#DIV/0!</v>
      </c>
      <c r="J151" s="61"/>
    </row>
    <row r="152" spans="1:10" ht="45" hidden="1">
      <c r="A152" s="15" t="s">
        <v>178</v>
      </c>
      <c r="B152" s="49" t="s">
        <v>179</v>
      </c>
      <c r="C152" s="26"/>
      <c r="D152" s="26"/>
      <c r="E152" s="26"/>
      <c r="F152" s="7">
        <f t="shared" si="8"/>
        <v>0</v>
      </c>
      <c r="G152" s="10" t="e">
        <f t="shared" si="9"/>
        <v>#DIV/0!</v>
      </c>
      <c r="H152" s="10">
        <f t="shared" si="10"/>
        <v>0</v>
      </c>
      <c r="I152" s="10" t="e">
        <f t="shared" si="11"/>
        <v>#DIV/0!</v>
      </c>
      <c r="J152" s="62"/>
    </row>
    <row r="153" spans="1:10" s="21" customFormat="1" ht="12.75">
      <c r="A153" s="19" t="s">
        <v>180</v>
      </c>
      <c r="B153" s="53" t="s">
        <v>181</v>
      </c>
      <c r="C153" s="25">
        <f>C154+C158</f>
        <v>22178934</v>
      </c>
      <c r="D153" s="25">
        <f>D154+D158</f>
        <v>25054700</v>
      </c>
      <c r="E153" s="25">
        <f>E154+E158</f>
        <v>25780858.12</v>
      </c>
      <c r="F153" s="10">
        <f t="shared" si="8"/>
        <v>3601924.120000001</v>
      </c>
      <c r="G153" s="10">
        <f t="shared" si="9"/>
        <v>116.24029414578717</v>
      </c>
      <c r="H153" s="10">
        <f t="shared" si="10"/>
        <v>726158.120000001</v>
      </c>
      <c r="I153" s="10">
        <f t="shared" si="11"/>
        <v>102.89829101924988</v>
      </c>
      <c r="J153" s="46"/>
    </row>
    <row r="154" spans="1:10" s="21" customFormat="1" ht="45">
      <c r="A154" s="19" t="s">
        <v>182</v>
      </c>
      <c r="B154" s="20" t="s">
        <v>183</v>
      </c>
      <c r="C154" s="25">
        <v>22100000</v>
      </c>
      <c r="D154" s="25">
        <v>24957000</v>
      </c>
      <c r="E154" s="25">
        <v>25683858.12</v>
      </c>
      <c r="F154" s="10">
        <f>E154-C154</f>
        <v>3583858.120000001</v>
      </c>
      <c r="G154" s="10">
        <f t="shared" si="9"/>
        <v>116.21655257918553</v>
      </c>
      <c r="H154" s="10">
        <f t="shared" si="10"/>
        <v>726858.120000001</v>
      </c>
      <c r="I154" s="10">
        <f t="shared" si="11"/>
        <v>102.91244188003365</v>
      </c>
      <c r="J154" s="64"/>
    </row>
    <row r="155" spans="1:10" s="21" customFormat="1" ht="67.5" hidden="1">
      <c r="A155" s="19" t="s">
        <v>184</v>
      </c>
      <c r="B155" s="20" t="s">
        <v>185</v>
      </c>
      <c r="C155" s="25"/>
      <c r="D155" s="25"/>
      <c r="E155" s="25"/>
      <c r="F155" s="10">
        <f t="shared" si="8"/>
        <v>0</v>
      </c>
      <c r="G155" s="10" t="e">
        <f t="shared" si="9"/>
        <v>#DIV/0!</v>
      </c>
      <c r="H155" s="10">
        <f t="shared" si="10"/>
        <v>0</v>
      </c>
      <c r="I155" s="10" t="e">
        <f t="shared" si="11"/>
        <v>#DIV/0!</v>
      </c>
      <c r="J155" s="46"/>
    </row>
    <row r="156" spans="1:10" s="21" customFormat="1" ht="112.5" hidden="1">
      <c r="A156" s="19" t="s">
        <v>186</v>
      </c>
      <c r="B156" s="23" t="s">
        <v>187</v>
      </c>
      <c r="C156" s="25"/>
      <c r="D156" s="25"/>
      <c r="E156" s="25"/>
      <c r="F156" s="10">
        <f t="shared" si="8"/>
        <v>0</v>
      </c>
      <c r="G156" s="10" t="e">
        <f t="shared" si="9"/>
        <v>#DIV/0!</v>
      </c>
      <c r="H156" s="10">
        <f t="shared" si="10"/>
        <v>0</v>
      </c>
      <c r="I156" s="10" t="e">
        <f t="shared" si="11"/>
        <v>#DIV/0!</v>
      </c>
      <c r="J156" s="46"/>
    </row>
    <row r="157" spans="1:10" s="21" customFormat="1" ht="112.5" hidden="1">
      <c r="A157" s="22" t="s">
        <v>186</v>
      </c>
      <c r="B157" s="23" t="s">
        <v>187</v>
      </c>
      <c r="C157" s="25"/>
      <c r="D157" s="25"/>
      <c r="E157" s="25"/>
      <c r="F157" s="10">
        <f t="shared" si="8"/>
        <v>0</v>
      </c>
      <c r="G157" s="10" t="e">
        <f t="shared" si="9"/>
        <v>#DIV/0!</v>
      </c>
      <c r="H157" s="10">
        <f t="shared" si="10"/>
        <v>0</v>
      </c>
      <c r="I157" s="10" t="e">
        <f t="shared" si="11"/>
        <v>#DIV/0!</v>
      </c>
      <c r="J157" s="46"/>
    </row>
    <row r="158" spans="1:10" s="21" customFormat="1" ht="48" customHeight="1">
      <c r="A158" s="19" t="s">
        <v>188</v>
      </c>
      <c r="B158" s="20" t="s">
        <v>189</v>
      </c>
      <c r="C158" s="25">
        <v>78934</v>
      </c>
      <c r="D158" s="25">
        <v>97700</v>
      </c>
      <c r="E158" s="25">
        <v>97000</v>
      </c>
      <c r="F158" s="10">
        <f t="shared" si="8"/>
        <v>18066</v>
      </c>
      <c r="G158" s="10">
        <f t="shared" si="9"/>
        <v>122.88747561253706</v>
      </c>
      <c r="H158" s="10">
        <f t="shared" si="10"/>
        <v>-700</v>
      </c>
      <c r="I158" s="10">
        <f t="shared" si="11"/>
        <v>99.2835209825998</v>
      </c>
      <c r="J158" s="46"/>
    </row>
    <row r="159" spans="1:10" s="21" customFormat="1" ht="33.75" hidden="1">
      <c r="A159" s="19" t="s">
        <v>188</v>
      </c>
      <c r="B159" s="20" t="s">
        <v>190</v>
      </c>
      <c r="C159" s="25"/>
      <c r="D159" s="25"/>
      <c r="E159" s="25"/>
      <c r="F159" s="10">
        <f t="shared" si="8"/>
        <v>0</v>
      </c>
      <c r="G159" s="10" t="e">
        <f t="shared" si="9"/>
        <v>#DIV/0!</v>
      </c>
      <c r="H159" s="10">
        <f t="shared" si="10"/>
        <v>0</v>
      </c>
      <c r="I159" s="10" t="e">
        <f t="shared" si="11"/>
        <v>#DIV/0!</v>
      </c>
      <c r="J159" s="46"/>
    </row>
    <row r="160" spans="1:10" s="21" customFormat="1" ht="33.75" hidden="1">
      <c r="A160" s="19" t="s">
        <v>188</v>
      </c>
      <c r="B160" s="20" t="s">
        <v>190</v>
      </c>
      <c r="C160" s="25"/>
      <c r="D160" s="25"/>
      <c r="E160" s="25"/>
      <c r="F160" s="10">
        <f t="shared" si="8"/>
        <v>0</v>
      </c>
      <c r="G160" s="10" t="e">
        <f t="shared" si="9"/>
        <v>#DIV/0!</v>
      </c>
      <c r="H160" s="10">
        <f t="shared" si="10"/>
        <v>0</v>
      </c>
      <c r="I160" s="10" t="e">
        <f t="shared" si="11"/>
        <v>#DIV/0!</v>
      </c>
      <c r="J160" s="46"/>
    </row>
    <row r="161" spans="1:10" s="21" customFormat="1" ht="78.75" hidden="1">
      <c r="A161" s="19" t="s">
        <v>188</v>
      </c>
      <c r="B161" s="20" t="s">
        <v>191</v>
      </c>
      <c r="C161" s="25"/>
      <c r="D161" s="25"/>
      <c r="E161" s="25"/>
      <c r="F161" s="10">
        <f t="shared" si="8"/>
        <v>0</v>
      </c>
      <c r="G161" s="10" t="e">
        <f t="shared" si="9"/>
        <v>#DIV/0!</v>
      </c>
      <c r="H161" s="10">
        <f t="shared" si="10"/>
        <v>0</v>
      </c>
      <c r="I161" s="10" t="e">
        <f t="shared" si="11"/>
        <v>#DIV/0!</v>
      </c>
      <c r="J161" s="46"/>
    </row>
    <row r="162" spans="1:10" s="21" customFormat="1" ht="123.75" hidden="1">
      <c r="A162" s="19" t="s">
        <v>188</v>
      </c>
      <c r="B162" s="23" t="s">
        <v>192</v>
      </c>
      <c r="C162" s="25"/>
      <c r="D162" s="25"/>
      <c r="E162" s="25"/>
      <c r="F162" s="10">
        <f t="shared" si="8"/>
        <v>0</v>
      </c>
      <c r="G162" s="10" t="e">
        <f t="shared" si="9"/>
        <v>#DIV/0!</v>
      </c>
      <c r="H162" s="10">
        <f t="shared" si="10"/>
        <v>0</v>
      </c>
      <c r="I162" s="10" t="e">
        <f t="shared" si="11"/>
        <v>#DIV/0!</v>
      </c>
      <c r="J162" s="46"/>
    </row>
    <row r="163" spans="1:10" s="21" customFormat="1" ht="123.75" hidden="1">
      <c r="A163" s="19" t="s">
        <v>188</v>
      </c>
      <c r="B163" s="23" t="s">
        <v>192</v>
      </c>
      <c r="C163" s="25"/>
      <c r="D163" s="25"/>
      <c r="E163" s="25"/>
      <c r="F163" s="10">
        <f t="shared" si="8"/>
        <v>0</v>
      </c>
      <c r="G163" s="10" t="e">
        <f t="shared" si="9"/>
        <v>#DIV/0!</v>
      </c>
      <c r="H163" s="10">
        <f t="shared" si="10"/>
        <v>0</v>
      </c>
      <c r="I163" s="10" t="e">
        <f t="shared" si="11"/>
        <v>#DIV/0!</v>
      </c>
      <c r="J163" s="46"/>
    </row>
    <row r="164" spans="1:10" s="21" customFormat="1" ht="33.75">
      <c r="A164" s="19" t="s">
        <v>516</v>
      </c>
      <c r="B164" s="23" t="s">
        <v>517</v>
      </c>
      <c r="C164" s="25">
        <v>0</v>
      </c>
      <c r="D164" s="25">
        <v>-26602.18</v>
      </c>
      <c r="E164" s="25">
        <v>-26602.18</v>
      </c>
      <c r="F164" s="10"/>
      <c r="G164" s="10"/>
      <c r="H164" s="10"/>
      <c r="I164" s="10"/>
      <c r="J164" s="46"/>
    </row>
    <row r="165" spans="1:10" s="21" customFormat="1" ht="45">
      <c r="A165" s="19" t="s">
        <v>193</v>
      </c>
      <c r="B165" s="20" t="s">
        <v>194</v>
      </c>
      <c r="C165" s="25">
        <f>C166+C169+C181+C185+C189</f>
        <v>113443942</v>
      </c>
      <c r="D165" s="25">
        <f>D166+D169+D181+D185+D189</f>
        <v>100833062.56</v>
      </c>
      <c r="E165" s="25">
        <f>E166+E169+E181+E185+E189</f>
        <v>103491171.67</v>
      </c>
      <c r="F165" s="25">
        <f t="shared" si="8"/>
        <v>-9952770.329999998</v>
      </c>
      <c r="G165" s="10">
        <f t="shared" si="9"/>
        <v>91.22670619996615</v>
      </c>
      <c r="H165" s="10">
        <f t="shared" si="10"/>
        <v>2658109.1099999994</v>
      </c>
      <c r="I165" s="10">
        <f t="shared" si="11"/>
        <v>102.63614834511081</v>
      </c>
      <c r="J165" s="46"/>
    </row>
    <row r="166" spans="1:10" s="21" customFormat="1" ht="101.25">
      <c r="A166" s="19" t="s">
        <v>195</v>
      </c>
      <c r="B166" s="53" t="s">
        <v>196</v>
      </c>
      <c r="C166" s="25">
        <v>500000</v>
      </c>
      <c r="D166" s="25">
        <v>2046500</v>
      </c>
      <c r="E166" s="25">
        <v>2046500</v>
      </c>
      <c r="F166" s="10">
        <f t="shared" si="8"/>
        <v>1546500</v>
      </c>
      <c r="G166" s="10">
        <f t="shared" si="9"/>
        <v>409.3</v>
      </c>
      <c r="H166" s="10">
        <f t="shared" si="10"/>
        <v>0</v>
      </c>
      <c r="I166" s="10">
        <f t="shared" si="11"/>
        <v>100</v>
      </c>
      <c r="J166" s="46" t="s">
        <v>531</v>
      </c>
    </row>
    <row r="167" spans="1:10" ht="78.75" customHeight="1" hidden="1">
      <c r="A167" s="13" t="s">
        <v>197</v>
      </c>
      <c r="B167" s="3" t="s">
        <v>198</v>
      </c>
      <c r="C167" s="26"/>
      <c r="D167" s="26"/>
      <c r="E167" s="26"/>
      <c r="F167" s="7">
        <f t="shared" si="8"/>
        <v>0</v>
      </c>
      <c r="G167" s="10" t="e">
        <f t="shared" si="9"/>
        <v>#DIV/0!</v>
      </c>
      <c r="H167" s="10">
        <f t="shared" si="10"/>
        <v>0</v>
      </c>
      <c r="I167" s="10" t="e">
        <f t="shared" si="11"/>
        <v>#DIV/0!</v>
      </c>
      <c r="J167" s="46"/>
    </row>
    <row r="168" spans="1:10" ht="67.5" customHeight="1" hidden="1">
      <c r="A168" s="15" t="s">
        <v>197</v>
      </c>
      <c r="B168" s="18" t="s">
        <v>198</v>
      </c>
      <c r="C168" s="26"/>
      <c r="D168" s="26"/>
      <c r="E168" s="26"/>
      <c r="F168" s="7">
        <f t="shared" si="8"/>
        <v>0</v>
      </c>
      <c r="G168" s="10" t="e">
        <f t="shared" si="9"/>
        <v>#DIV/0!</v>
      </c>
      <c r="H168" s="10">
        <f t="shared" si="10"/>
        <v>0</v>
      </c>
      <c r="I168" s="10" t="e">
        <f t="shared" si="11"/>
        <v>#DIV/0!</v>
      </c>
      <c r="J168" s="46"/>
    </row>
    <row r="169" spans="1:10" s="21" customFormat="1" ht="123.75">
      <c r="A169" s="19" t="s">
        <v>199</v>
      </c>
      <c r="B169" s="59" t="s">
        <v>200</v>
      </c>
      <c r="C169" s="25">
        <f>C172+C175+C180</f>
        <v>103540880</v>
      </c>
      <c r="D169" s="25">
        <f>D172+D175+D180</f>
        <v>88555000</v>
      </c>
      <c r="E169" s="25">
        <f>E172+E175+E180</f>
        <v>90944751.28</v>
      </c>
      <c r="F169" s="25">
        <f t="shared" si="8"/>
        <v>-12596128.719999999</v>
      </c>
      <c r="G169" s="10">
        <f t="shared" si="9"/>
        <v>87.83463235004378</v>
      </c>
      <c r="H169" s="10">
        <f t="shared" si="10"/>
        <v>2389751.280000001</v>
      </c>
      <c r="I169" s="10">
        <f t="shared" si="11"/>
        <v>102.69860683191237</v>
      </c>
      <c r="J169" s="46"/>
    </row>
    <row r="170" spans="1:10" ht="90" hidden="1">
      <c r="A170" s="13" t="s">
        <v>201</v>
      </c>
      <c r="B170" s="3" t="s">
        <v>202</v>
      </c>
      <c r="C170" s="26"/>
      <c r="D170" s="26"/>
      <c r="E170" s="26"/>
      <c r="F170" s="7">
        <f t="shared" si="8"/>
        <v>0</v>
      </c>
      <c r="G170" s="10" t="e">
        <f t="shared" si="9"/>
        <v>#DIV/0!</v>
      </c>
      <c r="H170" s="10">
        <f t="shared" si="10"/>
        <v>0</v>
      </c>
      <c r="I170" s="10" t="e">
        <f t="shared" si="11"/>
        <v>#DIV/0!</v>
      </c>
      <c r="J170" s="61"/>
    </row>
    <row r="171" spans="1:10" ht="112.5" hidden="1">
      <c r="A171" s="13" t="s">
        <v>203</v>
      </c>
      <c r="B171" s="5" t="s">
        <v>204</v>
      </c>
      <c r="C171" s="26"/>
      <c r="D171" s="26"/>
      <c r="E171" s="26"/>
      <c r="F171" s="7">
        <f t="shared" si="8"/>
        <v>0</v>
      </c>
      <c r="G171" s="10" t="e">
        <f t="shared" si="9"/>
        <v>#DIV/0!</v>
      </c>
      <c r="H171" s="10">
        <f t="shared" si="10"/>
        <v>0</v>
      </c>
      <c r="I171" s="10" t="e">
        <f t="shared" si="11"/>
        <v>#DIV/0!</v>
      </c>
      <c r="J171" s="61"/>
    </row>
    <row r="172" spans="1:10" ht="131.25" customHeight="1">
      <c r="A172" s="15" t="s">
        <v>203</v>
      </c>
      <c r="B172" s="57" t="s">
        <v>204</v>
      </c>
      <c r="C172" s="26">
        <v>90470360</v>
      </c>
      <c r="D172" s="26">
        <v>71000000</v>
      </c>
      <c r="E172" s="26">
        <v>71951278.31</v>
      </c>
      <c r="F172" s="7">
        <f t="shared" si="8"/>
        <v>-18519081.689999998</v>
      </c>
      <c r="G172" s="10">
        <f t="shared" si="9"/>
        <v>79.53022217442265</v>
      </c>
      <c r="H172" s="10">
        <f t="shared" si="10"/>
        <v>951278.3100000024</v>
      </c>
      <c r="I172" s="10">
        <f t="shared" si="11"/>
        <v>101.3398286056338</v>
      </c>
      <c r="J172" s="65" t="s">
        <v>533</v>
      </c>
    </row>
    <row r="173" spans="1:10" ht="112.5" hidden="1">
      <c r="A173" s="13" t="s">
        <v>205</v>
      </c>
      <c r="B173" s="60" t="s">
        <v>206</v>
      </c>
      <c r="C173" s="26"/>
      <c r="D173" s="26"/>
      <c r="E173" s="26"/>
      <c r="F173" s="7">
        <f t="shared" si="8"/>
        <v>0</v>
      </c>
      <c r="G173" s="10" t="e">
        <f t="shared" si="9"/>
        <v>#DIV/0!</v>
      </c>
      <c r="H173" s="10">
        <f t="shared" si="10"/>
        <v>0</v>
      </c>
      <c r="I173" s="10" t="e">
        <f t="shared" si="11"/>
        <v>#DIV/0!</v>
      </c>
      <c r="J173" s="46"/>
    </row>
    <row r="174" spans="1:10" ht="101.25" hidden="1">
      <c r="A174" s="13" t="s">
        <v>207</v>
      </c>
      <c r="B174" s="48" t="s">
        <v>208</v>
      </c>
      <c r="C174" s="26"/>
      <c r="D174" s="26"/>
      <c r="E174" s="26"/>
      <c r="F174" s="7">
        <f t="shared" si="8"/>
        <v>0</v>
      </c>
      <c r="G174" s="10" t="e">
        <f t="shared" si="9"/>
        <v>#DIV/0!</v>
      </c>
      <c r="H174" s="10">
        <f t="shared" si="10"/>
        <v>0</v>
      </c>
      <c r="I174" s="10" t="e">
        <f t="shared" si="11"/>
        <v>#DIV/0!</v>
      </c>
      <c r="J174" s="46"/>
    </row>
    <row r="175" spans="1:10" ht="101.25">
      <c r="A175" s="15" t="s">
        <v>207</v>
      </c>
      <c r="B175" s="58" t="s">
        <v>208</v>
      </c>
      <c r="C175" s="26">
        <v>70520</v>
      </c>
      <c r="D175" s="26">
        <v>55000</v>
      </c>
      <c r="E175" s="26">
        <v>54514.91</v>
      </c>
      <c r="F175" s="7">
        <f t="shared" si="8"/>
        <v>-16005.089999999997</v>
      </c>
      <c r="G175" s="10">
        <f t="shared" si="9"/>
        <v>77.30418321043676</v>
      </c>
      <c r="H175" s="10">
        <f t="shared" si="10"/>
        <v>-485.0899999999965</v>
      </c>
      <c r="I175" s="10">
        <f t="shared" si="11"/>
        <v>99.11801818181819</v>
      </c>
      <c r="J175" s="46" t="s">
        <v>532</v>
      </c>
    </row>
    <row r="176" spans="1:10" ht="112.5" customHeight="1" hidden="1">
      <c r="A176" s="13" t="s">
        <v>209</v>
      </c>
      <c r="B176" s="60" t="s">
        <v>210</v>
      </c>
      <c r="C176" s="26"/>
      <c r="D176" s="26"/>
      <c r="E176" s="26"/>
      <c r="F176" s="7">
        <f t="shared" si="8"/>
        <v>0</v>
      </c>
      <c r="G176" s="10" t="e">
        <f t="shared" si="9"/>
        <v>#DIV/0!</v>
      </c>
      <c r="H176" s="10">
        <f t="shared" si="10"/>
        <v>0</v>
      </c>
      <c r="I176" s="10" t="e">
        <f t="shared" si="11"/>
        <v>#DIV/0!</v>
      </c>
      <c r="J176" s="46"/>
    </row>
    <row r="177" spans="1:10" ht="90" customHeight="1" hidden="1">
      <c r="A177" s="13" t="s">
        <v>211</v>
      </c>
      <c r="B177" s="48" t="s">
        <v>212</v>
      </c>
      <c r="C177" s="26"/>
      <c r="D177" s="26"/>
      <c r="E177" s="26"/>
      <c r="F177" s="7">
        <f t="shared" si="8"/>
        <v>0</v>
      </c>
      <c r="G177" s="10" t="e">
        <f t="shared" si="9"/>
        <v>#DIV/0!</v>
      </c>
      <c r="H177" s="10">
        <f t="shared" si="10"/>
        <v>0</v>
      </c>
      <c r="I177" s="10" t="e">
        <f t="shared" si="11"/>
        <v>#DIV/0!</v>
      </c>
      <c r="J177" s="46"/>
    </row>
    <row r="178" spans="1:10" ht="56.25" hidden="1">
      <c r="A178" s="13" t="s">
        <v>213</v>
      </c>
      <c r="B178" s="48" t="s">
        <v>214</v>
      </c>
      <c r="C178" s="26"/>
      <c r="D178" s="26"/>
      <c r="E178" s="26"/>
      <c r="F178" s="7">
        <f t="shared" si="8"/>
        <v>0</v>
      </c>
      <c r="G178" s="10" t="e">
        <f t="shared" si="9"/>
        <v>#DIV/0!</v>
      </c>
      <c r="H178" s="10">
        <f t="shared" si="10"/>
        <v>0</v>
      </c>
      <c r="I178" s="10" t="e">
        <f t="shared" si="11"/>
        <v>#DIV/0!</v>
      </c>
      <c r="J178" s="61"/>
    </row>
    <row r="179" spans="1:10" ht="45" hidden="1">
      <c r="A179" s="13" t="s">
        <v>215</v>
      </c>
      <c r="B179" s="48" t="s">
        <v>216</v>
      </c>
      <c r="C179" s="26"/>
      <c r="D179" s="26"/>
      <c r="E179" s="26"/>
      <c r="F179" s="7">
        <f t="shared" si="8"/>
        <v>0</v>
      </c>
      <c r="G179" s="10" t="e">
        <f t="shared" si="9"/>
        <v>#DIV/0!</v>
      </c>
      <c r="H179" s="10">
        <f t="shared" si="10"/>
        <v>0</v>
      </c>
      <c r="I179" s="10" t="e">
        <f t="shared" si="11"/>
        <v>#DIV/0!</v>
      </c>
      <c r="J179" s="61"/>
    </row>
    <row r="180" spans="1:10" ht="45">
      <c r="A180" s="15" t="s">
        <v>215</v>
      </c>
      <c r="B180" s="58" t="s">
        <v>216</v>
      </c>
      <c r="C180" s="26">
        <v>13000000</v>
      </c>
      <c r="D180" s="26">
        <v>17500000</v>
      </c>
      <c r="E180" s="26">
        <v>18938958.06</v>
      </c>
      <c r="F180" s="7">
        <f t="shared" si="8"/>
        <v>5938958.059999999</v>
      </c>
      <c r="G180" s="10">
        <f t="shared" si="9"/>
        <v>145.68429276923075</v>
      </c>
      <c r="H180" s="10">
        <f t="shared" si="10"/>
        <v>1438958.0599999987</v>
      </c>
      <c r="I180" s="10">
        <f t="shared" si="11"/>
        <v>108.22261748571427</v>
      </c>
      <c r="J180" s="46" t="s">
        <v>489</v>
      </c>
    </row>
    <row r="181" spans="1:10" s="21" customFormat="1" ht="56.25">
      <c r="A181" s="24" t="s">
        <v>217</v>
      </c>
      <c r="B181" s="20" t="s">
        <v>218</v>
      </c>
      <c r="C181" s="25">
        <v>8050</v>
      </c>
      <c r="D181" s="25">
        <v>19000.2</v>
      </c>
      <c r="E181" s="25">
        <v>18527.15</v>
      </c>
      <c r="F181" s="10">
        <f t="shared" si="8"/>
        <v>10477.150000000001</v>
      </c>
      <c r="G181" s="10">
        <f t="shared" si="9"/>
        <v>230.15093167701863</v>
      </c>
      <c r="H181" s="10">
        <f t="shared" si="10"/>
        <v>-473.0499999999993</v>
      </c>
      <c r="I181" s="10">
        <f t="shared" si="11"/>
        <v>97.5102893653751</v>
      </c>
      <c r="J181" s="46" t="s">
        <v>534</v>
      </c>
    </row>
    <row r="182" spans="1:10" s="21" customFormat="1" ht="56.25" hidden="1">
      <c r="A182" s="19" t="s">
        <v>219</v>
      </c>
      <c r="B182" s="20" t="s">
        <v>220</v>
      </c>
      <c r="C182" s="25"/>
      <c r="D182" s="25"/>
      <c r="E182" s="25"/>
      <c r="F182" s="10">
        <f t="shared" si="8"/>
        <v>0</v>
      </c>
      <c r="G182" s="10" t="e">
        <f t="shared" si="9"/>
        <v>#DIV/0!</v>
      </c>
      <c r="H182" s="10">
        <f t="shared" si="10"/>
        <v>0</v>
      </c>
      <c r="I182" s="10" t="e">
        <f t="shared" si="11"/>
        <v>#DIV/0!</v>
      </c>
      <c r="J182" s="46"/>
    </row>
    <row r="183" spans="1:10" s="21" customFormat="1" ht="146.25" hidden="1">
      <c r="A183" s="19" t="s">
        <v>221</v>
      </c>
      <c r="B183" s="23" t="s">
        <v>222</v>
      </c>
      <c r="C183" s="25"/>
      <c r="D183" s="25"/>
      <c r="E183" s="25"/>
      <c r="F183" s="10">
        <f t="shared" si="8"/>
        <v>0</v>
      </c>
      <c r="G183" s="10" t="e">
        <f t="shared" si="9"/>
        <v>#DIV/0!</v>
      </c>
      <c r="H183" s="10">
        <f t="shared" si="10"/>
        <v>0</v>
      </c>
      <c r="I183" s="10" t="e">
        <f t="shared" si="11"/>
        <v>#DIV/0!</v>
      </c>
      <c r="J183" s="46"/>
    </row>
    <row r="184" spans="1:10" s="21" customFormat="1" ht="146.25" hidden="1">
      <c r="A184" s="22" t="s">
        <v>221</v>
      </c>
      <c r="B184" s="23" t="s">
        <v>222</v>
      </c>
      <c r="C184" s="25"/>
      <c r="D184" s="25"/>
      <c r="E184" s="25"/>
      <c r="F184" s="10">
        <f t="shared" si="8"/>
        <v>0</v>
      </c>
      <c r="G184" s="10" t="e">
        <f t="shared" si="9"/>
        <v>#DIV/0!</v>
      </c>
      <c r="H184" s="10">
        <f t="shared" si="10"/>
        <v>0</v>
      </c>
      <c r="I184" s="10" t="e">
        <f t="shared" si="11"/>
        <v>#DIV/0!</v>
      </c>
      <c r="J184" s="46"/>
    </row>
    <row r="185" spans="1:10" s="21" customFormat="1" ht="67.5">
      <c r="A185" s="19" t="s">
        <v>223</v>
      </c>
      <c r="B185" s="20" t="s">
        <v>224</v>
      </c>
      <c r="C185" s="25">
        <v>1000000</v>
      </c>
      <c r="D185" s="25">
        <v>254562.36</v>
      </c>
      <c r="E185" s="25">
        <v>254562.36</v>
      </c>
      <c r="F185" s="10">
        <f t="shared" si="8"/>
        <v>-745437.64</v>
      </c>
      <c r="G185" s="10">
        <f t="shared" si="9"/>
        <v>25.456235999999997</v>
      </c>
      <c r="H185" s="10">
        <f t="shared" si="10"/>
        <v>0</v>
      </c>
      <c r="I185" s="10">
        <f t="shared" si="11"/>
        <v>100</v>
      </c>
      <c r="J185" s="46" t="s">
        <v>535</v>
      </c>
    </row>
    <row r="186" spans="1:10" s="21" customFormat="1" ht="67.5" hidden="1">
      <c r="A186" s="19" t="s">
        <v>225</v>
      </c>
      <c r="B186" s="20" t="s">
        <v>226</v>
      </c>
      <c r="C186" s="25"/>
      <c r="D186" s="25"/>
      <c r="E186" s="25"/>
      <c r="F186" s="10">
        <f t="shared" si="8"/>
        <v>0</v>
      </c>
      <c r="G186" s="10" t="e">
        <f t="shared" si="9"/>
        <v>#DIV/0!</v>
      </c>
      <c r="H186" s="10">
        <f t="shared" si="10"/>
        <v>0</v>
      </c>
      <c r="I186" s="10" t="e">
        <f t="shared" si="11"/>
        <v>#DIV/0!</v>
      </c>
      <c r="J186" s="46"/>
    </row>
    <row r="187" spans="1:10" s="21" customFormat="1" ht="78.75" hidden="1">
      <c r="A187" s="19" t="s">
        <v>227</v>
      </c>
      <c r="B187" s="20" t="s">
        <v>228</v>
      </c>
      <c r="C187" s="25"/>
      <c r="D187" s="25"/>
      <c r="E187" s="25"/>
      <c r="F187" s="10">
        <f t="shared" si="8"/>
        <v>0</v>
      </c>
      <c r="G187" s="10" t="e">
        <f t="shared" si="9"/>
        <v>#DIV/0!</v>
      </c>
      <c r="H187" s="10">
        <f t="shared" si="10"/>
        <v>0</v>
      </c>
      <c r="I187" s="10" t="e">
        <f t="shared" si="11"/>
        <v>#DIV/0!</v>
      </c>
      <c r="J187" s="46"/>
    </row>
    <row r="188" spans="1:10" s="21" customFormat="1" ht="78.75" hidden="1">
      <c r="A188" s="22" t="s">
        <v>227</v>
      </c>
      <c r="B188" s="20" t="s">
        <v>228</v>
      </c>
      <c r="C188" s="25"/>
      <c r="D188" s="25"/>
      <c r="E188" s="25"/>
      <c r="F188" s="10">
        <f t="shared" si="8"/>
        <v>0</v>
      </c>
      <c r="G188" s="10" t="e">
        <f t="shared" si="9"/>
        <v>#DIV/0!</v>
      </c>
      <c r="H188" s="10">
        <f t="shared" si="10"/>
        <v>0</v>
      </c>
      <c r="I188" s="10" t="e">
        <f t="shared" si="11"/>
        <v>#DIV/0!</v>
      </c>
      <c r="J188" s="46"/>
    </row>
    <row r="189" spans="1:10" s="21" customFormat="1" ht="129" customHeight="1">
      <c r="A189" s="19" t="s">
        <v>229</v>
      </c>
      <c r="B189" s="23" t="s">
        <v>230</v>
      </c>
      <c r="C189" s="25">
        <v>8395012</v>
      </c>
      <c r="D189" s="25">
        <v>9958000</v>
      </c>
      <c r="E189" s="25">
        <v>10226830.88</v>
      </c>
      <c r="F189" s="10">
        <f t="shared" si="8"/>
        <v>1831818.8800000008</v>
      </c>
      <c r="G189" s="10">
        <f t="shared" si="9"/>
        <v>121.82032473568829</v>
      </c>
      <c r="H189" s="10">
        <f t="shared" si="10"/>
        <v>268830.8800000008</v>
      </c>
      <c r="I189" s="10">
        <f t="shared" si="11"/>
        <v>102.69964731873871</v>
      </c>
      <c r="J189" s="46" t="s">
        <v>536</v>
      </c>
    </row>
    <row r="190" spans="1:10" s="21" customFormat="1" ht="112.5" hidden="1">
      <c r="A190" s="19" t="s">
        <v>231</v>
      </c>
      <c r="B190" s="23" t="s">
        <v>232</v>
      </c>
      <c r="C190" s="25"/>
      <c r="D190" s="25"/>
      <c r="E190" s="25"/>
      <c r="F190" s="10">
        <f t="shared" si="8"/>
        <v>0</v>
      </c>
      <c r="G190" s="10" t="e">
        <f t="shared" si="9"/>
        <v>#DIV/0!</v>
      </c>
      <c r="H190" s="10">
        <f t="shared" si="10"/>
        <v>0</v>
      </c>
      <c r="I190" s="10" t="e">
        <f t="shared" si="11"/>
        <v>#DIV/0!</v>
      </c>
      <c r="J190" s="46"/>
    </row>
    <row r="191" spans="1:10" s="21" customFormat="1" ht="112.5" hidden="1">
      <c r="A191" s="19" t="s">
        <v>233</v>
      </c>
      <c r="B191" s="20" t="s">
        <v>234</v>
      </c>
      <c r="C191" s="25"/>
      <c r="D191" s="25"/>
      <c r="E191" s="25"/>
      <c r="F191" s="10">
        <f t="shared" si="8"/>
        <v>0</v>
      </c>
      <c r="G191" s="10" t="e">
        <f t="shared" si="9"/>
        <v>#DIV/0!</v>
      </c>
      <c r="H191" s="10">
        <f t="shared" si="10"/>
        <v>0</v>
      </c>
      <c r="I191" s="10" t="e">
        <f t="shared" si="11"/>
        <v>#DIV/0!</v>
      </c>
      <c r="J191" s="46"/>
    </row>
    <row r="192" spans="1:10" s="21" customFormat="1" ht="112.5" hidden="1">
      <c r="A192" s="22" t="s">
        <v>233</v>
      </c>
      <c r="B192" s="20" t="s">
        <v>234</v>
      </c>
      <c r="C192" s="25"/>
      <c r="D192" s="25"/>
      <c r="E192" s="25"/>
      <c r="F192" s="10">
        <f t="shared" si="8"/>
        <v>0</v>
      </c>
      <c r="G192" s="10" t="e">
        <f t="shared" si="9"/>
        <v>#DIV/0!</v>
      </c>
      <c r="H192" s="10">
        <f t="shared" si="10"/>
        <v>0</v>
      </c>
      <c r="I192" s="10" t="e">
        <f t="shared" si="11"/>
        <v>#DIV/0!</v>
      </c>
      <c r="J192" s="46"/>
    </row>
    <row r="193" spans="1:10" s="21" customFormat="1" ht="36.75" customHeight="1">
      <c r="A193" s="19" t="s">
        <v>235</v>
      </c>
      <c r="B193" s="20" t="s">
        <v>236</v>
      </c>
      <c r="C193" s="25">
        <f>C194</f>
        <v>4807355</v>
      </c>
      <c r="D193" s="25">
        <f>D194</f>
        <v>25984857.33</v>
      </c>
      <c r="E193" s="25">
        <f>E194</f>
        <v>25901479.36</v>
      </c>
      <c r="F193" s="10">
        <f t="shared" si="8"/>
        <v>21094124.36</v>
      </c>
      <c r="G193" s="10">
        <f t="shared" si="9"/>
        <v>538.7885720942181</v>
      </c>
      <c r="H193" s="10">
        <f t="shared" si="10"/>
        <v>-83377.96999999881</v>
      </c>
      <c r="I193" s="10">
        <f t="shared" si="11"/>
        <v>99.67912862117684</v>
      </c>
      <c r="J193" s="66"/>
    </row>
    <row r="194" spans="1:10" s="21" customFormat="1" ht="159.75" customHeight="1">
      <c r="A194" s="19" t="s">
        <v>237</v>
      </c>
      <c r="B194" s="20" t="s">
        <v>238</v>
      </c>
      <c r="C194" s="25">
        <v>4807355</v>
      </c>
      <c r="D194" s="25">
        <v>25984857.33</v>
      </c>
      <c r="E194" s="25">
        <v>25901479.36</v>
      </c>
      <c r="F194" s="10">
        <f t="shared" si="8"/>
        <v>21094124.36</v>
      </c>
      <c r="G194" s="10">
        <f t="shared" si="9"/>
        <v>538.7885720942181</v>
      </c>
      <c r="H194" s="10">
        <f t="shared" si="10"/>
        <v>-83377.96999999881</v>
      </c>
      <c r="I194" s="10">
        <f t="shared" si="11"/>
        <v>99.67912862117684</v>
      </c>
      <c r="J194" s="46" t="s">
        <v>537</v>
      </c>
    </row>
    <row r="195" spans="1:10" ht="33.75" hidden="1">
      <c r="A195" s="13" t="s">
        <v>239</v>
      </c>
      <c r="B195" s="3" t="s">
        <v>240</v>
      </c>
      <c r="C195" s="26"/>
      <c r="D195" s="26"/>
      <c r="E195" s="26"/>
      <c r="F195" s="7">
        <f t="shared" si="8"/>
        <v>0</v>
      </c>
      <c r="G195" s="10" t="e">
        <f t="shared" si="9"/>
        <v>#DIV/0!</v>
      </c>
      <c r="H195" s="10">
        <f t="shared" si="10"/>
        <v>0</v>
      </c>
      <c r="I195" s="10" t="e">
        <f t="shared" si="11"/>
        <v>#DIV/0!</v>
      </c>
      <c r="J195" s="61"/>
    </row>
    <row r="196" spans="1:10" ht="45" hidden="1">
      <c r="A196" s="13" t="s">
        <v>241</v>
      </c>
      <c r="B196" s="3" t="s">
        <v>242</v>
      </c>
      <c r="C196" s="26"/>
      <c r="D196" s="26"/>
      <c r="E196" s="26"/>
      <c r="F196" s="7">
        <f t="shared" si="8"/>
        <v>0</v>
      </c>
      <c r="G196" s="10" t="e">
        <f t="shared" si="9"/>
        <v>#DIV/0!</v>
      </c>
      <c r="H196" s="10">
        <f t="shared" si="10"/>
        <v>0</v>
      </c>
      <c r="I196" s="10" t="e">
        <f t="shared" si="11"/>
        <v>#DIV/0!</v>
      </c>
      <c r="J196" s="61"/>
    </row>
    <row r="197" spans="1:10" ht="45" hidden="1">
      <c r="A197" s="15" t="s">
        <v>241</v>
      </c>
      <c r="B197" s="18" t="s">
        <v>242</v>
      </c>
      <c r="C197" s="26"/>
      <c r="D197" s="26"/>
      <c r="E197" s="26"/>
      <c r="F197" s="7">
        <f t="shared" si="8"/>
        <v>0</v>
      </c>
      <c r="G197" s="10" t="e">
        <f t="shared" si="9"/>
        <v>#DIV/0!</v>
      </c>
      <c r="H197" s="10">
        <f t="shared" si="10"/>
        <v>0</v>
      </c>
      <c r="I197" s="10" t="e">
        <f t="shared" si="11"/>
        <v>#DIV/0!</v>
      </c>
      <c r="J197" s="62"/>
    </row>
    <row r="198" spans="1:10" ht="90" hidden="1">
      <c r="A198" s="13" t="s">
        <v>243</v>
      </c>
      <c r="B198" s="3" t="s">
        <v>244</v>
      </c>
      <c r="C198" s="26"/>
      <c r="D198" s="26"/>
      <c r="E198" s="26"/>
      <c r="F198" s="7">
        <f aca="true" t="shared" si="12" ref="F198:F259">E198-C198</f>
        <v>0</v>
      </c>
      <c r="G198" s="10" t="e">
        <f aca="true" t="shared" si="13" ref="G198:G259">E198/C198*100</f>
        <v>#DIV/0!</v>
      </c>
      <c r="H198" s="10">
        <f aca="true" t="shared" si="14" ref="H198:H259">E198-D198</f>
        <v>0</v>
      </c>
      <c r="I198" s="10" t="e">
        <f aca="true" t="shared" si="15" ref="I198:I261">E198/D198*100</f>
        <v>#DIV/0!</v>
      </c>
      <c r="J198" s="61"/>
    </row>
    <row r="199" spans="1:10" ht="90" hidden="1">
      <c r="A199" s="15" t="s">
        <v>243</v>
      </c>
      <c r="B199" s="18" t="s">
        <v>244</v>
      </c>
      <c r="C199" s="26"/>
      <c r="D199" s="26"/>
      <c r="E199" s="26"/>
      <c r="F199" s="7">
        <f t="shared" si="12"/>
        <v>0</v>
      </c>
      <c r="G199" s="10" t="e">
        <f t="shared" si="13"/>
        <v>#DIV/0!</v>
      </c>
      <c r="H199" s="10">
        <f t="shared" si="14"/>
        <v>0</v>
      </c>
      <c r="I199" s="10" t="e">
        <f t="shared" si="15"/>
        <v>#DIV/0!</v>
      </c>
      <c r="J199" s="62"/>
    </row>
    <row r="200" spans="1:10" ht="33.75" hidden="1">
      <c r="A200" s="13" t="s">
        <v>245</v>
      </c>
      <c r="B200" s="3" t="s">
        <v>246</v>
      </c>
      <c r="C200" s="26"/>
      <c r="D200" s="26"/>
      <c r="E200" s="26"/>
      <c r="F200" s="7">
        <f t="shared" si="12"/>
        <v>0</v>
      </c>
      <c r="G200" s="10" t="e">
        <f t="shared" si="13"/>
        <v>#DIV/0!</v>
      </c>
      <c r="H200" s="10">
        <f t="shared" si="14"/>
        <v>0</v>
      </c>
      <c r="I200" s="10" t="e">
        <f t="shared" si="15"/>
        <v>#DIV/0!</v>
      </c>
      <c r="J200" s="61"/>
    </row>
    <row r="201" spans="1:10" ht="90" hidden="1">
      <c r="A201" s="13" t="s">
        <v>247</v>
      </c>
      <c r="B201" s="3" t="s">
        <v>248</v>
      </c>
      <c r="C201" s="26"/>
      <c r="D201" s="26"/>
      <c r="E201" s="26"/>
      <c r="F201" s="7">
        <f t="shared" si="12"/>
        <v>0</v>
      </c>
      <c r="G201" s="10" t="e">
        <f t="shared" si="13"/>
        <v>#DIV/0!</v>
      </c>
      <c r="H201" s="10">
        <f t="shared" si="14"/>
        <v>0</v>
      </c>
      <c r="I201" s="10" t="e">
        <f t="shared" si="15"/>
        <v>#DIV/0!</v>
      </c>
      <c r="J201" s="61"/>
    </row>
    <row r="202" spans="1:10" ht="90" hidden="1">
      <c r="A202" s="15" t="s">
        <v>247</v>
      </c>
      <c r="B202" s="18" t="s">
        <v>248</v>
      </c>
      <c r="C202" s="26"/>
      <c r="D202" s="26"/>
      <c r="E202" s="26"/>
      <c r="F202" s="7">
        <f t="shared" si="12"/>
        <v>0</v>
      </c>
      <c r="G202" s="10" t="e">
        <f t="shared" si="13"/>
        <v>#DIV/0!</v>
      </c>
      <c r="H202" s="10">
        <f t="shared" si="14"/>
        <v>0</v>
      </c>
      <c r="I202" s="10" t="e">
        <f t="shared" si="15"/>
        <v>#DIV/0!</v>
      </c>
      <c r="J202" s="62"/>
    </row>
    <row r="203" spans="1:10" ht="22.5" hidden="1">
      <c r="A203" s="13" t="s">
        <v>249</v>
      </c>
      <c r="B203" s="3" t="s">
        <v>250</v>
      </c>
      <c r="C203" s="26"/>
      <c r="D203" s="26"/>
      <c r="E203" s="26"/>
      <c r="F203" s="7">
        <f t="shared" si="12"/>
        <v>0</v>
      </c>
      <c r="G203" s="10" t="e">
        <f t="shared" si="13"/>
        <v>#DIV/0!</v>
      </c>
      <c r="H203" s="10">
        <f t="shared" si="14"/>
        <v>0</v>
      </c>
      <c r="I203" s="10" t="e">
        <f t="shared" si="15"/>
        <v>#DIV/0!</v>
      </c>
      <c r="J203" s="61"/>
    </row>
    <row r="204" spans="1:10" ht="78.75" hidden="1">
      <c r="A204" s="13" t="s">
        <v>251</v>
      </c>
      <c r="B204" s="3" t="s">
        <v>252</v>
      </c>
      <c r="C204" s="26"/>
      <c r="D204" s="26"/>
      <c r="E204" s="26"/>
      <c r="F204" s="7">
        <f t="shared" si="12"/>
        <v>0</v>
      </c>
      <c r="G204" s="10" t="e">
        <f t="shared" si="13"/>
        <v>#DIV/0!</v>
      </c>
      <c r="H204" s="10">
        <f t="shared" si="14"/>
        <v>0</v>
      </c>
      <c r="I204" s="10" t="e">
        <f t="shared" si="15"/>
        <v>#DIV/0!</v>
      </c>
      <c r="J204" s="61"/>
    </row>
    <row r="205" spans="1:10" ht="78.75" hidden="1">
      <c r="A205" s="15" t="s">
        <v>251</v>
      </c>
      <c r="B205" s="18" t="s">
        <v>252</v>
      </c>
      <c r="C205" s="26"/>
      <c r="D205" s="26"/>
      <c r="E205" s="26"/>
      <c r="F205" s="7">
        <f t="shared" si="12"/>
        <v>0</v>
      </c>
      <c r="G205" s="10" t="e">
        <f t="shared" si="13"/>
        <v>#DIV/0!</v>
      </c>
      <c r="H205" s="10">
        <f t="shared" si="14"/>
        <v>0</v>
      </c>
      <c r="I205" s="10" t="e">
        <f t="shared" si="15"/>
        <v>#DIV/0!</v>
      </c>
      <c r="J205" s="62"/>
    </row>
    <row r="206" spans="1:10" ht="22.5" hidden="1">
      <c r="A206" s="13" t="s">
        <v>253</v>
      </c>
      <c r="B206" s="3" t="s">
        <v>254</v>
      </c>
      <c r="C206" s="26"/>
      <c r="D206" s="26"/>
      <c r="E206" s="26"/>
      <c r="F206" s="7">
        <f t="shared" si="12"/>
        <v>0</v>
      </c>
      <c r="G206" s="10" t="e">
        <f t="shared" si="13"/>
        <v>#DIV/0!</v>
      </c>
      <c r="H206" s="10">
        <f t="shared" si="14"/>
        <v>0</v>
      </c>
      <c r="I206" s="10" t="e">
        <f t="shared" si="15"/>
        <v>#DIV/0!</v>
      </c>
      <c r="J206" s="61"/>
    </row>
    <row r="207" spans="1:10" ht="78.75" hidden="1">
      <c r="A207" s="13" t="s">
        <v>255</v>
      </c>
      <c r="B207" s="3" t="s">
        <v>256</v>
      </c>
      <c r="C207" s="26"/>
      <c r="D207" s="26"/>
      <c r="E207" s="26"/>
      <c r="F207" s="7">
        <f t="shared" si="12"/>
        <v>0</v>
      </c>
      <c r="G207" s="10" t="e">
        <f t="shared" si="13"/>
        <v>#DIV/0!</v>
      </c>
      <c r="H207" s="10">
        <f t="shared" si="14"/>
        <v>0</v>
      </c>
      <c r="I207" s="10" t="e">
        <f t="shared" si="15"/>
        <v>#DIV/0!</v>
      </c>
      <c r="J207" s="61"/>
    </row>
    <row r="208" spans="1:10" ht="78.75" hidden="1">
      <c r="A208" s="13" t="s">
        <v>257</v>
      </c>
      <c r="B208" s="3" t="s">
        <v>258</v>
      </c>
      <c r="C208" s="26"/>
      <c r="D208" s="26"/>
      <c r="E208" s="26"/>
      <c r="F208" s="7">
        <f t="shared" si="12"/>
        <v>0</v>
      </c>
      <c r="G208" s="10" t="e">
        <f t="shared" si="13"/>
        <v>#DIV/0!</v>
      </c>
      <c r="H208" s="10">
        <f t="shared" si="14"/>
        <v>0</v>
      </c>
      <c r="I208" s="10" t="e">
        <f t="shared" si="15"/>
        <v>#DIV/0!</v>
      </c>
      <c r="J208" s="61"/>
    </row>
    <row r="209" spans="1:10" ht="67.5" hidden="1">
      <c r="A209" s="15" t="s">
        <v>257</v>
      </c>
      <c r="B209" s="18" t="s">
        <v>258</v>
      </c>
      <c r="C209" s="26"/>
      <c r="D209" s="26"/>
      <c r="E209" s="26"/>
      <c r="F209" s="7">
        <f t="shared" si="12"/>
        <v>0</v>
      </c>
      <c r="G209" s="10" t="e">
        <f t="shared" si="13"/>
        <v>#DIV/0!</v>
      </c>
      <c r="H209" s="10">
        <f t="shared" si="14"/>
        <v>0</v>
      </c>
      <c r="I209" s="10" t="e">
        <f t="shared" si="15"/>
        <v>#DIV/0!</v>
      </c>
      <c r="J209" s="62"/>
    </row>
    <row r="210" spans="1:10" ht="78.75" hidden="1">
      <c r="A210" s="13" t="s">
        <v>259</v>
      </c>
      <c r="B210" s="3" t="s">
        <v>260</v>
      </c>
      <c r="C210" s="26"/>
      <c r="D210" s="26"/>
      <c r="E210" s="26"/>
      <c r="F210" s="7">
        <f t="shared" si="12"/>
        <v>0</v>
      </c>
      <c r="G210" s="10" t="e">
        <f t="shared" si="13"/>
        <v>#DIV/0!</v>
      </c>
      <c r="H210" s="10">
        <f t="shared" si="14"/>
        <v>0</v>
      </c>
      <c r="I210" s="10" t="e">
        <f t="shared" si="15"/>
        <v>#DIV/0!</v>
      </c>
      <c r="J210" s="61"/>
    </row>
    <row r="211" spans="1:10" ht="67.5" hidden="1">
      <c r="A211" s="15" t="s">
        <v>259</v>
      </c>
      <c r="B211" s="18" t="s">
        <v>260</v>
      </c>
      <c r="C211" s="26"/>
      <c r="D211" s="26"/>
      <c r="E211" s="26"/>
      <c r="F211" s="7">
        <f t="shared" si="12"/>
        <v>0</v>
      </c>
      <c r="G211" s="10" t="e">
        <f t="shared" si="13"/>
        <v>#DIV/0!</v>
      </c>
      <c r="H211" s="10">
        <f t="shared" si="14"/>
        <v>0</v>
      </c>
      <c r="I211" s="10" t="e">
        <f t="shared" si="15"/>
        <v>#DIV/0!</v>
      </c>
      <c r="J211" s="62"/>
    </row>
    <row r="212" spans="1:10" ht="78.75" hidden="1">
      <c r="A212" s="15" t="s">
        <v>255</v>
      </c>
      <c r="B212" s="18" t="s">
        <v>256</v>
      </c>
      <c r="C212" s="26"/>
      <c r="D212" s="26"/>
      <c r="E212" s="26"/>
      <c r="F212" s="7">
        <f t="shared" si="12"/>
        <v>0</v>
      </c>
      <c r="G212" s="10" t="e">
        <f t="shared" si="13"/>
        <v>#DIV/0!</v>
      </c>
      <c r="H212" s="10">
        <f t="shared" si="14"/>
        <v>0</v>
      </c>
      <c r="I212" s="10" t="e">
        <f t="shared" si="15"/>
        <v>#DIV/0!</v>
      </c>
      <c r="J212" s="62"/>
    </row>
    <row r="213" spans="1:10" s="21" customFormat="1" ht="33.75">
      <c r="A213" s="19" t="s">
        <v>261</v>
      </c>
      <c r="B213" s="20" t="s">
        <v>512</v>
      </c>
      <c r="C213" s="25">
        <f>C214+C218</f>
        <v>6324558</v>
      </c>
      <c r="D213" s="25">
        <f>D214+D218</f>
        <v>8355190.23</v>
      </c>
      <c r="E213" s="25">
        <f>E214+E218</f>
        <v>8747255.94</v>
      </c>
      <c r="F213" s="10">
        <f t="shared" si="12"/>
        <v>2422697.9399999995</v>
      </c>
      <c r="G213" s="10">
        <f t="shared" si="13"/>
        <v>138.3062016349601</v>
      </c>
      <c r="H213" s="10">
        <f t="shared" si="14"/>
        <v>392065.70999999903</v>
      </c>
      <c r="I213" s="10">
        <f t="shared" si="15"/>
        <v>104.69248095144805</v>
      </c>
      <c r="J213" s="46"/>
    </row>
    <row r="214" spans="1:10" s="21" customFormat="1" ht="29.25" customHeight="1">
      <c r="A214" s="19" t="s">
        <v>262</v>
      </c>
      <c r="B214" s="53" t="s">
        <v>263</v>
      </c>
      <c r="C214" s="25">
        <v>2557300</v>
      </c>
      <c r="D214" s="25">
        <v>2913420</v>
      </c>
      <c r="E214" s="25">
        <v>3026230.48</v>
      </c>
      <c r="F214" s="10">
        <f t="shared" si="12"/>
        <v>468930.48</v>
      </c>
      <c r="G214" s="10">
        <f t="shared" si="13"/>
        <v>118.33693661283384</v>
      </c>
      <c r="H214" s="10">
        <f t="shared" si="14"/>
        <v>112810.47999999998</v>
      </c>
      <c r="I214" s="10">
        <f t="shared" si="15"/>
        <v>103.8720980840387</v>
      </c>
      <c r="J214" s="67" t="s">
        <v>542</v>
      </c>
    </row>
    <row r="215" spans="1:10" s="21" customFormat="1" ht="22.5" customHeight="1" hidden="1">
      <c r="A215" s="19" t="s">
        <v>264</v>
      </c>
      <c r="B215" s="53" t="s">
        <v>265</v>
      </c>
      <c r="C215" s="25"/>
      <c r="D215" s="25"/>
      <c r="E215" s="25"/>
      <c r="F215" s="10">
        <f t="shared" si="12"/>
        <v>0</v>
      </c>
      <c r="G215" s="10" t="e">
        <f t="shared" si="13"/>
        <v>#DIV/0!</v>
      </c>
      <c r="H215" s="10">
        <f t="shared" si="14"/>
        <v>0</v>
      </c>
      <c r="I215" s="10" t="e">
        <f t="shared" si="15"/>
        <v>#DIV/0!</v>
      </c>
      <c r="J215" s="68"/>
    </row>
    <row r="216" spans="1:10" s="21" customFormat="1" ht="45" customHeight="1" hidden="1">
      <c r="A216" s="19" t="s">
        <v>266</v>
      </c>
      <c r="B216" s="53" t="s">
        <v>267</v>
      </c>
      <c r="C216" s="25"/>
      <c r="D216" s="25"/>
      <c r="E216" s="25"/>
      <c r="F216" s="10">
        <f t="shared" si="12"/>
        <v>0</v>
      </c>
      <c r="G216" s="10" t="e">
        <f t="shared" si="13"/>
        <v>#DIV/0!</v>
      </c>
      <c r="H216" s="10">
        <f t="shared" si="14"/>
        <v>0</v>
      </c>
      <c r="I216" s="10" t="e">
        <f t="shared" si="15"/>
        <v>#DIV/0!</v>
      </c>
      <c r="J216" s="68"/>
    </row>
    <row r="217" spans="1:10" s="21" customFormat="1" ht="45" customHeight="1" hidden="1">
      <c r="A217" s="22" t="s">
        <v>266</v>
      </c>
      <c r="B217" s="53" t="s">
        <v>267</v>
      </c>
      <c r="C217" s="25"/>
      <c r="D217" s="25"/>
      <c r="E217" s="25"/>
      <c r="F217" s="10">
        <f t="shared" si="12"/>
        <v>0</v>
      </c>
      <c r="G217" s="10" t="e">
        <f t="shared" si="13"/>
        <v>#DIV/0!</v>
      </c>
      <c r="H217" s="10">
        <f t="shared" si="14"/>
        <v>0</v>
      </c>
      <c r="I217" s="10" t="e">
        <f t="shared" si="15"/>
        <v>#DIV/0!</v>
      </c>
      <c r="J217" s="68"/>
    </row>
    <row r="218" spans="1:11" s="21" customFormat="1" ht="26.25" customHeight="1">
      <c r="A218" s="19" t="s">
        <v>268</v>
      </c>
      <c r="B218" s="53" t="s">
        <v>269</v>
      </c>
      <c r="C218" s="25">
        <v>3767258</v>
      </c>
      <c r="D218" s="25">
        <v>5441770.23</v>
      </c>
      <c r="E218" s="25">
        <v>5721025.46</v>
      </c>
      <c r="F218" s="10">
        <f t="shared" si="12"/>
        <v>1953767.46</v>
      </c>
      <c r="G218" s="10">
        <f t="shared" si="13"/>
        <v>151.8617907241819</v>
      </c>
      <c r="H218" s="10">
        <f t="shared" si="14"/>
        <v>279255.2299999995</v>
      </c>
      <c r="I218" s="10">
        <f t="shared" si="15"/>
        <v>105.13169829296523</v>
      </c>
      <c r="J218" s="69"/>
      <c r="K218" s="40"/>
    </row>
    <row r="219" spans="1:10" s="21" customFormat="1" ht="33.75" hidden="1">
      <c r="A219" s="19" t="s">
        <v>270</v>
      </c>
      <c r="B219" s="20" t="s">
        <v>271</v>
      </c>
      <c r="C219" s="25"/>
      <c r="D219" s="25"/>
      <c r="E219" s="25"/>
      <c r="F219" s="10">
        <f t="shared" si="12"/>
        <v>0</v>
      </c>
      <c r="G219" s="10" t="e">
        <f t="shared" si="13"/>
        <v>#DIV/0!</v>
      </c>
      <c r="H219" s="10">
        <f t="shared" si="14"/>
        <v>0</v>
      </c>
      <c r="I219" s="10" t="e">
        <f t="shared" si="15"/>
        <v>#DIV/0!</v>
      </c>
      <c r="J219" s="46"/>
    </row>
    <row r="220" spans="1:10" s="21" customFormat="1" ht="45" hidden="1">
      <c r="A220" s="19" t="s">
        <v>272</v>
      </c>
      <c r="B220" s="20" t="s">
        <v>273</v>
      </c>
      <c r="C220" s="25"/>
      <c r="D220" s="25"/>
      <c r="E220" s="25"/>
      <c r="F220" s="10">
        <f t="shared" si="12"/>
        <v>0</v>
      </c>
      <c r="G220" s="10" t="e">
        <f t="shared" si="13"/>
        <v>#DIV/0!</v>
      </c>
      <c r="H220" s="10">
        <f t="shared" si="14"/>
        <v>0</v>
      </c>
      <c r="I220" s="10" t="e">
        <f t="shared" si="15"/>
        <v>#DIV/0!</v>
      </c>
      <c r="J220" s="46"/>
    </row>
    <row r="221" spans="1:10" s="21" customFormat="1" ht="45" hidden="1">
      <c r="A221" s="22" t="s">
        <v>272</v>
      </c>
      <c r="B221" s="20" t="s">
        <v>273</v>
      </c>
      <c r="C221" s="25"/>
      <c r="D221" s="25"/>
      <c r="E221" s="25"/>
      <c r="F221" s="10">
        <f t="shared" si="12"/>
        <v>0</v>
      </c>
      <c r="G221" s="10" t="e">
        <f t="shared" si="13"/>
        <v>#DIV/0!</v>
      </c>
      <c r="H221" s="10">
        <f t="shared" si="14"/>
        <v>0</v>
      </c>
      <c r="I221" s="10" t="e">
        <f t="shared" si="15"/>
        <v>#DIV/0!</v>
      </c>
      <c r="J221" s="46"/>
    </row>
    <row r="222" spans="1:10" s="21" customFormat="1" ht="22.5" hidden="1">
      <c r="A222" s="19" t="s">
        <v>274</v>
      </c>
      <c r="B222" s="20" t="s">
        <v>275</v>
      </c>
      <c r="C222" s="25"/>
      <c r="D222" s="25"/>
      <c r="E222" s="25"/>
      <c r="F222" s="10">
        <f t="shared" si="12"/>
        <v>0</v>
      </c>
      <c r="G222" s="10" t="e">
        <f t="shared" si="13"/>
        <v>#DIV/0!</v>
      </c>
      <c r="H222" s="10">
        <f t="shared" si="14"/>
        <v>0</v>
      </c>
      <c r="I222" s="10" t="e">
        <f t="shared" si="15"/>
        <v>#DIV/0!</v>
      </c>
      <c r="J222" s="46"/>
    </row>
    <row r="223" spans="1:10" s="21" customFormat="1" ht="33.75" hidden="1">
      <c r="A223" s="19" t="s">
        <v>276</v>
      </c>
      <c r="B223" s="20" t="s">
        <v>277</v>
      </c>
      <c r="C223" s="25"/>
      <c r="D223" s="25"/>
      <c r="E223" s="25"/>
      <c r="F223" s="10">
        <f t="shared" si="12"/>
        <v>0</v>
      </c>
      <c r="G223" s="10" t="e">
        <f t="shared" si="13"/>
        <v>#DIV/0!</v>
      </c>
      <c r="H223" s="10">
        <f t="shared" si="14"/>
        <v>0</v>
      </c>
      <c r="I223" s="10" t="e">
        <f t="shared" si="15"/>
        <v>#DIV/0!</v>
      </c>
      <c r="J223" s="46"/>
    </row>
    <row r="224" spans="1:10" s="21" customFormat="1" ht="33.75" hidden="1">
      <c r="A224" s="22" t="s">
        <v>276</v>
      </c>
      <c r="B224" s="20" t="s">
        <v>277</v>
      </c>
      <c r="C224" s="25"/>
      <c r="D224" s="25"/>
      <c r="E224" s="25"/>
      <c r="F224" s="10">
        <f t="shared" si="12"/>
        <v>0</v>
      </c>
      <c r="G224" s="10" t="e">
        <f t="shared" si="13"/>
        <v>#DIV/0!</v>
      </c>
      <c r="H224" s="10">
        <f t="shared" si="14"/>
        <v>0</v>
      </c>
      <c r="I224" s="10" t="e">
        <f t="shared" si="15"/>
        <v>#DIV/0!</v>
      </c>
      <c r="J224" s="46"/>
    </row>
    <row r="225" spans="1:10" s="21" customFormat="1" ht="33.75">
      <c r="A225" s="19" t="s">
        <v>278</v>
      </c>
      <c r="B225" s="20" t="s">
        <v>279</v>
      </c>
      <c r="C225" s="25">
        <f>C226+C232</f>
        <v>11152080</v>
      </c>
      <c r="D225" s="25">
        <f>D226+D232</f>
        <v>12476300.7</v>
      </c>
      <c r="E225" s="25">
        <f>E226+E232</f>
        <v>13127427.23</v>
      </c>
      <c r="F225" s="10">
        <f t="shared" si="12"/>
        <v>1975347.2300000004</v>
      </c>
      <c r="G225" s="10">
        <f t="shared" si="13"/>
        <v>117.71281438081506</v>
      </c>
      <c r="H225" s="10">
        <f t="shared" si="14"/>
        <v>651126.5300000012</v>
      </c>
      <c r="I225" s="10">
        <f t="shared" si="15"/>
        <v>105.21890699540451</v>
      </c>
      <c r="J225" s="46"/>
    </row>
    <row r="226" spans="1:10" s="21" customFormat="1" ht="112.5">
      <c r="A226" s="19" t="s">
        <v>280</v>
      </c>
      <c r="B226" s="23" t="s">
        <v>281</v>
      </c>
      <c r="C226" s="25">
        <v>3574320</v>
      </c>
      <c r="D226" s="25">
        <v>7923300.7</v>
      </c>
      <c r="E226" s="25">
        <v>8365345.47</v>
      </c>
      <c r="F226" s="10">
        <f t="shared" si="12"/>
        <v>4791025.47</v>
      </c>
      <c r="G226" s="10">
        <f t="shared" si="13"/>
        <v>234.0401942187605</v>
      </c>
      <c r="H226" s="10">
        <f t="shared" si="14"/>
        <v>442044.76999999955</v>
      </c>
      <c r="I226" s="10">
        <f t="shared" si="15"/>
        <v>105.57904826204563</v>
      </c>
      <c r="J226" s="46" t="s">
        <v>538</v>
      </c>
    </row>
    <row r="227" spans="1:10" ht="135" hidden="1">
      <c r="A227" s="13" t="s">
        <v>282</v>
      </c>
      <c r="B227" s="5" t="s">
        <v>283</v>
      </c>
      <c r="C227" s="26"/>
      <c r="D227" s="26"/>
      <c r="E227" s="26"/>
      <c r="F227" s="7">
        <f t="shared" si="12"/>
        <v>0</v>
      </c>
      <c r="G227" s="10" t="e">
        <f t="shared" si="13"/>
        <v>#DIV/0!</v>
      </c>
      <c r="H227" s="10">
        <f t="shared" si="14"/>
        <v>0</v>
      </c>
      <c r="I227" s="10" t="e">
        <f t="shared" si="15"/>
        <v>#DIV/0!</v>
      </c>
      <c r="J227" s="61"/>
    </row>
    <row r="228" spans="1:10" ht="123.75" hidden="1">
      <c r="A228" s="13" t="s">
        <v>284</v>
      </c>
      <c r="B228" s="5" t="s">
        <v>285</v>
      </c>
      <c r="C228" s="26"/>
      <c r="D228" s="26"/>
      <c r="E228" s="26"/>
      <c r="F228" s="7">
        <f t="shared" si="12"/>
        <v>0</v>
      </c>
      <c r="G228" s="10" t="e">
        <f t="shared" si="13"/>
        <v>#DIV/0!</v>
      </c>
      <c r="H228" s="10">
        <f t="shared" si="14"/>
        <v>0</v>
      </c>
      <c r="I228" s="10" t="e">
        <f t="shared" si="15"/>
        <v>#DIV/0!</v>
      </c>
      <c r="J228" s="61"/>
    </row>
    <row r="229" spans="1:10" ht="112.5" hidden="1">
      <c r="A229" s="15" t="s">
        <v>284</v>
      </c>
      <c r="B229" s="17" t="s">
        <v>285</v>
      </c>
      <c r="C229" s="26"/>
      <c r="D229" s="26"/>
      <c r="E229" s="26"/>
      <c r="F229" s="7">
        <f t="shared" si="12"/>
        <v>0</v>
      </c>
      <c r="G229" s="10" t="e">
        <f t="shared" si="13"/>
        <v>#DIV/0!</v>
      </c>
      <c r="H229" s="10">
        <f t="shared" si="14"/>
        <v>0</v>
      </c>
      <c r="I229" s="10" t="e">
        <f t="shared" si="15"/>
        <v>#DIV/0!</v>
      </c>
      <c r="J229" s="62"/>
    </row>
    <row r="230" spans="1:10" ht="78.75" hidden="1">
      <c r="A230" s="13" t="s">
        <v>286</v>
      </c>
      <c r="B230" s="3" t="s">
        <v>287</v>
      </c>
      <c r="C230" s="26"/>
      <c r="D230" s="26"/>
      <c r="E230" s="26"/>
      <c r="F230" s="7">
        <f t="shared" si="12"/>
        <v>0</v>
      </c>
      <c r="G230" s="10" t="e">
        <f t="shared" si="13"/>
        <v>#DIV/0!</v>
      </c>
      <c r="H230" s="10">
        <f t="shared" si="14"/>
        <v>0</v>
      </c>
      <c r="I230" s="10" t="e">
        <f t="shared" si="15"/>
        <v>#DIV/0!</v>
      </c>
      <c r="J230" s="61"/>
    </row>
    <row r="231" spans="1:10" ht="56.25" hidden="1">
      <c r="A231" s="15" t="s">
        <v>286</v>
      </c>
      <c r="B231" s="18" t="s">
        <v>287</v>
      </c>
      <c r="C231" s="26"/>
      <c r="D231" s="26"/>
      <c r="E231" s="26"/>
      <c r="F231" s="7">
        <f t="shared" si="12"/>
        <v>0</v>
      </c>
      <c r="G231" s="10" t="e">
        <f t="shared" si="13"/>
        <v>#DIV/0!</v>
      </c>
      <c r="H231" s="10">
        <f t="shared" si="14"/>
        <v>0</v>
      </c>
      <c r="I231" s="10" t="e">
        <f t="shared" si="15"/>
        <v>#DIV/0!</v>
      </c>
      <c r="J231" s="62"/>
    </row>
    <row r="232" spans="1:10" s="21" customFormat="1" ht="45">
      <c r="A232" s="19" t="s">
        <v>288</v>
      </c>
      <c r="B232" s="20" t="s">
        <v>289</v>
      </c>
      <c r="C232" s="25">
        <f>C235+C238</f>
        <v>7577760</v>
      </c>
      <c r="D232" s="25">
        <f>D235+D238</f>
        <v>4553000</v>
      </c>
      <c r="E232" s="25">
        <f>E235+E238</f>
        <v>4762081.76</v>
      </c>
      <c r="F232" s="10">
        <f t="shared" si="12"/>
        <v>-2815678.24</v>
      </c>
      <c r="G232" s="10">
        <f t="shared" si="13"/>
        <v>62.842868604970334</v>
      </c>
      <c r="H232" s="10">
        <f t="shared" si="14"/>
        <v>209081.75999999978</v>
      </c>
      <c r="I232" s="10">
        <f t="shared" si="15"/>
        <v>104.59217570832418</v>
      </c>
      <c r="J232" s="46"/>
    </row>
    <row r="233" spans="1:10" ht="45" hidden="1">
      <c r="A233" s="13" t="s">
        <v>290</v>
      </c>
      <c r="B233" s="3" t="s">
        <v>291</v>
      </c>
      <c r="C233" s="26"/>
      <c r="D233" s="26"/>
      <c r="E233" s="26"/>
      <c r="F233" s="7">
        <f t="shared" si="12"/>
        <v>0</v>
      </c>
      <c r="G233" s="10" t="e">
        <f t="shared" si="13"/>
        <v>#DIV/0!</v>
      </c>
      <c r="H233" s="10">
        <f t="shared" si="14"/>
        <v>0</v>
      </c>
      <c r="I233" s="10" t="e">
        <f t="shared" si="15"/>
        <v>#DIV/0!</v>
      </c>
      <c r="J233" s="61"/>
    </row>
    <row r="234" spans="1:10" ht="67.5" hidden="1">
      <c r="A234" s="13" t="s">
        <v>292</v>
      </c>
      <c r="B234" s="3" t="s">
        <v>293</v>
      </c>
      <c r="C234" s="26"/>
      <c r="D234" s="26"/>
      <c r="E234" s="26"/>
      <c r="F234" s="7">
        <f t="shared" si="12"/>
        <v>0</v>
      </c>
      <c r="G234" s="10" t="e">
        <f t="shared" si="13"/>
        <v>#DIV/0!</v>
      </c>
      <c r="H234" s="10">
        <f t="shared" si="14"/>
        <v>0</v>
      </c>
      <c r="I234" s="10" t="e">
        <f t="shared" si="15"/>
        <v>#DIV/0!</v>
      </c>
      <c r="J234" s="61"/>
    </row>
    <row r="235" spans="1:10" ht="127.5" customHeight="1">
      <c r="A235" s="15" t="s">
        <v>292</v>
      </c>
      <c r="B235" s="18" t="s">
        <v>293</v>
      </c>
      <c r="C235" s="26">
        <v>5339060</v>
      </c>
      <c r="D235" s="26">
        <v>4500000</v>
      </c>
      <c r="E235" s="26">
        <v>4709081.76</v>
      </c>
      <c r="F235" s="7">
        <f t="shared" si="12"/>
        <v>-629978.2400000002</v>
      </c>
      <c r="G235" s="10">
        <f t="shared" si="13"/>
        <v>88.20057762977002</v>
      </c>
      <c r="H235" s="10">
        <f t="shared" si="14"/>
        <v>209081.75999999978</v>
      </c>
      <c r="I235" s="10">
        <f t="shared" si="15"/>
        <v>104.64626133333333</v>
      </c>
      <c r="J235" s="46" t="s">
        <v>540</v>
      </c>
    </row>
    <row r="236" spans="1:10" ht="67.5" customHeight="1" hidden="1">
      <c r="A236" s="13" t="s">
        <v>294</v>
      </c>
      <c r="B236" s="3" t="s">
        <v>295</v>
      </c>
      <c r="C236" s="26"/>
      <c r="D236" s="26"/>
      <c r="E236" s="26"/>
      <c r="F236" s="7">
        <f t="shared" si="12"/>
        <v>0</v>
      </c>
      <c r="G236" s="10" t="e">
        <f t="shared" si="13"/>
        <v>#DIV/0!</v>
      </c>
      <c r="H236" s="10">
        <f t="shared" si="14"/>
        <v>0</v>
      </c>
      <c r="I236" s="10" t="e">
        <f t="shared" si="15"/>
        <v>#DIV/0!</v>
      </c>
      <c r="J236" s="44"/>
    </row>
    <row r="237" spans="1:10" ht="78.75" customHeight="1" hidden="1">
      <c r="A237" s="13" t="s">
        <v>296</v>
      </c>
      <c r="B237" s="3" t="s">
        <v>297</v>
      </c>
      <c r="C237" s="26"/>
      <c r="D237" s="26"/>
      <c r="E237" s="26"/>
      <c r="F237" s="7">
        <f t="shared" si="12"/>
        <v>0</v>
      </c>
      <c r="G237" s="10" t="e">
        <f t="shared" si="13"/>
        <v>#DIV/0!</v>
      </c>
      <c r="H237" s="10">
        <f t="shared" si="14"/>
        <v>0</v>
      </c>
      <c r="I237" s="10" t="e">
        <f t="shared" si="15"/>
        <v>#DIV/0!</v>
      </c>
      <c r="J237" s="44"/>
    </row>
    <row r="238" spans="1:11" ht="180">
      <c r="A238" s="15" t="s">
        <v>296</v>
      </c>
      <c r="B238" s="18" t="s">
        <v>297</v>
      </c>
      <c r="C238" s="26">
        <v>2238700</v>
      </c>
      <c r="D238" s="26">
        <v>53000</v>
      </c>
      <c r="E238" s="26">
        <v>53000</v>
      </c>
      <c r="F238" s="7">
        <f t="shared" si="12"/>
        <v>-2185700</v>
      </c>
      <c r="G238" s="10">
        <f t="shared" si="13"/>
        <v>2.3674453924152408</v>
      </c>
      <c r="H238" s="10">
        <f t="shared" si="14"/>
        <v>0</v>
      </c>
      <c r="I238" s="10">
        <f t="shared" si="15"/>
        <v>100</v>
      </c>
      <c r="J238" s="46" t="s">
        <v>539</v>
      </c>
      <c r="K238" s="37"/>
    </row>
    <row r="239" spans="1:10" s="21" customFormat="1" ht="56.25" hidden="1">
      <c r="A239" s="19" t="s">
        <v>298</v>
      </c>
      <c r="B239" s="20" t="s">
        <v>299</v>
      </c>
      <c r="C239" s="25"/>
      <c r="D239" s="25"/>
      <c r="E239" s="25"/>
      <c r="F239" s="10">
        <f t="shared" si="12"/>
        <v>0</v>
      </c>
      <c r="G239" s="10" t="e">
        <f t="shared" si="13"/>
        <v>#DIV/0!</v>
      </c>
      <c r="H239" s="10">
        <f t="shared" si="14"/>
        <v>0</v>
      </c>
      <c r="I239" s="10" t="e">
        <f t="shared" si="15"/>
        <v>#DIV/0!</v>
      </c>
      <c r="J239" s="46"/>
    </row>
    <row r="240" spans="1:10" s="21" customFormat="1" ht="56.25" hidden="1">
      <c r="A240" s="22" t="s">
        <v>298</v>
      </c>
      <c r="B240" s="20" t="s">
        <v>299</v>
      </c>
      <c r="C240" s="25"/>
      <c r="D240" s="25"/>
      <c r="E240" s="25"/>
      <c r="F240" s="10">
        <f t="shared" si="12"/>
        <v>0</v>
      </c>
      <c r="G240" s="10" t="e">
        <f t="shared" si="13"/>
        <v>#DIV/0!</v>
      </c>
      <c r="H240" s="10">
        <f t="shared" si="14"/>
        <v>0</v>
      </c>
      <c r="I240" s="10" t="e">
        <f t="shared" si="15"/>
        <v>#DIV/0!</v>
      </c>
      <c r="J240" s="46"/>
    </row>
    <row r="241" spans="1:11" s="21" customFormat="1" ht="329.25" customHeight="1">
      <c r="A241" s="19" t="s">
        <v>300</v>
      </c>
      <c r="B241" s="20" t="s">
        <v>301</v>
      </c>
      <c r="C241" s="25">
        <v>5641449</v>
      </c>
      <c r="D241" s="25">
        <v>24455183.93</v>
      </c>
      <c r="E241" s="25">
        <v>24243688.26</v>
      </c>
      <c r="F241" s="10">
        <f t="shared" si="12"/>
        <v>18602239.26</v>
      </c>
      <c r="G241" s="10">
        <f t="shared" si="13"/>
        <v>429.74222154627296</v>
      </c>
      <c r="H241" s="10">
        <f t="shared" si="14"/>
        <v>-211495.66999999806</v>
      </c>
      <c r="I241" s="10">
        <f t="shared" si="15"/>
        <v>99.13517039738741</v>
      </c>
      <c r="J241" s="46" t="s">
        <v>541</v>
      </c>
      <c r="K241" s="40"/>
    </row>
    <row r="242" spans="1:10" s="21" customFormat="1" ht="33.75" hidden="1">
      <c r="A242" s="19" t="s">
        <v>302</v>
      </c>
      <c r="B242" s="20" t="s">
        <v>303</v>
      </c>
      <c r="C242" s="25"/>
      <c r="D242" s="25"/>
      <c r="E242" s="25"/>
      <c r="F242" s="10">
        <f t="shared" si="12"/>
        <v>0</v>
      </c>
      <c r="G242" s="10" t="e">
        <f t="shared" si="13"/>
        <v>#DIV/0!</v>
      </c>
      <c r="H242" s="10">
        <f t="shared" si="14"/>
        <v>0</v>
      </c>
      <c r="I242" s="10" t="e">
        <f t="shared" si="15"/>
        <v>#DIV/0!</v>
      </c>
      <c r="J242" s="46"/>
    </row>
    <row r="243" spans="1:10" s="21" customFormat="1" ht="101.25" hidden="1">
      <c r="A243" s="19" t="s">
        <v>304</v>
      </c>
      <c r="B243" s="23" t="s">
        <v>305</v>
      </c>
      <c r="C243" s="25"/>
      <c r="D243" s="25"/>
      <c r="E243" s="25"/>
      <c r="F243" s="10">
        <f t="shared" si="12"/>
        <v>0</v>
      </c>
      <c r="G243" s="10" t="e">
        <f t="shared" si="13"/>
        <v>#DIV/0!</v>
      </c>
      <c r="H243" s="10">
        <f t="shared" si="14"/>
        <v>0</v>
      </c>
      <c r="I243" s="10" t="e">
        <f t="shared" si="15"/>
        <v>#DIV/0!</v>
      </c>
      <c r="J243" s="46"/>
    </row>
    <row r="244" spans="1:10" s="21" customFormat="1" ht="101.25" hidden="1">
      <c r="A244" s="19" t="s">
        <v>306</v>
      </c>
      <c r="B244" s="23" t="s">
        <v>307</v>
      </c>
      <c r="C244" s="25"/>
      <c r="D244" s="25"/>
      <c r="E244" s="25"/>
      <c r="F244" s="10">
        <f t="shared" si="12"/>
        <v>0</v>
      </c>
      <c r="G244" s="10" t="e">
        <f t="shared" si="13"/>
        <v>#DIV/0!</v>
      </c>
      <c r="H244" s="10">
        <f t="shared" si="14"/>
        <v>0</v>
      </c>
      <c r="I244" s="10" t="e">
        <f t="shared" si="15"/>
        <v>#DIV/0!</v>
      </c>
      <c r="J244" s="46"/>
    </row>
    <row r="245" spans="1:10" s="21" customFormat="1" ht="101.25" hidden="1">
      <c r="A245" s="22" t="s">
        <v>306</v>
      </c>
      <c r="B245" s="23" t="s">
        <v>307</v>
      </c>
      <c r="C245" s="25"/>
      <c r="D245" s="25"/>
      <c r="E245" s="25"/>
      <c r="F245" s="10">
        <f t="shared" si="12"/>
        <v>0</v>
      </c>
      <c r="G245" s="10" t="e">
        <f t="shared" si="13"/>
        <v>#DIV/0!</v>
      </c>
      <c r="H245" s="10">
        <f t="shared" si="14"/>
        <v>0</v>
      </c>
      <c r="I245" s="10" t="e">
        <f t="shared" si="15"/>
        <v>#DIV/0!</v>
      </c>
      <c r="J245" s="46"/>
    </row>
    <row r="246" spans="1:10" s="21" customFormat="1" ht="78.75" hidden="1">
      <c r="A246" s="19" t="s">
        <v>308</v>
      </c>
      <c r="B246" s="20" t="s">
        <v>309</v>
      </c>
      <c r="C246" s="25"/>
      <c r="D246" s="25"/>
      <c r="E246" s="25"/>
      <c r="F246" s="10">
        <f t="shared" si="12"/>
        <v>0</v>
      </c>
      <c r="G246" s="10" t="e">
        <f t="shared" si="13"/>
        <v>#DIV/0!</v>
      </c>
      <c r="H246" s="10">
        <f t="shared" si="14"/>
        <v>0</v>
      </c>
      <c r="I246" s="10" t="e">
        <f t="shared" si="15"/>
        <v>#DIV/0!</v>
      </c>
      <c r="J246" s="46"/>
    </row>
    <row r="247" spans="1:10" s="21" customFormat="1" ht="135" hidden="1">
      <c r="A247" s="19" t="s">
        <v>310</v>
      </c>
      <c r="B247" s="23" t="s">
        <v>311</v>
      </c>
      <c r="C247" s="25"/>
      <c r="D247" s="25"/>
      <c r="E247" s="25"/>
      <c r="F247" s="10">
        <f t="shared" si="12"/>
        <v>0</v>
      </c>
      <c r="G247" s="10" t="e">
        <f t="shared" si="13"/>
        <v>#DIV/0!</v>
      </c>
      <c r="H247" s="10">
        <f t="shared" si="14"/>
        <v>0</v>
      </c>
      <c r="I247" s="10" t="e">
        <f t="shared" si="15"/>
        <v>#DIV/0!</v>
      </c>
      <c r="J247" s="46"/>
    </row>
    <row r="248" spans="1:10" s="21" customFormat="1" ht="135" hidden="1">
      <c r="A248" s="22" t="s">
        <v>310</v>
      </c>
      <c r="B248" s="23" t="s">
        <v>311</v>
      </c>
      <c r="C248" s="25"/>
      <c r="D248" s="25"/>
      <c r="E248" s="25"/>
      <c r="F248" s="10">
        <f t="shared" si="12"/>
        <v>0</v>
      </c>
      <c r="G248" s="10" t="e">
        <f t="shared" si="13"/>
        <v>#DIV/0!</v>
      </c>
      <c r="H248" s="10">
        <f t="shared" si="14"/>
        <v>0</v>
      </c>
      <c r="I248" s="10" t="e">
        <f t="shared" si="15"/>
        <v>#DIV/0!</v>
      </c>
      <c r="J248" s="46"/>
    </row>
    <row r="249" spans="1:10" s="21" customFormat="1" ht="78.75" hidden="1">
      <c r="A249" s="19" t="s">
        <v>312</v>
      </c>
      <c r="B249" s="20" t="s">
        <v>313</v>
      </c>
      <c r="C249" s="25"/>
      <c r="D249" s="25"/>
      <c r="E249" s="25"/>
      <c r="F249" s="10">
        <f t="shared" si="12"/>
        <v>0</v>
      </c>
      <c r="G249" s="10" t="e">
        <f t="shared" si="13"/>
        <v>#DIV/0!</v>
      </c>
      <c r="H249" s="10">
        <f t="shared" si="14"/>
        <v>0</v>
      </c>
      <c r="I249" s="10" t="e">
        <f t="shared" si="15"/>
        <v>#DIV/0!</v>
      </c>
      <c r="J249" s="46"/>
    </row>
    <row r="250" spans="1:10" s="21" customFormat="1" ht="135" hidden="1">
      <c r="A250" s="19" t="s">
        <v>314</v>
      </c>
      <c r="B250" s="23" t="s">
        <v>315</v>
      </c>
      <c r="C250" s="25"/>
      <c r="D250" s="25"/>
      <c r="E250" s="25"/>
      <c r="F250" s="10">
        <f t="shared" si="12"/>
        <v>0</v>
      </c>
      <c r="G250" s="10" t="e">
        <f t="shared" si="13"/>
        <v>#DIV/0!</v>
      </c>
      <c r="H250" s="10">
        <f t="shared" si="14"/>
        <v>0</v>
      </c>
      <c r="I250" s="10" t="e">
        <f t="shared" si="15"/>
        <v>#DIV/0!</v>
      </c>
      <c r="J250" s="46"/>
    </row>
    <row r="251" spans="1:10" s="21" customFormat="1" ht="135" hidden="1">
      <c r="A251" s="22" t="s">
        <v>314</v>
      </c>
      <c r="B251" s="23" t="s">
        <v>315</v>
      </c>
      <c r="C251" s="25"/>
      <c r="D251" s="25"/>
      <c r="E251" s="25"/>
      <c r="F251" s="10">
        <f t="shared" si="12"/>
        <v>0</v>
      </c>
      <c r="G251" s="10" t="e">
        <f t="shared" si="13"/>
        <v>#DIV/0!</v>
      </c>
      <c r="H251" s="10">
        <f t="shared" si="14"/>
        <v>0</v>
      </c>
      <c r="I251" s="10" t="e">
        <f t="shared" si="15"/>
        <v>#DIV/0!</v>
      </c>
      <c r="J251" s="46"/>
    </row>
    <row r="252" spans="1:10" s="21" customFormat="1" ht="90" hidden="1">
      <c r="A252" s="19" t="s">
        <v>316</v>
      </c>
      <c r="B252" s="20" t="s">
        <v>317</v>
      </c>
      <c r="C252" s="25"/>
      <c r="D252" s="25"/>
      <c r="E252" s="25"/>
      <c r="F252" s="10">
        <f t="shared" si="12"/>
        <v>0</v>
      </c>
      <c r="G252" s="10" t="e">
        <f t="shared" si="13"/>
        <v>#DIV/0!</v>
      </c>
      <c r="H252" s="10">
        <f t="shared" si="14"/>
        <v>0</v>
      </c>
      <c r="I252" s="10" t="e">
        <f t="shared" si="15"/>
        <v>#DIV/0!</v>
      </c>
      <c r="J252" s="46"/>
    </row>
    <row r="253" spans="1:10" s="21" customFormat="1" ht="78.75" hidden="1">
      <c r="A253" s="19" t="s">
        <v>318</v>
      </c>
      <c r="B253" s="20" t="s">
        <v>319</v>
      </c>
      <c r="C253" s="25"/>
      <c r="D253" s="25"/>
      <c r="E253" s="25"/>
      <c r="F253" s="10">
        <f t="shared" si="12"/>
        <v>0</v>
      </c>
      <c r="G253" s="10" t="e">
        <f t="shared" si="13"/>
        <v>#DIV/0!</v>
      </c>
      <c r="H253" s="10">
        <f t="shared" si="14"/>
        <v>0</v>
      </c>
      <c r="I253" s="10" t="e">
        <f t="shared" si="15"/>
        <v>#DIV/0!</v>
      </c>
      <c r="J253" s="46"/>
    </row>
    <row r="254" spans="1:10" s="21" customFormat="1" ht="135" hidden="1">
      <c r="A254" s="19" t="s">
        <v>320</v>
      </c>
      <c r="B254" s="23" t="s">
        <v>321</v>
      </c>
      <c r="C254" s="25"/>
      <c r="D254" s="25"/>
      <c r="E254" s="25"/>
      <c r="F254" s="10">
        <f t="shared" si="12"/>
        <v>0</v>
      </c>
      <c r="G254" s="10" t="e">
        <f t="shared" si="13"/>
        <v>#DIV/0!</v>
      </c>
      <c r="H254" s="10">
        <f t="shared" si="14"/>
        <v>0</v>
      </c>
      <c r="I254" s="10" t="e">
        <f t="shared" si="15"/>
        <v>#DIV/0!</v>
      </c>
      <c r="J254" s="46"/>
    </row>
    <row r="255" spans="1:10" s="21" customFormat="1" ht="135" hidden="1">
      <c r="A255" s="22" t="s">
        <v>320</v>
      </c>
      <c r="B255" s="23" t="s">
        <v>321</v>
      </c>
      <c r="C255" s="25"/>
      <c r="D255" s="25"/>
      <c r="E255" s="25"/>
      <c r="F255" s="10">
        <f t="shared" si="12"/>
        <v>0</v>
      </c>
      <c r="G255" s="10" t="e">
        <f t="shared" si="13"/>
        <v>#DIV/0!</v>
      </c>
      <c r="H255" s="10">
        <f t="shared" si="14"/>
        <v>0</v>
      </c>
      <c r="I255" s="10" t="e">
        <f t="shared" si="15"/>
        <v>#DIV/0!</v>
      </c>
      <c r="J255" s="46"/>
    </row>
    <row r="256" spans="1:10" s="21" customFormat="1" ht="67.5" hidden="1">
      <c r="A256" s="19" t="s">
        <v>322</v>
      </c>
      <c r="B256" s="20" t="s">
        <v>323</v>
      </c>
      <c r="C256" s="25"/>
      <c r="D256" s="25"/>
      <c r="E256" s="25"/>
      <c r="F256" s="10">
        <f t="shared" si="12"/>
        <v>0</v>
      </c>
      <c r="G256" s="10" t="e">
        <f t="shared" si="13"/>
        <v>#DIV/0!</v>
      </c>
      <c r="H256" s="10">
        <f t="shared" si="14"/>
        <v>0</v>
      </c>
      <c r="I256" s="10" t="e">
        <f t="shared" si="15"/>
        <v>#DIV/0!</v>
      </c>
      <c r="J256" s="46"/>
    </row>
    <row r="257" spans="1:10" s="21" customFormat="1" ht="123.75" hidden="1">
      <c r="A257" s="19" t="s">
        <v>324</v>
      </c>
      <c r="B257" s="23" t="s">
        <v>325</v>
      </c>
      <c r="C257" s="25"/>
      <c r="D257" s="25"/>
      <c r="E257" s="25"/>
      <c r="F257" s="10">
        <f t="shared" si="12"/>
        <v>0</v>
      </c>
      <c r="G257" s="10" t="e">
        <f t="shared" si="13"/>
        <v>#DIV/0!</v>
      </c>
      <c r="H257" s="10">
        <f t="shared" si="14"/>
        <v>0</v>
      </c>
      <c r="I257" s="10" t="e">
        <f t="shared" si="15"/>
        <v>#DIV/0!</v>
      </c>
      <c r="J257" s="46"/>
    </row>
    <row r="258" spans="1:10" s="21" customFormat="1" ht="123.75" hidden="1">
      <c r="A258" s="22" t="s">
        <v>324</v>
      </c>
      <c r="B258" s="23" t="s">
        <v>325</v>
      </c>
      <c r="C258" s="25"/>
      <c r="D258" s="25"/>
      <c r="E258" s="25"/>
      <c r="F258" s="10">
        <f t="shared" si="12"/>
        <v>0</v>
      </c>
      <c r="G258" s="10" t="e">
        <f t="shared" si="13"/>
        <v>#DIV/0!</v>
      </c>
      <c r="H258" s="10">
        <f t="shared" si="14"/>
        <v>0</v>
      </c>
      <c r="I258" s="10" t="e">
        <f t="shared" si="15"/>
        <v>#DIV/0!</v>
      </c>
      <c r="J258" s="46"/>
    </row>
    <row r="259" spans="1:10" s="21" customFormat="1" ht="56.25" hidden="1">
      <c r="A259" s="19" t="s">
        <v>326</v>
      </c>
      <c r="B259" s="20" t="s">
        <v>327</v>
      </c>
      <c r="C259" s="25"/>
      <c r="D259" s="25"/>
      <c r="E259" s="25"/>
      <c r="F259" s="10">
        <f t="shared" si="12"/>
        <v>0</v>
      </c>
      <c r="G259" s="10" t="e">
        <f t="shared" si="13"/>
        <v>#DIV/0!</v>
      </c>
      <c r="H259" s="10">
        <f t="shared" si="14"/>
        <v>0</v>
      </c>
      <c r="I259" s="10" t="e">
        <f t="shared" si="15"/>
        <v>#DIV/0!</v>
      </c>
      <c r="J259" s="46"/>
    </row>
    <row r="260" spans="1:10" s="21" customFormat="1" ht="67.5" hidden="1">
      <c r="A260" s="19" t="s">
        <v>328</v>
      </c>
      <c r="B260" s="20" t="s">
        <v>329</v>
      </c>
      <c r="C260" s="25"/>
      <c r="D260" s="25"/>
      <c r="E260" s="25"/>
      <c r="F260" s="10">
        <f aca="true" t="shared" si="16" ref="F260:F323">E260-C260</f>
        <v>0</v>
      </c>
      <c r="G260" s="10" t="e">
        <f aca="true" t="shared" si="17" ref="G260:G322">E260/C260*100</f>
        <v>#DIV/0!</v>
      </c>
      <c r="H260" s="10">
        <f aca="true" t="shared" si="18" ref="H260:H323">E260-D260</f>
        <v>0</v>
      </c>
      <c r="I260" s="10" t="e">
        <f t="shared" si="15"/>
        <v>#DIV/0!</v>
      </c>
      <c r="J260" s="46"/>
    </row>
    <row r="261" spans="1:10" s="21" customFormat="1" ht="67.5" hidden="1">
      <c r="A261" s="22" t="s">
        <v>328</v>
      </c>
      <c r="B261" s="20" t="s">
        <v>329</v>
      </c>
      <c r="C261" s="25"/>
      <c r="D261" s="25"/>
      <c r="E261" s="25"/>
      <c r="F261" s="10">
        <f t="shared" si="16"/>
        <v>0</v>
      </c>
      <c r="G261" s="10" t="e">
        <f t="shared" si="17"/>
        <v>#DIV/0!</v>
      </c>
      <c r="H261" s="10">
        <f t="shared" si="18"/>
        <v>0</v>
      </c>
      <c r="I261" s="10" t="e">
        <f t="shared" si="15"/>
        <v>#DIV/0!</v>
      </c>
      <c r="J261" s="46"/>
    </row>
    <row r="262" spans="1:10" s="21" customFormat="1" ht="22.5" hidden="1">
      <c r="A262" s="19" t="s">
        <v>330</v>
      </c>
      <c r="B262" s="20" t="s">
        <v>331</v>
      </c>
      <c r="C262" s="25"/>
      <c r="D262" s="25"/>
      <c r="E262" s="25"/>
      <c r="F262" s="10">
        <f t="shared" si="16"/>
        <v>0</v>
      </c>
      <c r="G262" s="10" t="e">
        <f t="shared" si="17"/>
        <v>#DIV/0!</v>
      </c>
      <c r="H262" s="10">
        <f t="shared" si="18"/>
        <v>0</v>
      </c>
      <c r="I262" s="10" t="e">
        <f aca="true" t="shared" si="19" ref="I262:I321">E262/D262*100</f>
        <v>#DIV/0!</v>
      </c>
      <c r="J262" s="46"/>
    </row>
    <row r="263" spans="1:10" s="21" customFormat="1" ht="56.25" hidden="1">
      <c r="A263" s="19" t="s">
        <v>332</v>
      </c>
      <c r="B263" s="20" t="s">
        <v>333</v>
      </c>
      <c r="C263" s="25"/>
      <c r="D263" s="25"/>
      <c r="E263" s="25"/>
      <c r="F263" s="10">
        <f t="shared" si="16"/>
        <v>0</v>
      </c>
      <c r="G263" s="10" t="e">
        <f t="shared" si="17"/>
        <v>#DIV/0!</v>
      </c>
      <c r="H263" s="10">
        <f t="shared" si="18"/>
        <v>0</v>
      </c>
      <c r="I263" s="10" t="e">
        <f t="shared" si="19"/>
        <v>#DIV/0!</v>
      </c>
      <c r="J263" s="46"/>
    </row>
    <row r="264" spans="1:10" s="21" customFormat="1" ht="78.75" hidden="1">
      <c r="A264" s="19" t="s">
        <v>334</v>
      </c>
      <c r="B264" s="20" t="s">
        <v>335</v>
      </c>
      <c r="C264" s="25"/>
      <c r="D264" s="25"/>
      <c r="E264" s="25"/>
      <c r="F264" s="10">
        <f t="shared" si="16"/>
        <v>0</v>
      </c>
      <c r="G264" s="10" t="e">
        <f t="shared" si="17"/>
        <v>#DIV/0!</v>
      </c>
      <c r="H264" s="10">
        <f t="shared" si="18"/>
        <v>0</v>
      </c>
      <c r="I264" s="10" t="e">
        <f t="shared" si="19"/>
        <v>#DIV/0!</v>
      </c>
      <c r="J264" s="46"/>
    </row>
    <row r="265" spans="1:10" s="21" customFormat="1" ht="78.75" hidden="1">
      <c r="A265" s="22" t="s">
        <v>334</v>
      </c>
      <c r="B265" s="20" t="s">
        <v>335</v>
      </c>
      <c r="C265" s="25"/>
      <c r="D265" s="25"/>
      <c r="E265" s="25"/>
      <c r="F265" s="10">
        <f t="shared" si="16"/>
        <v>0</v>
      </c>
      <c r="G265" s="10" t="e">
        <f t="shared" si="17"/>
        <v>#DIV/0!</v>
      </c>
      <c r="H265" s="10">
        <f t="shared" si="18"/>
        <v>0</v>
      </c>
      <c r="I265" s="10" t="e">
        <f t="shared" si="19"/>
        <v>#DIV/0!</v>
      </c>
      <c r="J265" s="46"/>
    </row>
    <row r="266" spans="1:10" s="21" customFormat="1" ht="67.5" hidden="1">
      <c r="A266" s="19" t="s">
        <v>336</v>
      </c>
      <c r="B266" s="20" t="s">
        <v>337</v>
      </c>
      <c r="C266" s="25"/>
      <c r="D266" s="25"/>
      <c r="E266" s="25"/>
      <c r="F266" s="10">
        <f t="shared" si="16"/>
        <v>0</v>
      </c>
      <c r="G266" s="10" t="e">
        <f t="shared" si="17"/>
        <v>#DIV/0!</v>
      </c>
      <c r="H266" s="10">
        <f t="shared" si="18"/>
        <v>0</v>
      </c>
      <c r="I266" s="10" t="e">
        <f t="shared" si="19"/>
        <v>#DIV/0!</v>
      </c>
      <c r="J266" s="46"/>
    </row>
    <row r="267" spans="1:10" s="21" customFormat="1" ht="67.5" hidden="1">
      <c r="A267" s="22" t="s">
        <v>336</v>
      </c>
      <c r="B267" s="20" t="s">
        <v>337</v>
      </c>
      <c r="C267" s="25"/>
      <c r="D267" s="25"/>
      <c r="E267" s="25"/>
      <c r="F267" s="10">
        <f t="shared" si="16"/>
        <v>0</v>
      </c>
      <c r="G267" s="10" t="e">
        <f t="shared" si="17"/>
        <v>#DIV/0!</v>
      </c>
      <c r="H267" s="10">
        <f t="shared" si="18"/>
        <v>0</v>
      </c>
      <c r="I267" s="10" t="e">
        <f t="shared" si="19"/>
        <v>#DIV/0!</v>
      </c>
      <c r="J267" s="46"/>
    </row>
    <row r="268" spans="1:10" s="21" customFormat="1" ht="157.5" hidden="1">
      <c r="A268" s="19" t="s">
        <v>338</v>
      </c>
      <c r="B268" s="23" t="s">
        <v>339</v>
      </c>
      <c r="C268" s="25"/>
      <c r="D268" s="25"/>
      <c r="E268" s="25"/>
      <c r="F268" s="10">
        <f t="shared" si="16"/>
        <v>0</v>
      </c>
      <c r="G268" s="10" t="e">
        <f t="shared" si="17"/>
        <v>#DIV/0!</v>
      </c>
      <c r="H268" s="10">
        <f t="shared" si="18"/>
        <v>0</v>
      </c>
      <c r="I268" s="10" t="e">
        <f t="shared" si="19"/>
        <v>#DIV/0!</v>
      </c>
      <c r="J268" s="46"/>
    </row>
    <row r="269" spans="1:10" s="21" customFormat="1" ht="56.25" hidden="1">
      <c r="A269" s="19" t="s">
        <v>340</v>
      </c>
      <c r="B269" s="20" t="s">
        <v>341</v>
      </c>
      <c r="C269" s="25"/>
      <c r="D269" s="25"/>
      <c r="E269" s="25"/>
      <c r="F269" s="10">
        <f t="shared" si="16"/>
        <v>0</v>
      </c>
      <c r="G269" s="10" t="e">
        <f t="shared" si="17"/>
        <v>#DIV/0!</v>
      </c>
      <c r="H269" s="10">
        <f t="shared" si="18"/>
        <v>0</v>
      </c>
      <c r="I269" s="10" t="e">
        <f t="shared" si="19"/>
        <v>#DIV/0!</v>
      </c>
      <c r="J269" s="46"/>
    </row>
    <row r="270" spans="1:10" s="21" customFormat="1" ht="56.25" hidden="1">
      <c r="A270" s="22" t="s">
        <v>340</v>
      </c>
      <c r="B270" s="20" t="s">
        <v>341</v>
      </c>
      <c r="C270" s="25"/>
      <c r="D270" s="25"/>
      <c r="E270" s="25"/>
      <c r="F270" s="10">
        <f t="shared" si="16"/>
        <v>0</v>
      </c>
      <c r="G270" s="10" t="e">
        <f t="shared" si="17"/>
        <v>#DIV/0!</v>
      </c>
      <c r="H270" s="10">
        <f t="shared" si="18"/>
        <v>0</v>
      </c>
      <c r="I270" s="10" t="e">
        <f t="shared" si="19"/>
        <v>#DIV/0!</v>
      </c>
      <c r="J270" s="46"/>
    </row>
    <row r="271" spans="1:10" s="21" customFormat="1" ht="45" hidden="1">
      <c r="A271" s="19" t="s">
        <v>342</v>
      </c>
      <c r="B271" s="20" t="s">
        <v>343</v>
      </c>
      <c r="C271" s="25"/>
      <c r="D271" s="25"/>
      <c r="E271" s="25"/>
      <c r="F271" s="10">
        <f t="shared" si="16"/>
        <v>0</v>
      </c>
      <c r="G271" s="10" t="e">
        <f t="shared" si="17"/>
        <v>#DIV/0!</v>
      </c>
      <c r="H271" s="10">
        <f t="shared" si="18"/>
        <v>0</v>
      </c>
      <c r="I271" s="10" t="e">
        <f t="shared" si="19"/>
        <v>#DIV/0!</v>
      </c>
      <c r="J271" s="46"/>
    </row>
    <row r="272" spans="1:10" s="21" customFormat="1" ht="101.25" hidden="1">
      <c r="A272" s="19" t="s">
        <v>344</v>
      </c>
      <c r="B272" s="20" t="s">
        <v>345</v>
      </c>
      <c r="C272" s="25"/>
      <c r="D272" s="25"/>
      <c r="E272" s="25"/>
      <c r="F272" s="10">
        <f t="shared" si="16"/>
        <v>0</v>
      </c>
      <c r="G272" s="10" t="e">
        <f t="shared" si="17"/>
        <v>#DIV/0!</v>
      </c>
      <c r="H272" s="10">
        <f t="shared" si="18"/>
        <v>0</v>
      </c>
      <c r="I272" s="10" t="e">
        <f t="shared" si="19"/>
        <v>#DIV/0!</v>
      </c>
      <c r="J272" s="46"/>
    </row>
    <row r="273" spans="1:10" s="21" customFormat="1" ht="101.25" hidden="1">
      <c r="A273" s="22" t="s">
        <v>344</v>
      </c>
      <c r="B273" s="20" t="s">
        <v>345</v>
      </c>
      <c r="C273" s="25"/>
      <c r="D273" s="25"/>
      <c r="E273" s="25"/>
      <c r="F273" s="10">
        <f t="shared" si="16"/>
        <v>0</v>
      </c>
      <c r="G273" s="10" t="e">
        <f t="shared" si="17"/>
        <v>#DIV/0!</v>
      </c>
      <c r="H273" s="10">
        <f t="shared" si="18"/>
        <v>0</v>
      </c>
      <c r="I273" s="10" t="e">
        <f t="shared" si="19"/>
        <v>#DIV/0!</v>
      </c>
      <c r="J273" s="46"/>
    </row>
    <row r="274" spans="1:10" s="21" customFormat="1" ht="45" hidden="1">
      <c r="A274" s="22" t="s">
        <v>342</v>
      </c>
      <c r="B274" s="20" t="s">
        <v>343</v>
      </c>
      <c r="C274" s="25"/>
      <c r="D274" s="25"/>
      <c r="E274" s="25"/>
      <c r="F274" s="10">
        <f t="shared" si="16"/>
        <v>0</v>
      </c>
      <c r="G274" s="10" t="e">
        <f t="shared" si="17"/>
        <v>#DIV/0!</v>
      </c>
      <c r="H274" s="10">
        <f t="shared" si="18"/>
        <v>0</v>
      </c>
      <c r="I274" s="10" t="e">
        <f t="shared" si="19"/>
        <v>#DIV/0!</v>
      </c>
      <c r="J274" s="46"/>
    </row>
    <row r="275" spans="1:10" s="21" customFormat="1" ht="45" hidden="1">
      <c r="A275" s="19" t="s">
        <v>346</v>
      </c>
      <c r="B275" s="20" t="s">
        <v>347</v>
      </c>
      <c r="C275" s="25"/>
      <c r="D275" s="25"/>
      <c r="E275" s="25"/>
      <c r="F275" s="10">
        <f t="shared" si="16"/>
        <v>0</v>
      </c>
      <c r="G275" s="10" t="e">
        <f t="shared" si="17"/>
        <v>#DIV/0!</v>
      </c>
      <c r="H275" s="10">
        <f t="shared" si="18"/>
        <v>0</v>
      </c>
      <c r="I275" s="10" t="e">
        <f t="shared" si="19"/>
        <v>#DIV/0!</v>
      </c>
      <c r="J275" s="46"/>
    </row>
    <row r="276" spans="1:10" s="21" customFormat="1" ht="101.25" hidden="1">
      <c r="A276" s="19" t="s">
        <v>348</v>
      </c>
      <c r="B276" s="20" t="s">
        <v>349</v>
      </c>
      <c r="C276" s="25"/>
      <c r="D276" s="25"/>
      <c r="E276" s="25"/>
      <c r="F276" s="10">
        <f t="shared" si="16"/>
        <v>0</v>
      </c>
      <c r="G276" s="10" t="e">
        <f t="shared" si="17"/>
        <v>#DIV/0!</v>
      </c>
      <c r="H276" s="10">
        <f t="shared" si="18"/>
        <v>0</v>
      </c>
      <c r="I276" s="10" t="e">
        <f t="shared" si="19"/>
        <v>#DIV/0!</v>
      </c>
      <c r="J276" s="46"/>
    </row>
    <row r="277" spans="1:10" s="21" customFormat="1" ht="101.25" hidden="1">
      <c r="A277" s="22" t="s">
        <v>348</v>
      </c>
      <c r="B277" s="20" t="s">
        <v>349</v>
      </c>
      <c r="C277" s="25"/>
      <c r="D277" s="25"/>
      <c r="E277" s="25"/>
      <c r="F277" s="10">
        <f t="shared" si="16"/>
        <v>0</v>
      </c>
      <c r="G277" s="10" t="e">
        <f t="shared" si="17"/>
        <v>#DIV/0!</v>
      </c>
      <c r="H277" s="10">
        <f t="shared" si="18"/>
        <v>0</v>
      </c>
      <c r="I277" s="10" t="e">
        <f t="shared" si="19"/>
        <v>#DIV/0!</v>
      </c>
      <c r="J277" s="46"/>
    </row>
    <row r="278" spans="1:10" s="21" customFormat="1" ht="45" hidden="1">
      <c r="A278" s="22" t="s">
        <v>346</v>
      </c>
      <c r="B278" s="20" t="s">
        <v>347</v>
      </c>
      <c r="C278" s="25"/>
      <c r="D278" s="25"/>
      <c r="E278" s="25"/>
      <c r="F278" s="10">
        <f t="shared" si="16"/>
        <v>0</v>
      </c>
      <c r="G278" s="10" t="e">
        <f t="shared" si="17"/>
        <v>#DIV/0!</v>
      </c>
      <c r="H278" s="10">
        <f t="shared" si="18"/>
        <v>0</v>
      </c>
      <c r="I278" s="10" t="e">
        <f t="shared" si="19"/>
        <v>#DIV/0!</v>
      </c>
      <c r="J278" s="46"/>
    </row>
    <row r="279" spans="1:10" s="21" customFormat="1" ht="33.75" hidden="1">
      <c r="A279" s="19" t="s">
        <v>350</v>
      </c>
      <c r="B279" s="20" t="s">
        <v>351</v>
      </c>
      <c r="C279" s="25"/>
      <c r="D279" s="25"/>
      <c r="E279" s="25"/>
      <c r="F279" s="10">
        <f t="shared" si="16"/>
        <v>0</v>
      </c>
      <c r="G279" s="10" t="e">
        <f t="shared" si="17"/>
        <v>#DIV/0!</v>
      </c>
      <c r="H279" s="10">
        <f t="shared" si="18"/>
        <v>0</v>
      </c>
      <c r="I279" s="10" t="e">
        <f t="shared" si="19"/>
        <v>#DIV/0!</v>
      </c>
      <c r="J279" s="46"/>
    </row>
    <row r="280" spans="1:10" s="21" customFormat="1" ht="90" hidden="1">
      <c r="A280" s="19" t="s">
        <v>352</v>
      </c>
      <c r="B280" s="20" t="s">
        <v>353</v>
      </c>
      <c r="C280" s="25"/>
      <c r="D280" s="25"/>
      <c r="E280" s="25"/>
      <c r="F280" s="10">
        <f t="shared" si="16"/>
        <v>0</v>
      </c>
      <c r="G280" s="10" t="e">
        <f t="shared" si="17"/>
        <v>#DIV/0!</v>
      </c>
      <c r="H280" s="10">
        <f t="shared" si="18"/>
        <v>0</v>
      </c>
      <c r="I280" s="10" t="e">
        <f t="shared" si="19"/>
        <v>#DIV/0!</v>
      </c>
      <c r="J280" s="46"/>
    </row>
    <row r="281" spans="1:10" s="21" customFormat="1" ht="90" hidden="1">
      <c r="A281" s="22" t="s">
        <v>352</v>
      </c>
      <c r="B281" s="20" t="s">
        <v>353</v>
      </c>
      <c r="C281" s="25"/>
      <c r="D281" s="25"/>
      <c r="E281" s="25"/>
      <c r="F281" s="10">
        <f t="shared" si="16"/>
        <v>0</v>
      </c>
      <c r="G281" s="10" t="e">
        <f t="shared" si="17"/>
        <v>#DIV/0!</v>
      </c>
      <c r="H281" s="10">
        <f t="shared" si="18"/>
        <v>0</v>
      </c>
      <c r="I281" s="10" t="e">
        <f t="shared" si="19"/>
        <v>#DIV/0!</v>
      </c>
      <c r="J281" s="46"/>
    </row>
    <row r="282" spans="1:10" s="21" customFormat="1" ht="33.75" hidden="1">
      <c r="A282" s="19" t="s">
        <v>354</v>
      </c>
      <c r="B282" s="20" t="s">
        <v>355</v>
      </c>
      <c r="C282" s="25"/>
      <c r="D282" s="25"/>
      <c r="E282" s="25"/>
      <c r="F282" s="10">
        <f t="shared" si="16"/>
        <v>0</v>
      </c>
      <c r="G282" s="10" t="e">
        <f t="shared" si="17"/>
        <v>#DIV/0!</v>
      </c>
      <c r="H282" s="10">
        <f t="shared" si="18"/>
        <v>0</v>
      </c>
      <c r="I282" s="10" t="e">
        <f t="shared" si="19"/>
        <v>#DIV/0!</v>
      </c>
      <c r="J282" s="46"/>
    </row>
    <row r="283" spans="1:10" s="21" customFormat="1" ht="56.25" hidden="1">
      <c r="A283" s="19" t="s">
        <v>356</v>
      </c>
      <c r="B283" s="20" t="s">
        <v>357</v>
      </c>
      <c r="C283" s="25"/>
      <c r="D283" s="25"/>
      <c r="E283" s="25"/>
      <c r="F283" s="10">
        <f t="shared" si="16"/>
        <v>0</v>
      </c>
      <c r="G283" s="10" t="e">
        <f t="shared" si="17"/>
        <v>#DIV/0!</v>
      </c>
      <c r="H283" s="10">
        <f t="shared" si="18"/>
        <v>0</v>
      </c>
      <c r="I283" s="10" t="e">
        <f t="shared" si="19"/>
        <v>#DIV/0!</v>
      </c>
      <c r="J283" s="46"/>
    </row>
    <row r="284" spans="1:10" s="21" customFormat="1" ht="112.5" hidden="1">
      <c r="A284" s="19" t="s">
        <v>358</v>
      </c>
      <c r="B284" s="23" t="s">
        <v>359</v>
      </c>
      <c r="C284" s="25"/>
      <c r="D284" s="25"/>
      <c r="E284" s="25"/>
      <c r="F284" s="10">
        <f t="shared" si="16"/>
        <v>0</v>
      </c>
      <c r="G284" s="10" t="e">
        <f t="shared" si="17"/>
        <v>#DIV/0!</v>
      </c>
      <c r="H284" s="10">
        <f t="shared" si="18"/>
        <v>0</v>
      </c>
      <c r="I284" s="10" t="e">
        <f t="shared" si="19"/>
        <v>#DIV/0!</v>
      </c>
      <c r="J284" s="46"/>
    </row>
    <row r="285" spans="1:10" s="21" customFormat="1" ht="112.5" hidden="1">
      <c r="A285" s="22" t="s">
        <v>358</v>
      </c>
      <c r="B285" s="23" t="s">
        <v>359</v>
      </c>
      <c r="C285" s="25"/>
      <c r="D285" s="25"/>
      <c r="E285" s="25"/>
      <c r="F285" s="10">
        <f t="shared" si="16"/>
        <v>0</v>
      </c>
      <c r="G285" s="10" t="e">
        <f t="shared" si="17"/>
        <v>#DIV/0!</v>
      </c>
      <c r="H285" s="10">
        <f t="shared" si="18"/>
        <v>0</v>
      </c>
      <c r="I285" s="10" t="e">
        <f t="shared" si="19"/>
        <v>#DIV/0!</v>
      </c>
      <c r="J285" s="46"/>
    </row>
    <row r="286" spans="1:10" s="21" customFormat="1" ht="78.75" hidden="1">
      <c r="A286" s="19" t="s">
        <v>360</v>
      </c>
      <c r="B286" s="20" t="s">
        <v>361</v>
      </c>
      <c r="C286" s="25"/>
      <c r="D286" s="25"/>
      <c r="E286" s="25"/>
      <c r="F286" s="10">
        <f t="shared" si="16"/>
        <v>0</v>
      </c>
      <c r="G286" s="10" t="e">
        <f t="shared" si="17"/>
        <v>#DIV/0!</v>
      </c>
      <c r="H286" s="10">
        <f t="shared" si="18"/>
        <v>0</v>
      </c>
      <c r="I286" s="10" t="e">
        <f t="shared" si="19"/>
        <v>#DIV/0!</v>
      </c>
      <c r="J286" s="46"/>
    </row>
    <row r="287" spans="1:10" s="21" customFormat="1" ht="135" hidden="1">
      <c r="A287" s="19" t="s">
        <v>362</v>
      </c>
      <c r="B287" s="23" t="s">
        <v>363</v>
      </c>
      <c r="C287" s="25"/>
      <c r="D287" s="25"/>
      <c r="E287" s="25"/>
      <c r="F287" s="10">
        <f t="shared" si="16"/>
        <v>0</v>
      </c>
      <c r="G287" s="10" t="e">
        <f t="shared" si="17"/>
        <v>#DIV/0!</v>
      </c>
      <c r="H287" s="10">
        <f t="shared" si="18"/>
        <v>0</v>
      </c>
      <c r="I287" s="10" t="e">
        <f t="shared" si="19"/>
        <v>#DIV/0!</v>
      </c>
      <c r="J287" s="46"/>
    </row>
    <row r="288" spans="1:10" s="21" customFormat="1" ht="135" hidden="1">
      <c r="A288" s="22" t="s">
        <v>362</v>
      </c>
      <c r="B288" s="23" t="s">
        <v>363</v>
      </c>
      <c r="C288" s="25"/>
      <c r="D288" s="25"/>
      <c r="E288" s="25"/>
      <c r="F288" s="10">
        <f t="shared" si="16"/>
        <v>0</v>
      </c>
      <c r="G288" s="10" t="e">
        <f t="shared" si="17"/>
        <v>#DIV/0!</v>
      </c>
      <c r="H288" s="10">
        <f t="shared" si="18"/>
        <v>0</v>
      </c>
      <c r="I288" s="10" t="e">
        <f t="shared" si="19"/>
        <v>#DIV/0!</v>
      </c>
      <c r="J288" s="46"/>
    </row>
    <row r="289" spans="1:10" s="21" customFormat="1" ht="33.75" hidden="1">
      <c r="A289" s="19" t="s">
        <v>364</v>
      </c>
      <c r="B289" s="20" t="s">
        <v>365</v>
      </c>
      <c r="C289" s="25"/>
      <c r="D289" s="25"/>
      <c r="E289" s="25"/>
      <c r="F289" s="10">
        <f t="shared" si="16"/>
        <v>0</v>
      </c>
      <c r="G289" s="10" t="e">
        <f t="shared" si="17"/>
        <v>#DIV/0!</v>
      </c>
      <c r="H289" s="10">
        <f t="shared" si="18"/>
        <v>0</v>
      </c>
      <c r="I289" s="10" t="e">
        <f t="shared" si="19"/>
        <v>#DIV/0!</v>
      </c>
      <c r="J289" s="46"/>
    </row>
    <row r="290" spans="1:10" s="21" customFormat="1" ht="33.75" hidden="1">
      <c r="A290" s="19" t="s">
        <v>366</v>
      </c>
      <c r="B290" s="20" t="s">
        <v>367</v>
      </c>
      <c r="C290" s="25"/>
      <c r="D290" s="25"/>
      <c r="E290" s="25"/>
      <c r="F290" s="10">
        <f t="shared" si="16"/>
        <v>0</v>
      </c>
      <c r="G290" s="10" t="e">
        <f t="shared" si="17"/>
        <v>#DIV/0!</v>
      </c>
      <c r="H290" s="10">
        <f t="shared" si="18"/>
        <v>0</v>
      </c>
      <c r="I290" s="10" t="e">
        <f t="shared" si="19"/>
        <v>#DIV/0!</v>
      </c>
      <c r="J290" s="46"/>
    </row>
    <row r="291" spans="1:10" s="21" customFormat="1" ht="90" hidden="1">
      <c r="A291" s="19" t="s">
        <v>368</v>
      </c>
      <c r="B291" s="20" t="s">
        <v>369</v>
      </c>
      <c r="C291" s="25"/>
      <c r="D291" s="25"/>
      <c r="E291" s="25"/>
      <c r="F291" s="10">
        <f t="shared" si="16"/>
        <v>0</v>
      </c>
      <c r="G291" s="10" t="e">
        <f t="shared" si="17"/>
        <v>#DIV/0!</v>
      </c>
      <c r="H291" s="10">
        <f t="shared" si="18"/>
        <v>0</v>
      </c>
      <c r="I291" s="10" t="e">
        <f t="shared" si="19"/>
        <v>#DIV/0!</v>
      </c>
      <c r="J291" s="46"/>
    </row>
    <row r="292" spans="1:10" s="21" customFormat="1" ht="90" hidden="1">
      <c r="A292" s="22" t="s">
        <v>368</v>
      </c>
      <c r="B292" s="20" t="s">
        <v>369</v>
      </c>
      <c r="C292" s="25"/>
      <c r="D292" s="25"/>
      <c r="E292" s="25"/>
      <c r="F292" s="10">
        <f t="shared" si="16"/>
        <v>0</v>
      </c>
      <c r="G292" s="10" t="e">
        <f t="shared" si="17"/>
        <v>#DIV/0!</v>
      </c>
      <c r="H292" s="10">
        <f t="shared" si="18"/>
        <v>0</v>
      </c>
      <c r="I292" s="10" t="e">
        <f t="shared" si="19"/>
        <v>#DIV/0!</v>
      </c>
      <c r="J292" s="46"/>
    </row>
    <row r="293" spans="1:10" s="21" customFormat="1" ht="56.25" hidden="1">
      <c r="A293" s="19" t="s">
        <v>370</v>
      </c>
      <c r="B293" s="20" t="s">
        <v>371</v>
      </c>
      <c r="C293" s="25"/>
      <c r="D293" s="25"/>
      <c r="E293" s="25"/>
      <c r="F293" s="10">
        <f t="shared" si="16"/>
        <v>0</v>
      </c>
      <c r="G293" s="10" t="e">
        <f t="shared" si="17"/>
        <v>#DIV/0!</v>
      </c>
      <c r="H293" s="10">
        <f t="shared" si="18"/>
        <v>0</v>
      </c>
      <c r="I293" s="10" t="e">
        <f t="shared" si="19"/>
        <v>#DIV/0!</v>
      </c>
      <c r="J293" s="46"/>
    </row>
    <row r="294" spans="1:10" s="21" customFormat="1" ht="78.75" hidden="1">
      <c r="A294" s="19" t="s">
        <v>372</v>
      </c>
      <c r="B294" s="20" t="s">
        <v>373</v>
      </c>
      <c r="C294" s="25"/>
      <c r="D294" s="25"/>
      <c r="E294" s="25"/>
      <c r="F294" s="10">
        <f t="shared" si="16"/>
        <v>0</v>
      </c>
      <c r="G294" s="10" t="e">
        <f t="shared" si="17"/>
        <v>#DIV/0!</v>
      </c>
      <c r="H294" s="10">
        <f t="shared" si="18"/>
        <v>0</v>
      </c>
      <c r="I294" s="10" t="e">
        <f t="shared" si="19"/>
        <v>#DIV/0!</v>
      </c>
      <c r="J294" s="46"/>
    </row>
    <row r="295" spans="1:10" s="21" customFormat="1" ht="78.75" hidden="1">
      <c r="A295" s="22" t="s">
        <v>372</v>
      </c>
      <c r="B295" s="20" t="s">
        <v>373</v>
      </c>
      <c r="C295" s="25"/>
      <c r="D295" s="25"/>
      <c r="E295" s="25"/>
      <c r="F295" s="10">
        <f t="shared" si="16"/>
        <v>0</v>
      </c>
      <c r="G295" s="10" t="e">
        <f t="shared" si="17"/>
        <v>#DIV/0!</v>
      </c>
      <c r="H295" s="10">
        <f t="shared" si="18"/>
        <v>0</v>
      </c>
      <c r="I295" s="10" t="e">
        <f t="shared" si="19"/>
        <v>#DIV/0!</v>
      </c>
      <c r="J295" s="46"/>
    </row>
    <row r="296" spans="1:10" s="21" customFormat="1" ht="78.75" hidden="1">
      <c r="A296" s="19" t="s">
        <v>374</v>
      </c>
      <c r="B296" s="20" t="s">
        <v>375</v>
      </c>
      <c r="C296" s="25"/>
      <c r="D296" s="25"/>
      <c r="E296" s="25"/>
      <c r="F296" s="10">
        <f t="shared" si="16"/>
        <v>0</v>
      </c>
      <c r="G296" s="10" t="e">
        <f t="shared" si="17"/>
        <v>#DIV/0!</v>
      </c>
      <c r="H296" s="10">
        <f t="shared" si="18"/>
        <v>0</v>
      </c>
      <c r="I296" s="10" t="e">
        <f t="shared" si="19"/>
        <v>#DIV/0!</v>
      </c>
      <c r="J296" s="46"/>
    </row>
    <row r="297" spans="1:10" s="21" customFormat="1" ht="90" hidden="1">
      <c r="A297" s="19" t="s">
        <v>376</v>
      </c>
      <c r="B297" s="20" t="s">
        <v>377</v>
      </c>
      <c r="C297" s="25"/>
      <c r="D297" s="25"/>
      <c r="E297" s="25"/>
      <c r="F297" s="10">
        <f t="shared" si="16"/>
        <v>0</v>
      </c>
      <c r="G297" s="10" t="e">
        <f t="shared" si="17"/>
        <v>#DIV/0!</v>
      </c>
      <c r="H297" s="10">
        <f t="shared" si="18"/>
        <v>0</v>
      </c>
      <c r="I297" s="10" t="e">
        <f t="shared" si="19"/>
        <v>#DIV/0!</v>
      </c>
      <c r="J297" s="46"/>
    </row>
    <row r="298" spans="1:10" s="21" customFormat="1" ht="146.25" hidden="1">
      <c r="A298" s="19" t="s">
        <v>378</v>
      </c>
      <c r="B298" s="23" t="s">
        <v>379</v>
      </c>
      <c r="C298" s="25"/>
      <c r="D298" s="25"/>
      <c r="E298" s="25"/>
      <c r="F298" s="10">
        <f t="shared" si="16"/>
        <v>0</v>
      </c>
      <c r="G298" s="10" t="e">
        <f t="shared" si="17"/>
        <v>#DIV/0!</v>
      </c>
      <c r="H298" s="10">
        <f t="shared" si="18"/>
        <v>0</v>
      </c>
      <c r="I298" s="10" t="e">
        <f t="shared" si="19"/>
        <v>#DIV/0!</v>
      </c>
      <c r="J298" s="46"/>
    </row>
    <row r="299" spans="1:10" s="21" customFormat="1" ht="146.25" hidden="1">
      <c r="A299" s="22" t="s">
        <v>378</v>
      </c>
      <c r="B299" s="23" t="s">
        <v>379</v>
      </c>
      <c r="C299" s="25"/>
      <c r="D299" s="25"/>
      <c r="E299" s="25"/>
      <c r="F299" s="10">
        <f t="shared" si="16"/>
        <v>0</v>
      </c>
      <c r="G299" s="10" t="e">
        <f t="shared" si="17"/>
        <v>#DIV/0!</v>
      </c>
      <c r="H299" s="10">
        <f t="shared" si="18"/>
        <v>0</v>
      </c>
      <c r="I299" s="10" t="e">
        <f t="shared" si="19"/>
        <v>#DIV/0!</v>
      </c>
      <c r="J299" s="46"/>
    </row>
    <row r="300" spans="1:10" s="21" customFormat="1" ht="90" hidden="1">
      <c r="A300" s="22" t="s">
        <v>376</v>
      </c>
      <c r="B300" s="20" t="s">
        <v>377</v>
      </c>
      <c r="C300" s="25"/>
      <c r="D300" s="25"/>
      <c r="E300" s="25"/>
      <c r="F300" s="10">
        <f t="shared" si="16"/>
        <v>0</v>
      </c>
      <c r="G300" s="10" t="e">
        <f t="shared" si="17"/>
        <v>#DIV/0!</v>
      </c>
      <c r="H300" s="10">
        <f t="shared" si="18"/>
        <v>0</v>
      </c>
      <c r="I300" s="10" t="e">
        <f t="shared" si="19"/>
        <v>#DIV/0!</v>
      </c>
      <c r="J300" s="46"/>
    </row>
    <row r="301" spans="1:10" s="21" customFormat="1" ht="33.75" hidden="1">
      <c r="A301" s="19" t="s">
        <v>380</v>
      </c>
      <c r="B301" s="20" t="s">
        <v>381</v>
      </c>
      <c r="C301" s="25"/>
      <c r="D301" s="25"/>
      <c r="E301" s="25"/>
      <c r="F301" s="10">
        <f t="shared" si="16"/>
        <v>0</v>
      </c>
      <c r="G301" s="10" t="e">
        <f t="shared" si="17"/>
        <v>#DIV/0!</v>
      </c>
      <c r="H301" s="10">
        <f t="shared" si="18"/>
        <v>0</v>
      </c>
      <c r="I301" s="10" t="e">
        <f t="shared" si="19"/>
        <v>#DIV/0!</v>
      </c>
      <c r="J301" s="46"/>
    </row>
    <row r="302" spans="1:10" s="21" customFormat="1" ht="45" hidden="1">
      <c r="A302" s="19" t="s">
        <v>382</v>
      </c>
      <c r="B302" s="20" t="s">
        <v>383</v>
      </c>
      <c r="C302" s="25"/>
      <c r="D302" s="25"/>
      <c r="E302" s="25"/>
      <c r="F302" s="10">
        <f t="shared" si="16"/>
        <v>0</v>
      </c>
      <c r="G302" s="10" t="e">
        <f t="shared" si="17"/>
        <v>#DIV/0!</v>
      </c>
      <c r="H302" s="10">
        <f t="shared" si="18"/>
        <v>0</v>
      </c>
      <c r="I302" s="10" t="e">
        <f t="shared" si="19"/>
        <v>#DIV/0!</v>
      </c>
      <c r="J302" s="46"/>
    </row>
    <row r="303" spans="1:10" s="21" customFormat="1" ht="45" hidden="1">
      <c r="A303" s="22" t="s">
        <v>382</v>
      </c>
      <c r="B303" s="20" t="s">
        <v>383</v>
      </c>
      <c r="C303" s="25"/>
      <c r="D303" s="25"/>
      <c r="E303" s="25"/>
      <c r="F303" s="10">
        <f t="shared" si="16"/>
        <v>0</v>
      </c>
      <c r="G303" s="10" t="e">
        <f t="shared" si="17"/>
        <v>#DIV/0!</v>
      </c>
      <c r="H303" s="10">
        <f t="shared" si="18"/>
        <v>0</v>
      </c>
      <c r="I303" s="10" t="e">
        <f t="shared" si="19"/>
        <v>#DIV/0!</v>
      </c>
      <c r="J303" s="46"/>
    </row>
    <row r="304" spans="1:10" s="21" customFormat="1" ht="78.75" hidden="1">
      <c r="A304" s="19" t="s">
        <v>384</v>
      </c>
      <c r="B304" s="20" t="s">
        <v>385</v>
      </c>
      <c r="C304" s="25"/>
      <c r="D304" s="25"/>
      <c r="E304" s="25"/>
      <c r="F304" s="10">
        <f t="shared" si="16"/>
        <v>0</v>
      </c>
      <c r="G304" s="10" t="e">
        <f t="shared" si="17"/>
        <v>#DIV/0!</v>
      </c>
      <c r="H304" s="10">
        <f t="shared" si="18"/>
        <v>0</v>
      </c>
      <c r="I304" s="10" t="e">
        <f t="shared" si="19"/>
        <v>#DIV/0!</v>
      </c>
      <c r="J304" s="46"/>
    </row>
    <row r="305" spans="1:10" s="21" customFormat="1" ht="101.25" hidden="1">
      <c r="A305" s="19" t="s">
        <v>386</v>
      </c>
      <c r="B305" s="20" t="s">
        <v>387</v>
      </c>
      <c r="C305" s="25"/>
      <c r="D305" s="25"/>
      <c r="E305" s="25"/>
      <c r="F305" s="10">
        <f t="shared" si="16"/>
        <v>0</v>
      </c>
      <c r="G305" s="10" t="e">
        <f t="shared" si="17"/>
        <v>#DIV/0!</v>
      </c>
      <c r="H305" s="10">
        <f t="shared" si="18"/>
        <v>0</v>
      </c>
      <c r="I305" s="10" t="e">
        <f t="shared" si="19"/>
        <v>#DIV/0!</v>
      </c>
      <c r="J305" s="46"/>
    </row>
    <row r="306" spans="1:10" s="21" customFormat="1" ht="101.25" hidden="1">
      <c r="A306" s="22" t="s">
        <v>386</v>
      </c>
      <c r="B306" s="20" t="s">
        <v>387</v>
      </c>
      <c r="C306" s="25"/>
      <c r="D306" s="25"/>
      <c r="E306" s="25"/>
      <c r="F306" s="10">
        <f t="shared" si="16"/>
        <v>0</v>
      </c>
      <c r="G306" s="10" t="e">
        <f t="shared" si="17"/>
        <v>#DIV/0!</v>
      </c>
      <c r="H306" s="10">
        <f t="shared" si="18"/>
        <v>0</v>
      </c>
      <c r="I306" s="10" t="e">
        <f t="shared" si="19"/>
        <v>#DIV/0!</v>
      </c>
      <c r="J306" s="46"/>
    </row>
    <row r="307" spans="1:10" s="21" customFormat="1" ht="45" hidden="1">
      <c r="A307" s="19" t="s">
        <v>388</v>
      </c>
      <c r="B307" s="20" t="s">
        <v>389</v>
      </c>
      <c r="C307" s="25"/>
      <c r="D307" s="25"/>
      <c r="E307" s="25"/>
      <c r="F307" s="10">
        <f t="shared" si="16"/>
        <v>0</v>
      </c>
      <c r="G307" s="10" t="e">
        <f t="shared" si="17"/>
        <v>#DIV/0!</v>
      </c>
      <c r="H307" s="10">
        <f t="shared" si="18"/>
        <v>0</v>
      </c>
      <c r="I307" s="10" t="e">
        <f t="shared" si="19"/>
        <v>#DIV/0!</v>
      </c>
      <c r="J307" s="46"/>
    </row>
    <row r="308" spans="1:10" s="21" customFormat="1" ht="101.25" hidden="1">
      <c r="A308" s="19" t="s">
        <v>390</v>
      </c>
      <c r="B308" s="20" t="s">
        <v>391</v>
      </c>
      <c r="C308" s="25"/>
      <c r="D308" s="25"/>
      <c r="E308" s="25"/>
      <c r="F308" s="10">
        <f t="shared" si="16"/>
        <v>0</v>
      </c>
      <c r="G308" s="10" t="e">
        <f t="shared" si="17"/>
        <v>#DIV/0!</v>
      </c>
      <c r="H308" s="10">
        <f t="shared" si="18"/>
        <v>0</v>
      </c>
      <c r="I308" s="10" t="e">
        <f t="shared" si="19"/>
        <v>#DIV/0!</v>
      </c>
      <c r="J308" s="46"/>
    </row>
    <row r="309" spans="1:10" s="21" customFormat="1" ht="101.25" hidden="1">
      <c r="A309" s="22" t="s">
        <v>390</v>
      </c>
      <c r="B309" s="20" t="s">
        <v>391</v>
      </c>
      <c r="C309" s="25"/>
      <c r="D309" s="25"/>
      <c r="E309" s="25"/>
      <c r="F309" s="10">
        <f t="shared" si="16"/>
        <v>0</v>
      </c>
      <c r="G309" s="10" t="e">
        <f t="shared" si="17"/>
        <v>#DIV/0!</v>
      </c>
      <c r="H309" s="10">
        <f t="shared" si="18"/>
        <v>0</v>
      </c>
      <c r="I309" s="10" t="e">
        <f t="shared" si="19"/>
        <v>#DIV/0!</v>
      </c>
      <c r="J309" s="46"/>
    </row>
    <row r="310" spans="1:10" s="21" customFormat="1" ht="101.25" hidden="1">
      <c r="A310" s="19" t="s">
        <v>392</v>
      </c>
      <c r="B310" s="20" t="s">
        <v>393</v>
      </c>
      <c r="C310" s="25"/>
      <c r="D310" s="25"/>
      <c r="E310" s="25"/>
      <c r="F310" s="10">
        <f t="shared" si="16"/>
        <v>0</v>
      </c>
      <c r="G310" s="10" t="e">
        <f t="shared" si="17"/>
        <v>#DIV/0!</v>
      </c>
      <c r="H310" s="10">
        <f t="shared" si="18"/>
        <v>0</v>
      </c>
      <c r="I310" s="10" t="e">
        <f t="shared" si="19"/>
        <v>#DIV/0!</v>
      </c>
      <c r="J310" s="46"/>
    </row>
    <row r="311" spans="1:10" s="21" customFormat="1" ht="157.5" hidden="1">
      <c r="A311" s="19" t="s">
        <v>394</v>
      </c>
      <c r="B311" s="23" t="s">
        <v>395</v>
      </c>
      <c r="C311" s="25"/>
      <c r="D311" s="25"/>
      <c r="E311" s="25"/>
      <c r="F311" s="10">
        <f t="shared" si="16"/>
        <v>0</v>
      </c>
      <c r="G311" s="10" t="e">
        <f t="shared" si="17"/>
        <v>#DIV/0!</v>
      </c>
      <c r="H311" s="10">
        <f t="shared" si="18"/>
        <v>0</v>
      </c>
      <c r="I311" s="10" t="e">
        <f t="shared" si="19"/>
        <v>#DIV/0!</v>
      </c>
      <c r="J311" s="46"/>
    </row>
    <row r="312" spans="1:10" s="21" customFormat="1" ht="157.5" hidden="1">
      <c r="A312" s="22" t="s">
        <v>394</v>
      </c>
      <c r="B312" s="23" t="s">
        <v>395</v>
      </c>
      <c r="C312" s="25"/>
      <c r="D312" s="25"/>
      <c r="E312" s="25"/>
      <c r="F312" s="10">
        <f t="shared" si="16"/>
        <v>0</v>
      </c>
      <c r="G312" s="10" t="e">
        <f t="shared" si="17"/>
        <v>#DIV/0!</v>
      </c>
      <c r="H312" s="10">
        <f t="shared" si="18"/>
        <v>0</v>
      </c>
      <c r="I312" s="10" t="e">
        <f t="shared" si="19"/>
        <v>#DIV/0!</v>
      </c>
      <c r="J312" s="46"/>
    </row>
    <row r="313" spans="1:10" s="21" customFormat="1" ht="101.25" hidden="1">
      <c r="A313" s="22" t="s">
        <v>392</v>
      </c>
      <c r="B313" s="20" t="s">
        <v>393</v>
      </c>
      <c r="C313" s="25"/>
      <c r="D313" s="25"/>
      <c r="E313" s="25"/>
      <c r="F313" s="10">
        <f t="shared" si="16"/>
        <v>0</v>
      </c>
      <c r="G313" s="10" t="e">
        <f t="shared" si="17"/>
        <v>#DIV/0!</v>
      </c>
      <c r="H313" s="10">
        <f t="shared" si="18"/>
        <v>0</v>
      </c>
      <c r="I313" s="10" t="e">
        <f t="shared" si="19"/>
        <v>#DIV/0!</v>
      </c>
      <c r="J313" s="46"/>
    </row>
    <row r="314" spans="1:10" s="21" customFormat="1" ht="45" hidden="1">
      <c r="A314" s="19" t="s">
        <v>396</v>
      </c>
      <c r="B314" s="20" t="s">
        <v>397</v>
      </c>
      <c r="C314" s="25"/>
      <c r="D314" s="25"/>
      <c r="E314" s="25"/>
      <c r="F314" s="10">
        <f t="shared" si="16"/>
        <v>0</v>
      </c>
      <c r="G314" s="10" t="e">
        <f t="shared" si="17"/>
        <v>#DIV/0!</v>
      </c>
      <c r="H314" s="10">
        <f t="shared" si="18"/>
        <v>0</v>
      </c>
      <c r="I314" s="10" t="e">
        <f t="shared" si="19"/>
        <v>#DIV/0!</v>
      </c>
      <c r="J314" s="46"/>
    </row>
    <row r="315" spans="1:10" s="21" customFormat="1" ht="101.25" hidden="1">
      <c r="A315" s="19" t="s">
        <v>398</v>
      </c>
      <c r="B315" s="20" t="s">
        <v>399</v>
      </c>
      <c r="C315" s="25"/>
      <c r="D315" s="25"/>
      <c r="E315" s="25"/>
      <c r="F315" s="10">
        <f t="shared" si="16"/>
        <v>0</v>
      </c>
      <c r="G315" s="10" t="e">
        <f t="shared" si="17"/>
        <v>#DIV/0!</v>
      </c>
      <c r="H315" s="10">
        <f t="shared" si="18"/>
        <v>0</v>
      </c>
      <c r="I315" s="10" t="e">
        <f t="shared" si="19"/>
        <v>#DIV/0!</v>
      </c>
      <c r="J315" s="46"/>
    </row>
    <row r="316" spans="1:10" s="21" customFormat="1" ht="101.25" hidden="1">
      <c r="A316" s="22" t="s">
        <v>398</v>
      </c>
      <c r="B316" s="20" t="s">
        <v>399</v>
      </c>
      <c r="C316" s="25"/>
      <c r="D316" s="25"/>
      <c r="E316" s="25"/>
      <c r="F316" s="10">
        <f t="shared" si="16"/>
        <v>0</v>
      </c>
      <c r="G316" s="10" t="e">
        <f t="shared" si="17"/>
        <v>#DIV/0!</v>
      </c>
      <c r="H316" s="10">
        <f t="shared" si="18"/>
        <v>0</v>
      </c>
      <c r="I316" s="10" t="e">
        <f t="shared" si="19"/>
        <v>#DIV/0!</v>
      </c>
      <c r="J316" s="46"/>
    </row>
    <row r="317" spans="1:10" s="21" customFormat="1" ht="33.75" hidden="1">
      <c r="A317" s="19" t="s">
        <v>400</v>
      </c>
      <c r="B317" s="20" t="s">
        <v>401</v>
      </c>
      <c r="C317" s="25"/>
      <c r="D317" s="25"/>
      <c r="E317" s="25"/>
      <c r="F317" s="10">
        <f t="shared" si="16"/>
        <v>0</v>
      </c>
      <c r="G317" s="10" t="e">
        <f t="shared" si="17"/>
        <v>#DIV/0!</v>
      </c>
      <c r="H317" s="10">
        <f t="shared" si="18"/>
        <v>0</v>
      </c>
      <c r="I317" s="10" t="e">
        <f t="shared" si="19"/>
        <v>#DIV/0!</v>
      </c>
      <c r="J317" s="46"/>
    </row>
    <row r="318" spans="1:10" s="21" customFormat="1" ht="56.25" hidden="1">
      <c r="A318" s="19" t="s">
        <v>402</v>
      </c>
      <c r="B318" s="20" t="s">
        <v>403</v>
      </c>
      <c r="C318" s="25"/>
      <c r="D318" s="25"/>
      <c r="E318" s="25"/>
      <c r="F318" s="10">
        <f t="shared" si="16"/>
        <v>0</v>
      </c>
      <c r="G318" s="10" t="e">
        <f t="shared" si="17"/>
        <v>#DIV/0!</v>
      </c>
      <c r="H318" s="10">
        <f t="shared" si="18"/>
        <v>0</v>
      </c>
      <c r="I318" s="10" t="e">
        <f t="shared" si="19"/>
        <v>#DIV/0!</v>
      </c>
      <c r="J318" s="46"/>
    </row>
    <row r="319" spans="1:10" s="21" customFormat="1" ht="112.5" hidden="1">
      <c r="A319" s="19" t="s">
        <v>404</v>
      </c>
      <c r="B319" s="20" t="s">
        <v>405</v>
      </c>
      <c r="C319" s="25"/>
      <c r="D319" s="25"/>
      <c r="E319" s="25"/>
      <c r="F319" s="10">
        <f t="shared" si="16"/>
        <v>0</v>
      </c>
      <c r="G319" s="10" t="e">
        <f t="shared" si="17"/>
        <v>#DIV/0!</v>
      </c>
      <c r="H319" s="10">
        <f t="shared" si="18"/>
        <v>0</v>
      </c>
      <c r="I319" s="10" t="e">
        <f t="shared" si="19"/>
        <v>#DIV/0!</v>
      </c>
      <c r="J319" s="46"/>
    </row>
    <row r="320" spans="1:10" s="21" customFormat="1" ht="112.5" hidden="1">
      <c r="A320" s="22" t="s">
        <v>404</v>
      </c>
      <c r="B320" s="20" t="s">
        <v>405</v>
      </c>
      <c r="C320" s="25"/>
      <c r="D320" s="25"/>
      <c r="E320" s="25"/>
      <c r="F320" s="10">
        <f t="shared" si="16"/>
        <v>0</v>
      </c>
      <c r="G320" s="10" t="e">
        <f t="shared" si="17"/>
        <v>#DIV/0!</v>
      </c>
      <c r="H320" s="10">
        <f t="shared" si="18"/>
        <v>0</v>
      </c>
      <c r="I320" s="10" t="e">
        <f t="shared" si="19"/>
        <v>#DIV/0!</v>
      </c>
      <c r="J320" s="46"/>
    </row>
    <row r="321" spans="1:10" s="21" customFormat="1" ht="15" customHeight="1" hidden="1">
      <c r="A321" s="22" t="s">
        <v>402</v>
      </c>
      <c r="B321" s="20" t="s">
        <v>403</v>
      </c>
      <c r="C321" s="25"/>
      <c r="D321" s="25"/>
      <c r="E321" s="25"/>
      <c r="F321" s="10">
        <f t="shared" si="16"/>
        <v>0</v>
      </c>
      <c r="G321" s="10" t="e">
        <f t="shared" si="17"/>
        <v>#DIV/0!</v>
      </c>
      <c r="H321" s="10">
        <f t="shared" si="18"/>
        <v>0</v>
      </c>
      <c r="I321" s="10" t="e">
        <f t="shared" si="19"/>
        <v>#DIV/0!</v>
      </c>
      <c r="J321" s="46"/>
    </row>
    <row r="322" spans="1:10" s="21" customFormat="1" ht="12.75">
      <c r="A322" s="19" t="s">
        <v>406</v>
      </c>
      <c r="B322" s="20" t="s">
        <v>407</v>
      </c>
      <c r="C322" s="25">
        <v>78</v>
      </c>
      <c r="D322" s="25">
        <f>D323+D326</f>
        <v>0</v>
      </c>
      <c r="E322" s="25">
        <v>0</v>
      </c>
      <c r="F322" s="10">
        <f t="shared" si="16"/>
        <v>-78</v>
      </c>
      <c r="G322" s="10">
        <f t="shared" si="17"/>
        <v>0</v>
      </c>
      <c r="H322" s="10">
        <f t="shared" si="18"/>
        <v>0</v>
      </c>
      <c r="I322" s="10"/>
      <c r="J322" s="46"/>
    </row>
    <row r="323" spans="1:10" s="8" customFormat="1" ht="12.75" hidden="1">
      <c r="A323" s="14" t="s">
        <v>408</v>
      </c>
      <c r="B323" s="6" t="s">
        <v>409</v>
      </c>
      <c r="C323" s="26">
        <v>0</v>
      </c>
      <c r="D323" s="26">
        <v>0</v>
      </c>
      <c r="E323" s="26">
        <v>0</v>
      </c>
      <c r="F323" s="7">
        <f t="shared" si="16"/>
        <v>0</v>
      </c>
      <c r="G323" s="10"/>
      <c r="H323" s="10">
        <f t="shared" si="18"/>
        <v>0</v>
      </c>
      <c r="I323" s="10"/>
      <c r="J323" s="63"/>
    </row>
    <row r="324" spans="1:10" s="8" customFormat="1" ht="33.75" hidden="1">
      <c r="A324" s="14" t="s">
        <v>410</v>
      </c>
      <c r="B324" s="6" t="s">
        <v>411</v>
      </c>
      <c r="C324" s="26"/>
      <c r="D324" s="26"/>
      <c r="E324" s="26"/>
      <c r="F324" s="7">
        <f aca="true" t="shared" si="20" ref="F324:F340">E324-C324</f>
        <v>0</v>
      </c>
      <c r="G324" s="10" t="e">
        <f aca="true" t="shared" si="21" ref="G324:G360">E324/C324*100</f>
        <v>#DIV/0!</v>
      </c>
      <c r="H324" s="10">
        <f aca="true" t="shared" si="22" ref="H324:H360">E324-D324</f>
        <v>0</v>
      </c>
      <c r="I324" s="10"/>
      <c r="J324" s="63"/>
    </row>
    <row r="325" spans="1:10" s="8" customFormat="1" ht="33.75" hidden="1">
      <c r="A325" s="16" t="s">
        <v>410</v>
      </c>
      <c r="B325" s="6" t="s">
        <v>411</v>
      </c>
      <c r="C325" s="26"/>
      <c r="D325" s="26"/>
      <c r="E325" s="26"/>
      <c r="F325" s="7">
        <f t="shared" si="20"/>
        <v>0</v>
      </c>
      <c r="G325" s="10" t="e">
        <f t="shared" si="21"/>
        <v>#DIV/0!</v>
      </c>
      <c r="H325" s="10">
        <f t="shared" si="22"/>
        <v>0</v>
      </c>
      <c r="I325" s="10"/>
      <c r="J325" s="63"/>
    </row>
    <row r="326" spans="1:10" s="8" customFormat="1" ht="12.75">
      <c r="A326" s="14" t="s">
        <v>412</v>
      </c>
      <c r="B326" s="6" t="s">
        <v>413</v>
      </c>
      <c r="C326" s="26">
        <v>78</v>
      </c>
      <c r="D326" s="26">
        <v>0</v>
      </c>
      <c r="E326" s="26">
        <v>0</v>
      </c>
      <c r="F326" s="7">
        <f t="shared" si="20"/>
        <v>-78</v>
      </c>
      <c r="G326" s="10">
        <f t="shared" si="21"/>
        <v>0</v>
      </c>
      <c r="H326" s="10">
        <f t="shared" si="22"/>
        <v>0</v>
      </c>
      <c r="I326" s="10"/>
      <c r="J326" s="46"/>
    </row>
    <row r="327" spans="1:10" s="21" customFormat="1" ht="22.5" hidden="1">
      <c r="A327" s="19" t="s">
        <v>414</v>
      </c>
      <c r="B327" s="20" t="s">
        <v>415</v>
      </c>
      <c r="C327" s="25"/>
      <c r="D327" s="25"/>
      <c r="E327" s="25"/>
      <c r="F327" s="10">
        <f t="shared" si="20"/>
        <v>0</v>
      </c>
      <c r="G327" s="10" t="e">
        <f t="shared" si="21"/>
        <v>#DIV/0!</v>
      </c>
      <c r="H327" s="10">
        <f t="shared" si="22"/>
        <v>0</v>
      </c>
      <c r="I327" s="10" t="e">
        <f>E327/D327*100</f>
        <v>#DIV/0!</v>
      </c>
      <c r="J327" s="46"/>
    </row>
    <row r="328" spans="1:10" s="21" customFormat="1" ht="22.5" hidden="1">
      <c r="A328" s="22" t="s">
        <v>414</v>
      </c>
      <c r="B328" s="20" t="s">
        <v>415</v>
      </c>
      <c r="C328" s="25"/>
      <c r="D328" s="25"/>
      <c r="E328" s="25"/>
      <c r="F328" s="10">
        <f t="shared" si="20"/>
        <v>0</v>
      </c>
      <c r="G328" s="10" t="e">
        <f t="shared" si="21"/>
        <v>#DIV/0!</v>
      </c>
      <c r="H328" s="10">
        <f t="shared" si="22"/>
        <v>0</v>
      </c>
      <c r="I328" s="10" t="e">
        <f>E328/D328*100</f>
        <v>#DIV/0!</v>
      </c>
      <c r="J328" s="46"/>
    </row>
    <row r="329" spans="1:10" s="21" customFormat="1" ht="12.75">
      <c r="A329" s="19" t="s">
        <v>416</v>
      </c>
      <c r="B329" s="20" t="s">
        <v>417</v>
      </c>
      <c r="C329" s="25">
        <f>C330+C366+C368+C373+C379</f>
        <v>2715033975.69</v>
      </c>
      <c r="D329" s="25">
        <f>D330+D366+D368+D373+D379</f>
        <v>3188541830.39</v>
      </c>
      <c r="E329" s="25">
        <f>E330+E366+E368+E373+E379</f>
        <v>2961916335.22</v>
      </c>
      <c r="F329" s="10">
        <f t="shared" si="20"/>
        <v>246882359.52999973</v>
      </c>
      <c r="G329" s="10">
        <f t="shared" si="21"/>
        <v>109.09315911846949</v>
      </c>
      <c r="H329" s="10">
        <f t="shared" si="22"/>
        <v>-226625495.17000008</v>
      </c>
      <c r="I329" s="10">
        <f aca="true" t="shared" si="23" ref="I329:I360">E329/D329*100</f>
        <v>92.89250361999231</v>
      </c>
      <c r="J329" s="46"/>
    </row>
    <row r="330" spans="1:10" s="21" customFormat="1" ht="45">
      <c r="A330" s="19" t="s">
        <v>418</v>
      </c>
      <c r="B330" s="20" t="s">
        <v>419</v>
      </c>
      <c r="C330" s="25">
        <f>C335+C340+C352+C363</f>
        <v>2715033975.69</v>
      </c>
      <c r="D330" s="25">
        <f>D335+D340+D352+D363</f>
        <v>3187054506.06</v>
      </c>
      <c r="E330" s="25">
        <f>E335+E340+E352+E363</f>
        <v>2960411805.45</v>
      </c>
      <c r="F330" s="10">
        <f t="shared" si="20"/>
        <v>245377829.75999975</v>
      </c>
      <c r="G330" s="10">
        <f t="shared" si="21"/>
        <v>109.03774435079174</v>
      </c>
      <c r="H330" s="10">
        <f t="shared" si="22"/>
        <v>-226642700.61000013</v>
      </c>
      <c r="I330" s="10">
        <f t="shared" si="23"/>
        <v>92.88864686251672</v>
      </c>
      <c r="J330" s="46"/>
    </row>
    <row r="331" spans="1:10" s="21" customFormat="1" ht="33.75" hidden="1">
      <c r="A331" s="19" t="s">
        <v>420</v>
      </c>
      <c r="B331" s="20" t="s">
        <v>421</v>
      </c>
      <c r="C331" s="25"/>
      <c r="D331" s="25"/>
      <c r="E331" s="25"/>
      <c r="F331" s="10">
        <f t="shared" si="20"/>
        <v>0</v>
      </c>
      <c r="G331" s="10" t="e">
        <f t="shared" si="21"/>
        <v>#DIV/0!</v>
      </c>
      <c r="H331" s="10">
        <f t="shared" si="22"/>
        <v>0</v>
      </c>
      <c r="I331" s="10" t="e">
        <f t="shared" si="23"/>
        <v>#DIV/0!</v>
      </c>
      <c r="J331" s="46"/>
    </row>
    <row r="332" spans="1:10" s="21" customFormat="1" ht="12.75" hidden="1">
      <c r="A332" s="19" t="s">
        <v>422</v>
      </c>
      <c r="B332" s="20" t="s">
        <v>423</v>
      </c>
      <c r="C332" s="25"/>
      <c r="D332" s="25"/>
      <c r="E332" s="25"/>
      <c r="F332" s="10">
        <f t="shared" si="20"/>
        <v>0</v>
      </c>
      <c r="G332" s="10" t="e">
        <f t="shared" si="21"/>
        <v>#DIV/0!</v>
      </c>
      <c r="H332" s="10">
        <f t="shared" si="22"/>
        <v>0</v>
      </c>
      <c r="I332" s="10" t="e">
        <f t="shared" si="23"/>
        <v>#DIV/0!</v>
      </c>
      <c r="J332" s="46"/>
    </row>
    <row r="333" spans="1:10" s="21" customFormat="1" ht="22.5" hidden="1">
      <c r="A333" s="19" t="s">
        <v>424</v>
      </c>
      <c r="B333" s="20" t="s">
        <v>425</v>
      </c>
      <c r="C333" s="25"/>
      <c r="D333" s="25"/>
      <c r="E333" s="25"/>
      <c r="F333" s="10">
        <f t="shared" si="20"/>
        <v>0</v>
      </c>
      <c r="G333" s="10" t="e">
        <f t="shared" si="21"/>
        <v>#DIV/0!</v>
      </c>
      <c r="H333" s="10">
        <f t="shared" si="22"/>
        <v>0</v>
      </c>
      <c r="I333" s="10" t="e">
        <f t="shared" si="23"/>
        <v>#DIV/0!</v>
      </c>
      <c r="J333" s="46"/>
    </row>
    <row r="334" spans="1:10" s="21" customFormat="1" ht="22.5" hidden="1">
      <c r="A334" s="22" t="s">
        <v>424</v>
      </c>
      <c r="B334" s="20" t="s">
        <v>425</v>
      </c>
      <c r="C334" s="25"/>
      <c r="D334" s="25"/>
      <c r="E334" s="25"/>
      <c r="F334" s="10">
        <f t="shared" si="20"/>
        <v>0</v>
      </c>
      <c r="G334" s="10" t="e">
        <f t="shared" si="21"/>
        <v>#DIV/0!</v>
      </c>
      <c r="H334" s="10">
        <f t="shared" si="22"/>
        <v>0</v>
      </c>
      <c r="I334" s="10" t="e">
        <f t="shared" si="23"/>
        <v>#DIV/0!</v>
      </c>
      <c r="J334" s="46"/>
    </row>
    <row r="335" spans="1:10" s="21" customFormat="1" ht="22.5">
      <c r="A335" s="19" t="s">
        <v>468</v>
      </c>
      <c r="B335" s="20" t="s">
        <v>426</v>
      </c>
      <c r="C335" s="25">
        <f>SUM(C338:C339)</f>
        <v>398527800</v>
      </c>
      <c r="D335" s="25">
        <f>SUM(D338:D339)</f>
        <v>406527800</v>
      </c>
      <c r="E335" s="25">
        <f>SUM(E338:E339)</f>
        <v>406527800</v>
      </c>
      <c r="F335" s="10">
        <f>E335-C335</f>
        <v>8000000</v>
      </c>
      <c r="G335" s="10">
        <f t="shared" si="21"/>
        <v>102.00738819224155</v>
      </c>
      <c r="H335" s="10">
        <f t="shared" si="22"/>
        <v>0</v>
      </c>
      <c r="I335" s="10">
        <f t="shared" si="23"/>
        <v>100</v>
      </c>
      <c r="J335" s="46"/>
    </row>
    <row r="336" spans="1:10" ht="22.5" hidden="1">
      <c r="A336" s="13" t="s">
        <v>427</v>
      </c>
      <c r="B336" s="3" t="s">
        <v>428</v>
      </c>
      <c r="C336" s="26"/>
      <c r="D336" s="26"/>
      <c r="E336" s="26"/>
      <c r="F336" s="7">
        <f t="shared" si="20"/>
        <v>0</v>
      </c>
      <c r="G336" s="10" t="e">
        <f t="shared" si="21"/>
        <v>#DIV/0!</v>
      </c>
      <c r="H336" s="10">
        <f t="shared" si="22"/>
        <v>0</v>
      </c>
      <c r="I336" s="10" t="e">
        <f t="shared" si="23"/>
        <v>#DIV/0!</v>
      </c>
      <c r="J336" s="61"/>
    </row>
    <row r="337" spans="1:10" ht="33.75" hidden="1">
      <c r="A337" s="13" t="s">
        <v>429</v>
      </c>
      <c r="B337" s="3" t="s">
        <v>430</v>
      </c>
      <c r="C337" s="26"/>
      <c r="D337" s="26"/>
      <c r="E337" s="26"/>
      <c r="F337" s="7">
        <f t="shared" si="20"/>
        <v>0</v>
      </c>
      <c r="G337" s="10" t="e">
        <f t="shared" si="21"/>
        <v>#DIV/0!</v>
      </c>
      <c r="H337" s="10">
        <f t="shared" si="22"/>
        <v>0</v>
      </c>
      <c r="I337" s="10" t="e">
        <f t="shared" si="23"/>
        <v>#DIV/0!</v>
      </c>
      <c r="J337" s="61"/>
    </row>
    <row r="338" spans="1:10" ht="33.75">
      <c r="A338" s="15" t="s">
        <v>469</v>
      </c>
      <c r="B338" s="18" t="s">
        <v>430</v>
      </c>
      <c r="C338" s="26">
        <v>398527800</v>
      </c>
      <c r="D338" s="26">
        <v>398527800</v>
      </c>
      <c r="E338" s="26">
        <v>398527800</v>
      </c>
      <c r="F338" s="7">
        <f t="shared" si="20"/>
        <v>0</v>
      </c>
      <c r="G338" s="10">
        <f t="shared" si="21"/>
        <v>100</v>
      </c>
      <c r="H338" s="10">
        <f t="shared" si="22"/>
        <v>0</v>
      </c>
      <c r="I338" s="10">
        <f t="shared" si="23"/>
        <v>100</v>
      </c>
      <c r="J338" s="62"/>
    </row>
    <row r="339" spans="1:10" ht="57.75" customHeight="1">
      <c r="A339" s="15" t="s">
        <v>492</v>
      </c>
      <c r="B339" s="18" t="s">
        <v>493</v>
      </c>
      <c r="C339" s="26">
        <v>0</v>
      </c>
      <c r="D339" s="26">
        <v>8000000</v>
      </c>
      <c r="E339" s="26">
        <v>8000000</v>
      </c>
      <c r="F339" s="7">
        <f t="shared" si="20"/>
        <v>8000000</v>
      </c>
      <c r="G339" s="10"/>
      <c r="H339" s="10">
        <f t="shared" si="22"/>
        <v>0</v>
      </c>
      <c r="I339" s="10">
        <f t="shared" si="23"/>
        <v>100</v>
      </c>
      <c r="J339" s="52" t="s">
        <v>466</v>
      </c>
    </row>
    <row r="340" spans="1:10" s="21" customFormat="1" ht="33.75" customHeight="1">
      <c r="A340" s="19" t="s">
        <v>470</v>
      </c>
      <c r="B340" s="20" t="s">
        <v>421</v>
      </c>
      <c r="C340" s="25">
        <f>SUM(C341:C351)</f>
        <v>457973358.69</v>
      </c>
      <c r="D340" s="25">
        <f>SUM(D341:D351)</f>
        <v>846206003.06</v>
      </c>
      <c r="E340" s="25">
        <f>SUM(E341:E351)</f>
        <v>624993178.24</v>
      </c>
      <c r="F340" s="10">
        <f t="shared" si="20"/>
        <v>167019819.55</v>
      </c>
      <c r="G340" s="10">
        <f t="shared" si="21"/>
        <v>136.4693308859162</v>
      </c>
      <c r="H340" s="10">
        <f t="shared" si="22"/>
        <v>-221212824.81999993</v>
      </c>
      <c r="I340" s="10">
        <f t="shared" si="23"/>
        <v>73.8582775328864</v>
      </c>
      <c r="J340" s="46"/>
    </row>
    <row r="341" spans="1:10" ht="67.5" customHeight="1">
      <c r="A341" s="14" t="s">
        <v>498</v>
      </c>
      <c r="B341" s="27" t="s">
        <v>431</v>
      </c>
      <c r="C341" s="26">
        <v>99743390</v>
      </c>
      <c r="D341" s="26">
        <v>99598520</v>
      </c>
      <c r="E341" s="26">
        <v>1947858.04</v>
      </c>
      <c r="F341" s="7">
        <f aca="true" t="shared" si="24" ref="F341:F361">E341-C341</f>
        <v>-97795531.96</v>
      </c>
      <c r="G341" s="10">
        <f t="shared" si="21"/>
        <v>1.952869297905355</v>
      </c>
      <c r="H341" s="10">
        <f t="shared" si="22"/>
        <v>-97650661.96</v>
      </c>
      <c r="I341" s="10">
        <f t="shared" si="23"/>
        <v>1.9557098238005948</v>
      </c>
      <c r="J341" s="77" t="s">
        <v>514</v>
      </c>
    </row>
    <row r="342" spans="1:10" ht="146.25">
      <c r="A342" s="47" t="s">
        <v>471</v>
      </c>
      <c r="B342" s="27" t="s">
        <v>522</v>
      </c>
      <c r="C342" s="26">
        <v>15077949.28</v>
      </c>
      <c r="D342" s="26">
        <v>0</v>
      </c>
      <c r="E342" s="26">
        <v>0</v>
      </c>
      <c r="F342" s="7">
        <f t="shared" si="24"/>
        <v>-15077949.28</v>
      </c>
      <c r="G342" s="10">
        <f t="shared" si="21"/>
        <v>0</v>
      </c>
      <c r="H342" s="10">
        <f t="shared" si="22"/>
        <v>0</v>
      </c>
      <c r="I342" s="10"/>
      <c r="J342" s="78"/>
    </row>
    <row r="343" spans="1:10" ht="112.5">
      <c r="A343" s="47" t="s">
        <v>523</v>
      </c>
      <c r="B343" s="27" t="s">
        <v>524</v>
      </c>
      <c r="C343" s="26">
        <v>634861.02</v>
      </c>
      <c r="D343" s="26">
        <v>0</v>
      </c>
      <c r="E343" s="26">
        <v>0</v>
      </c>
      <c r="F343" s="7">
        <f t="shared" si="24"/>
        <v>-634861.02</v>
      </c>
      <c r="G343" s="10">
        <f t="shared" si="21"/>
        <v>0</v>
      </c>
      <c r="H343" s="10">
        <f t="shared" si="22"/>
        <v>0</v>
      </c>
      <c r="I343" s="10"/>
      <c r="J343" s="79"/>
    </row>
    <row r="344" spans="1:10" ht="56.25">
      <c r="A344" s="47" t="s">
        <v>518</v>
      </c>
      <c r="B344" s="27" t="s">
        <v>519</v>
      </c>
      <c r="C344" s="26">
        <v>0</v>
      </c>
      <c r="D344" s="26">
        <v>11694275.7</v>
      </c>
      <c r="E344" s="26">
        <v>11694275.7</v>
      </c>
      <c r="F344" s="7">
        <f t="shared" si="24"/>
        <v>11694275.7</v>
      </c>
      <c r="G344" s="10"/>
      <c r="H344" s="10">
        <f t="shared" si="22"/>
        <v>0</v>
      </c>
      <c r="I344" s="10">
        <f t="shared" si="23"/>
        <v>100</v>
      </c>
      <c r="J344" s="45" t="s">
        <v>466</v>
      </c>
    </row>
    <row r="345" spans="1:10" ht="67.5">
      <c r="A345" s="32" t="s">
        <v>513</v>
      </c>
      <c r="B345" s="33" t="s">
        <v>511</v>
      </c>
      <c r="C345" s="26">
        <v>118247790</v>
      </c>
      <c r="D345" s="26">
        <v>121145060</v>
      </c>
      <c r="E345" s="26">
        <v>0</v>
      </c>
      <c r="F345" s="7">
        <f>E345-C345</f>
        <v>-118247790</v>
      </c>
      <c r="G345" s="10">
        <f>E345/C345*100</f>
        <v>0</v>
      </c>
      <c r="H345" s="10">
        <f>E345-D345</f>
        <v>-121145060</v>
      </c>
      <c r="I345" s="10"/>
      <c r="J345" s="46" t="s">
        <v>514</v>
      </c>
    </row>
    <row r="346" spans="1:10" ht="67.5">
      <c r="A346" s="16" t="s">
        <v>499</v>
      </c>
      <c r="B346" s="6" t="s">
        <v>494</v>
      </c>
      <c r="C346" s="26">
        <v>21601500</v>
      </c>
      <c r="D346" s="26">
        <v>70953400</v>
      </c>
      <c r="E346" s="26">
        <v>70806084.56</v>
      </c>
      <c r="F346" s="7">
        <f t="shared" si="24"/>
        <v>49204584.56</v>
      </c>
      <c r="G346" s="10">
        <f>E346/C346*100</f>
        <v>327.783184315904</v>
      </c>
      <c r="H346" s="10">
        <f t="shared" si="22"/>
        <v>-147315.43999999762</v>
      </c>
      <c r="I346" s="10">
        <f t="shared" si="23"/>
        <v>99.79237719404568</v>
      </c>
      <c r="J346" s="73" t="s">
        <v>466</v>
      </c>
    </row>
    <row r="347" spans="1:10" ht="56.25">
      <c r="A347" s="16" t="s">
        <v>500</v>
      </c>
      <c r="B347" s="6" t="s">
        <v>495</v>
      </c>
      <c r="C347" s="26">
        <v>0</v>
      </c>
      <c r="D347" s="26">
        <v>1158152.99</v>
      </c>
      <c r="E347" s="26">
        <v>1158152.99</v>
      </c>
      <c r="F347" s="7">
        <f t="shared" si="24"/>
        <v>1158152.99</v>
      </c>
      <c r="G347" s="10"/>
      <c r="H347" s="10">
        <f t="shared" si="22"/>
        <v>0</v>
      </c>
      <c r="I347" s="10">
        <f t="shared" si="23"/>
        <v>100</v>
      </c>
      <c r="J347" s="73"/>
    </row>
    <row r="348" spans="1:10" ht="33.75">
      <c r="A348" s="14" t="s">
        <v>472</v>
      </c>
      <c r="B348" s="6" t="s">
        <v>432</v>
      </c>
      <c r="C348" s="26">
        <v>0</v>
      </c>
      <c r="D348" s="26">
        <v>20802595.85</v>
      </c>
      <c r="E348" s="26">
        <v>20802595.85</v>
      </c>
      <c r="F348" s="7">
        <f t="shared" si="24"/>
        <v>20802595.85</v>
      </c>
      <c r="G348" s="10"/>
      <c r="H348" s="10">
        <f t="shared" si="22"/>
        <v>0</v>
      </c>
      <c r="I348" s="10">
        <f t="shared" si="23"/>
        <v>100</v>
      </c>
      <c r="J348" s="73"/>
    </row>
    <row r="349" spans="1:10" ht="22.5">
      <c r="A349" s="16" t="s">
        <v>473</v>
      </c>
      <c r="B349" s="6" t="s">
        <v>496</v>
      </c>
      <c r="C349" s="26">
        <v>0</v>
      </c>
      <c r="D349" s="26">
        <v>4615996.68</v>
      </c>
      <c r="E349" s="26">
        <v>4615996.68</v>
      </c>
      <c r="F349" s="7">
        <f t="shared" si="24"/>
        <v>4615996.68</v>
      </c>
      <c r="G349" s="10"/>
      <c r="H349" s="10">
        <f t="shared" si="22"/>
        <v>0</v>
      </c>
      <c r="I349" s="10">
        <f t="shared" si="23"/>
        <v>100</v>
      </c>
      <c r="J349" s="73"/>
    </row>
    <row r="350" spans="1:10" ht="45">
      <c r="A350" s="16" t="s">
        <v>474</v>
      </c>
      <c r="B350" s="6" t="s">
        <v>497</v>
      </c>
      <c r="C350" s="26">
        <v>49670922</v>
      </c>
      <c r="D350" s="26">
        <v>50515200</v>
      </c>
      <c r="E350" s="26">
        <v>50515200</v>
      </c>
      <c r="F350" s="7">
        <f t="shared" si="24"/>
        <v>844278</v>
      </c>
      <c r="G350" s="10">
        <f t="shared" si="21"/>
        <v>101.69974296027763</v>
      </c>
      <c r="H350" s="10">
        <f t="shared" si="22"/>
        <v>0</v>
      </c>
      <c r="I350" s="10">
        <f t="shared" si="23"/>
        <v>100</v>
      </c>
      <c r="J350" s="73"/>
    </row>
    <row r="351" spans="1:10" ht="22.5">
      <c r="A351" s="14" t="s">
        <v>475</v>
      </c>
      <c r="B351" s="6" t="s">
        <v>425</v>
      </c>
      <c r="C351" s="26">
        <v>152996946.39</v>
      </c>
      <c r="D351" s="26">
        <v>465722801.84</v>
      </c>
      <c r="E351" s="26">
        <v>463453014.42</v>
      </c>
      <c r="F351" s="7">
        <f t="shared" si="24"/>
        <v>310456068.03000003</v>
      </c>
      <c r="G351" s="10">
        <f t="shared" si="21"/>
        <v>302.91651262020986</v>
      </c>
      <c r="H351" s="10">
        <f t="shared" si="22"/>
        <v>-2269787.419999957</v>
      </c>
      <c r="I351" s="10">
        <f t="shared" si="23"/>
        <v>99.51263124523163</v>
      </c>
      <c r="J351" s="73"/>
    </row>
    <row r="352" spans="1:10" s="21" customFormat="1" ht="22.5">
      <c r="A352" s="19" t="s">
        <v>476</v>
      </c>
      <c r="B352" s="20" t="s">
        <v>433</v>
      </c>
      <c r="C352" s="25">
        <f>SUM(C355:C362)</f>
        <v>1858532817</v>
      </c>
      <c r="D352" s="25">
        <f>SUM(D355:D362)</f>
        <v>1852913803</v>
      </c>
      <c r="E352" s="25">
        <f>SUM(E355:E362)</f>
        <v>1847483927.21</v>
      </c>
      <c r="F352" s="10">
        <f t="shared" si="24"/>
        <v>-11048889.789999962</v>
      </c>
      <c r="G352" s="10">
        <f t="shared" si="21"/>
        <v>99.4055047245367</v>
      </c>
      <c r="H352" s="10">
        <f t="shared" si="22"/>
        <v>-5429875.789999962</v>
      </c>
      <c r="I352" s="10">
        <f t="shared" si="23"/>
        <v>99.70695475519645</v>
      </c>
      <c r="J352" s="46"/>
    </row>
    <row r="353" spans="1:10" ht="45" hidden="1">
      <c r="A353" s="13" t="s">
        <v>434</v>
      </c>
      <c r="B353" s="3" t="s">
        <v>435</v>
      </c>
      <c r="C353" s="26"/>
      <c r="D353" s="26"/>
      <c r="E353" s="26"/>
      <c r="F353" s="7">
        <f t="shared" si="24"/>
        <v>0</v>
      </c>
      <c r="G353" s="10" t="e">
        <f t="shared" si="21"/>
        <v>#DIV/0!</v>
      </c>
      <c r="H353" s="10">
        <f t="shared" si="22"/>
        <v>0</v>
      </c>
      <c r="I353" s="10" t="e">
        <f t="shared" si="23"/>
        <v>#DIV/0!</v>
      </c>
      <c r="J353" s="61"/>
    </row>
    <row r="354" spans="1:10" ht="45" hidden="1">
      <c r="A354" s="13" t="s">
        <v>436</v>
      </c>
      <c r="B354" s="3" t="s">
        <v>437</v>
      </c>
      <c r="C354" s="26"/>
      <c r="D354" s="26"/>
      <c r="E354" s="26"/>
      <c r="F354" s="7">
        <f t="shared" si="24"/>
        <v>0</v>
      </c>
      <c r="G354" s="10" t="e">
        <f t="shared" si="21"/>
        <v>#DIV/0!</v>
      </c>
      <c r="H354" s="10">
        <f t="shared" si="22"/>
        <v>0</v>
      </c>
      <c r="I354" s="10" t="e">
        <f t="shared" si="23"/>
        <v>#DIV/0!</v>
      </c>
      <c r="J354" s="61"/>
    </row>
    <row r="355" spans="1:10" ht="54.75" customHeight="1">
      <c r="A355" s="14" t="s">
        <v>477</v>
      </c>
      <c r="B355" s="6" t="s">
        <v>437</v>
      </c>
      <c r="C355" s="26">
        <v>44392327</v>
      </c>
      <c r="D355" s="26">
        <v>44392326.57</v>
      </c>
      <c r="E355" s="26">
        <v>39316372.57</v>
      </c>
      <c r="F355" s="7">
        <f t="shared" si="24"/>
        <v>-5075954.43</v>
      </c>
      <c r="G355" s="10">
        <f t="shared" si="21"/>
        <v>88.56569417953692</v>
      </c>
      <c r="H355" s="10">
        <f t="shared" si="22"/>
        <v>-5075954</v>
      </c>
      <c r="I355" s="10">
        <f t="shared" si="23"/>
        <v>88.56569503741602</v>
      </c>
      <c r="J355" s="73" t="s">
        <v>514</v>
      </c>
    </row>
    <row r="356" spans="1:10" ht="90">
      <c r="A356" s="16" t="s">
        <v>478</v>
      </c>
      <c r="B356" s="6" t="s">
        <v>438</v>
      </c>
      <c r="C356" s="26">
        <v>17060000</v>
      </c>
      <c r="D356" s="26">
        <v>11245000</v>
      </c>
      <c r="E356" s="26">
        <v>11245000</v>
      </c>
      <c r="F356" s="7">
        <f t="shared" si="24"/>
        <v>-5815000</v>
      </c>
      <c r="G356" s="10">
        <f t="shared" si="21"/>
        <v>65.91441969519344</v>
      </c>
      <c r="H356" s="10">
        <f t="shared" si="22"/>
        <v>0</v>
      </c>
      <c r="I356" s="10">
        <f t="shared" si="23"/>
        <v>100</v>
      </c>
      <c r="J356" s="73"/>
    </row>
    <row r="357" spans="1:10" ht="78.75">
      <c r="A357" s="14" t="s">
        <v>479</v>
      </c>
      <c r="B357" s="6" t="s">
        <v>439</v>
      </c>
      <c r="C357" s="26">
        <v>23606393</v>
      </c>
      <c r="D357" s="26">
        <v>23606393.43</v>
      </c>
      <c r="E357" s="26">
        <v>23606393.43</v>
      </c>
      <c r="F357" s="7">
        <f t="shared" si="24"/>
        <v>0.4299999997019768</v>
      </c>
      <c r="G357" s="10">
        <f t="shared" si="21"/>
        <v>100.00000182154045</v>
      </c>
      <c r="H357" s="10">
        <f t="shared" si="22"/>
        <v>0</v>
      </c>
      <c r="I357" s="10">
        <f t="shared" si="23"/>
        <v>100</v>
      </c>
      <c r="J357" s="50"/>
    </row>
    <row r="358" spans="1:10" ht="78.75">
      <c r="A358" s="14" t="s">
        <v>480</v>
      </c>
      <c r="B358" s="6" t="s">
        <v>440</v>
      </c>
      <c r="C358" s="26">
        <v>121858</v>
      </c>
      <c r="D358" s="26">
        <v>75800</v>
      </c>
      <c r="E358" s="26">
        <v>62029.64</v>
      </c>
      <c r="F358" s="7">
        <f t="shared" si="24"/>
        <v>-59828.36</v>
      </c>
      <c r="G358" s="10">
        <f t="shared" si="21"/>
        <v>50.903215217712415</v>
      </c>
      <c r="H358" s="10">
        <f t="shared" si="22"/>
        <v>-13770.36</v>
      </c>
      <c r="I358" s="10">
        <f t="shared" si="23"/>
        <v>81.83329815303429</v>
      </c>
      <c r="J358" s="50" t="s">
        <v>514</v>
      </c>
    </row>
    <row r="359" spans="1:10" ht="78.75">
      <c r="A359" s="16" t="s">
        <v>481</v>
      </c>
      <c r="B359" s="6" t="s">
        <v>501</v>
      </c>
      <c r="C359" s="26">
        <v>1668996</v>
      </c>
      <c r="D359" s="26">
        <v>1714068</v>
      </c>
      <c r="E359" s="26">
        <v>1714068</v>
      </c>
      <c r="F359" s="7">
        <f t="shared" si="24"/>
        <v>45072</v>
      </c>
      <c r="G359" s="10">
        <f t="shared" si="21"/>
        <v>102.70054571730549</v>
      </c>
      <c r="H359" s="10">
        <f t="shared" si="22"/>
        <v>0</v>
      </c>
      <c r="I359" s="10">
        <f t="shared" si="23"/>
        <v>100</v>
      </c>
      <c r="J359" s="46"/>
    </row>
    <row r="360" spans="1:10" ht="90">
      <c r="A360" s="14" t="s">
        <v>482</v>
      </c>
      <c r="B360" s="27" t="s">
        <v>502</v>
      </c>
      <c r="C360" s="26">
        <v>1668996</v>
      </c>
      <c r="D360" s="26">
        <v>1714068</v>
      </c>
      <c r="E360" s="26">
        <v>1714068</v>
      </c>
      <c r="F360" s="7">
        <f t="shared" si="24"/>
        <v>45072</v>
      </c>
      <c r="G360" s="10">
        <f t="shared" si="21"/>
        <v>102.70054571730549</v>
      </c>
      <c r="H360" s="10">
        <f t="shared" si="22"/>
        <v>0</v>
      </c>
      <c r="I360" s="10">
        <f t="shared" si="23"/>
        <v>100</v>
      </c>
      <c r="J360" s="61"/>
    </row>
    <row r="361" spans="1:10" ht="67.5">
      <c r="A361" s="14" t="s">
        <v>504</v>
      </c>
      <c r="B361" s="6" t="s">
        <v>503</v>
      </c>
      <c r="C361" s="26">
        <v>1617047</v>
      </c>
      <c r="D361" s="26">
        <v>1617047</v>
      </c>
      <c r="E361" s="26">
        <v>1276895.57</v>
      </c>
      <c r="F361" s="7">
        <f t="shared" si="24"/>
        <v>-340151.42999999993</v>
      </c>
      <c r="G361" s="10">
        <f aca="true" t="shared" si="25" ref="G361:G378">E361/C361*100</f>
        <v>78.96465408859483</v>
      </c>
      <c r="H361" s="10">
        <f aca="true" t="shared" si="26" ref="H361:H380">E361-D361</f>
        <v>-340151.42999999993</v>
      </c>
      <c r="I361" s="10">
        <f aca="true" t="shared" si="27" ref="I361:I380">E361/D361*100</f>
        <v>78.96465408859483</v>
      </c>
      <c r="J361" s="50" t="s">
        <v>514</v>
      </c>
    </row>
    <row r="362" spans="1:10" ht="22.5">
      <c r="A362" s="16" t="s">
        <v>483</v>
      </c>
      <c r="B362" s="6" t="s">
        <v>441</v>
      </c>
      <c r="C362" s="26">
        <v>1768397200</v>
      </c>
      <c r="D362" s="26">
        <v>1768549100</v>
      </c>
      <c r="E362" s="26">
        <v>1768549100</v>
      </c>
      <c r="F362" s="7">
        <f aca="true" t="shared" si="28" ref="F362:F380">E362-C362</f>
        <v>151900</v>
      </c>
      <c r="G362" s="10">
        <f t="shared" si="25"/>
        <v>100.00858969919202</v>
      </c>
      <c r="H362" s="10">
        <f t="shared" si="26"/>
        <v>0</v>
      </c>
      <c r="I362" s="10">
        <f t="shared" si="27"/>
        <v>100</v>
      </c>
      <c r="J362" s="44"/>
    </row>
    <row r="363" spans="1:10" s="21" customFormat="1" ht="12.75">
      <c r="A363" s="19" t="s">
        <v>485</v>
      </c>
      <c r="B363" s="20" t="s">
        <v>486</v>
      </c>
      <c r="C363" s="25">
        <f>SUM(C364:C365)</f>
        <v>0</v>
      </c>
      <c r="D363" s="25">
        <f>SUM(D364:D365)</f>
        <v>81406900</v>
      </c>
      <c r="E363" s="25">
        <f>SUM(E364:E365)</f>
        <v>81406900</v>
      </c>
      <c r="F363" s="10">
        <f t="shared" si="28"/>
        <v>81406900</v>
      </c>
      <c r="G363" s="10"/>
      <c r="H363" s="10">
        <f t="shared" si="26"/>
        <v>0</v>
      </c>
      <c r="I363" s="10">
        <f t="shared" si="27"/>
        <v>100</v>
      </c>
      <c r="J363" s="46"/>
    </row>
    <row r="364" spans="1:10" ht="90">
      <c r="A364" s="29" t="s">
        <v>506</v>
      </c>
      <c r="B364" s="18" t="s">
        <v>505</v>
      </c>
      <c r="C364" s="26">
        <v>0</v>
      </c>
      <c r="D364" s="26">
        <v>76406900</v>
      </c>
      <c r="E364" s="26">
        <v>76406900</v>
      </c>
      <c r="F364" s="7">
        <f t="shared" si="28"/>
        <v>76406900</v>
      </c>
      <c r="G364" s="10"/>
      <c r="H364" s="10">
        <f>E364-D364</f>
        <v>0</v>
      </c>
      <c r="I364" s="10">
        <f>E364/D364*100</f>
        <v>100</v>
      </c>
      <c r="J364" s="63"/>
    </row>
    <row r="365" spans="1:10" ht="33.75">
      <c r="A365" s="28" t="s">
        <v>520</v>
      </c>
      <c r="B365" s="18" t="s">
        <v>521</v>
      </c>
      <c r="C365" s="26">
        <v>0</v>
      </c>
      <c r="D365" s="26">
        <v>5000000</v>
      </c>
      <c r="E365" s="26">
        <v>5000000</v>
      </c>
      <c r="F365" s="7">
        <f t="shared" si="28"/>
        <v>5000000</v>
      </c>
      <c r="G365" s="10"/>
      <c r="H365" s="10">
        <f t="shared" si="26"/>
        <v>0</v>
      </c>
      <c r="I365" s="10">
        <f t="shared" si="27"/>
        <v>100</v>
      </c>
      <c r="J365" s="63"/>
    </row>
    <row r="366" spans="1:10" s="21" customFormat="1" ht="33.75">
      <c r="A366" s="19" t="s">
        <v>491</v>
      </c>
      <c r="B366" s="20" t="s">
        <v>487</v>
      </c>
      <c r="C366" s="25">
        <f>C367</f>
        <v>0</v>
      </c>
      <c r="D366" s="25">
        <f>D367</f>
        <v>1685888.86</v>
      </c>
      <c r="E366" s="25">
        <f>E367</f>
        <v>1685888.86</v>
      </c>
      <c r="F366" s="10">
        <f t="shared" si="28"/>
        <v>1685888.86</v>
      </c>
      <c r="G366" s="10"/>
      <c r="H366" s="10">
        <f t="shared" si="26"/>
        <v>0</v>
      </c>
      <c r="I366" s="10">
        <f t="shared" si="27"/>
        <v>100</v>
      </c>
      <c r="J366" s="46"/>
    </row>
    <row r="367" spans="1:10" ht="33.75">
      <c r="A367" s="16" t="s">
        <v>490</v>
      </c>
      <c r="B367" s="18" t="s">
        <v>488</v>
      </c>
      <c r="C367" s="26">
        <v>0</v>
      </c>
      <c r="D367" s="26">
        <v>1685888.86</v>
      </c>
      <c r="E367" s="26">
        <v>1685888.86</v>
      </c>
      <c r="F367" s="7">
        <f t="shared" si="28"/>
        <v>1685888.86</v>
      </c>
      <c r="G367" s="10"/>
      <c r="H367" s="10">
        <f t="shared" si="26"/>
        <v>0</v>
      </c>
      <c r="I367" s="10">
        <f t="shared" si="27"/>
        <v>100</v>
      </c>
      <c r="J367" s="63"/>
    </row>
    <row r="368" spans="1:10" s="21" customFormat="1" ht="22.5">
      <c r="A368" s="19" t="s">
        <v>442</v>
      </c>
      <c r="B368" s="20" t="s">
        <v>443</v>
      </c>
      <c r="C368" s="25">
        <f>C371</f>
        <v>0</v>
      </c>
      <c r="D368" s="25">
        <f>D371</f>
        <v>84280</v>
      </c>
      <c r="E368" s="25">
        <f>E371</f>
        <v>84280</v>
      </c>
      <c r="F368" s="10">
        <f t="shared" si="28"/>
        <v>84280</v>
      </c>
      <c r="G368" s="10"/>
      <c r="H368" s="10">
        <f t="shared" si="26"/>
        <v>0</v>
      </c>
      <c r="I368" s="10">
        <f t="shared" si="27"/>
        <v>100</v>
      </c>
      <c r="J368" s="46"/>
    </row>
    <row r="369" spans="1:10" ht="33.75" hidden="1">
      <c r="A369" s="13" t="s">
        <v>444</v>
      </c>
      <c r="B369" s="3" t="s">
        <v>445</v>
      </c>
      <c r="C369" s="26"/>
      <c r="D369" s="26"/>
      <c r="E369" s="26"/>
      <c r="F369" s="7">
        <f t="shared" si="28"/>
        <v>0</v>
      </c>
      <c r="G369" s="10" t="e">
        <f t="shared" si="25"/>
        <v>#DIV/0!</v>
      </c>
      <c r="H369" s="10">
        <f t="shared" si="26"/>
        <v>0</v>
      </c>
      <c r="I369" s="10" t="e">
        <f t="shared" si="27"/>
        <v>#DIV/0!</v>
      </c>
      <c r="J369" s="42"/>
    </row>
    <row r="370" spans="1:10" ht="33.75" hidden="1">
      <c r="A370" s="13" t="s">
        <v>446</v>
      </c>
      <c r="B370" s="3" t="s">
        <v>445</v>
      </c>
      <c r="C370" s="26"/>
      <c r="D370" s="26"/>
      <c r="E370" s="26"/>
      <c r="F370" s="7">
        <f t="shared" si="28"/>
        <v>0</v>
      </c>
      <c r="G370" s="10" t="e">
        <f t="shared" si="25"/>
        <v>#DIV/0!</v>
      </c>
      <c r="H370" s="10">
        <f t="shared" si="26"/>
        <v>0</v>
      </c>
      <c r="I370" s="10" t="e">
        <f t="shared" si="27"/>
        <v>#DIV/0!</v>
      </c>
      <c r="J370" s="42"/>
    </row>
    <row r="371" spans="1:10" ht="45">
      <c r="A371" s="16" t="s">
        <v>507</v>
      </c>
      <c r="B371" s="18" t="s">
        <v>508</v>
      </c>
      <c r="C371" s="26">
        <v>0</v>
      </c>
      <c r="D371" s="26">
        <v>84280</v>
      </c>
      <c r="E371" s="26">
        <v>84280</v>
      </c>
      <c r="F371" s="7">
        <f t="shared" si="28"/>
        <v>84280</v>
      </c>
      <c r="G371" s="10"/>
      <c r="H371" s="10">
        <f t="shared" si="26"/>
        <v>0</v>
      </c>
      <c r="I371" s="10">
        <f t="shared" si="27"/>
        <v>100</v>
      </c>
      <c r="J371" s="43"/>
    </row>
    <row r="372" spans="1:10" ht="22.5" hidden="1">
      <c r="A372" s="15" t="s">
        <v>444</v>
      </c>
      <c r="B372" s="18" t="s">
        <v>445</v>
      </c>
      <c r="C372" s="26"/>
      <c r="D372" s="26"/>
      <c r="E372" s="26"/>
      <c r="F372" s="7">
        <f t="shared" si="28"/>
        <v>0</v>
      </c>
      <c r="G372" s="10" t="e">
        <f t="shared" si="25"/>
        <v>#DIV/0!</v>
      </c>
      <c r="H372" s="10">
        <f t="shared" si="26"/>
        <v>0</v>
      </c>
      <c r="I372" s="10" t="e">
        <f t="shared" si="27"/>
        <v>#DIV/0!</v>
      </c>
      <c r="J372" s="43"/>
    </row>
    <row r="373" spans="1:10" s="21" customFormat="1" ht="78.75">
      <c r="A373" s="19" t="s">
        <v>447</v>
      </c>
      <c r="B373" s="30" t="s">
        <v>510</v>
      </c>
      <c r="C373" s="25">
        <f>C377</f>
        <v>0</v>
      </c>
      <c r="D373" s="25">
        <f>D377</f>
        <v>6475794.58</v>
      </c>
      <c r="E373" s="25">
        <f>E377</f>
        <v>6493000.02</v>
      </c>
      <c r="F373" s="10">
        <f t="shared" si="28"/>
        <v>6493000.02</v>
      </c>
      <c r="G373" s="10"/>
      <c r="H373" s="10">
        <f t="shared" si="26"/>
        <v>17205.43999999948</v>
      </c>
      <c r="I373" s="10">
        <f t="shared" si="27"/>
        <v>100.26568847710422</v>
      </c>
      <c r="J373" s="39"/>
    </row>
    <row r="374" spans="1:10" ht="45" hidden="1">
      <c r="A374" s="13" t="s">
        <v>448</v>
      </c>
      <c r="B374" s="3" t="s">
        <v>449</v>
      </c>
      <c r="C374" s="26"/>
      <c r="D374" s="26"/>
      <c r="E374" s="26"/>
      <c r="F374" s="7">
        <f t="shared" si="28"/>
        <v>0</v>
      </c>
      <c r="G374" s="10" t="e">
        <f t="shared" si="25"/>
        <v>#DIV/0!</v>
      </c>
      <c r="H374" s="10">
        <f t="shared" si="26"/>
        <v>0</v>
      </c>
      <c r="I374" s="10" t="e">
        <f t="shared" si="27"/>
        <v>#DIV/0!</v>
      </c>
      <c r="J374" s="42"/>
    </row>
    <row r="375" spans="1:10" ht="33.75" hidden="1">
      <c r="A375" s="13" t="s">
        <v>450</v>
      </c>
      <c r="B375" s="3" t="s">
        <v>451</v>
      </c>
      <c r="C375" s="26"/>
      <c r="D375" s="26"/>
      <c r="E375" s="26"/>
      <c r="F375" s="7">
        <f t="shared" si="28"/>
        <v>0</v>
      </c>
      <c r="G375" s="10" t="e">
        <f t="shared" si="25"/>
        <v>#DIV/0!</v>
      </c>
      <c r="H375" s="10">
        <f t="shared" si="26"/>
        <v>0</v>
      </c>
      <c r="I375" s="10" t="e">
        <f t="shared" si="27"/>
        <v>#DIV/0!</v>
      </c>
      <c r="J375" s="42"/>
    </row>
    <row r="376" spans="1:10" ht="45" hidden="1">
      <c r="A376" s="13" t="s">
        <v>452</v>
      </c>
      <c r="B376" s="3" t="s">
        <v>453</v>
      </c>
      <c r="C376" s="26"/>
      <c r="D376" s="26"/>
      <c r="E376" s="26"/>
      <c r="F376" s="7">
        <f t="shared" si="28"/>
        <v>0</v>
      </c>
      <c r="G376" s="10" t="e">
        <f t="shared" si="25"/>
        <v>#DIV/0!</v>
      </c>
      <c r="H376" s="10">
        <f t="shared" si="26"/>
        <v>0</v>
      </c>
      <c r="I376" s="10" t="e">
        <f t="shared" si="27"/>
        <v>#DIV/0!</v>
      </c>
      <c r="J376" s="42"/>
    </row>
    <row r="377" spans="1:10" ht="45">
      <c r="A377" s="16" t="s">
        <v>509</v>
      </c>
      <c r="B377" s="18" t="s">
        <v>453</v>
      </c>
      <c r="C377" s="26">
        <v>0</v>
      </c>
      <c r="D377" s="26">
        <v>6475794.58</v>
      </c>
      <c r="E377" s="26">
        <v>6493000.02</v>
      </c>
      <c r="F377" s="7">
        <f t="shared" si="28"/>
        <v>6493000.02</v>
      </c>
      <c r="G377" s="10"/>
      <c r="H377" s="10">
        <f t="shared" si="26"/>
        <v>17205.43999999948</v>
      </c>
      <c r="I377" s="10">
        <f t="shared" si="27"/>
        <v>100.26568847710422</v>
      </c>
      <c r="J377" s="43"/>
    </row>
    <row r="378" spans="1:10" ht="45" hidden="1">
      <c r="A378" s="13" t="s">
        <v>454</v>
      </c>
      <c r="B378" s="3" t="s">
        <v>455</v>
      </c>
      <c r="C378" s="26"/>
      <c r="D378" s="26"/>
      <c r="E378" s="26"/>
      <c r="F378" s="7">
        <f t="shared" si="28"/>
        <v>0</v>
      </c>
      <c r="G378" s="10" t="e">
        <f t="shared" si="25"/>
        <v>#DIV/0!</v>
      </c>
      <c r="H378" s="10">
        <f t="shared" si="26"/>
        <v>0</v>
      </c>
      <c r="I378" s="10" t="e">
        <f t="shared" si="27"/>
        <v>#DIV/0!</v>
      </c>
      <c r="J378" s="42"/>
    </row>
    <row r="379" spans="1:10" s="21" customFormat="1" ht="56.25">
      <c r="A379" s="19" t="s">
        <v>456</v>
      </c>
      <c r="B379" s="20" t="s">
        <v>457</v>
      </c>
      <c r="C379" s="25">
        <f>SUM(C380:C380)</f>
        <v>0</v>
      </c>
      <c r="D379" s="25">
        <f>SUM(D380:D380)</f>
        <v>-6758639.11</v>
      </c>
      <c r="E379" s="25">
        <f>SUM(E380:E380)</f>
        <v>-6758639.11</v>
      </c>
      <c r="F379" s="10">
        <f t="shared" si="28"/>
        <v>-6758639.11</v>
      </c>
      <c r="G379" s="10"/>
      <c r="H379" s="10">
        <f t="shared" si="26"/>
        <v>0</v>
      </c>
      <c r="I379" s="10">
        <f t="shared" si="27"/>
        <v>100</v>
      </c>
      <c r="J379" s="39"/>
    </row>
    <row r="380" spans="1:10" ht="56.25">
      <c r="A380" s="16" t="s">
        <v>484</v>
      </c>
      <c r="B380" s="18" t="s">
        <v>458</v>
      </c>
      <c r="C380" s="26">
        <v>0</v>
      </c>
      <c r="D380" s="26">
        <v>-6758639.11</v>
      </c>
      <c r="E380" s="26">
        <v>-6758639.11</v>
      </c>
      <c r="F380" s="7">
        <f t="shared" si="28"/>
        <v>-6758639.11</v>
      </c>
      <c r="G380" s="10"/>
      <c r="H380" s="10">
        <f t="shared" si="26"/>
        <v>0</v>
      </c>
      <c r="I380" s="10">
        <f t="shared" si="27"/>
        <v>100</v>
      </c>
      <c r="J380" s="43"/>
    </row>
    <row r="381" spans="1:10" ht="12.75">
      <c r="A381" s="13" t="s">
        <v>459</v>
      </c>
      <c r="B381" s="3"/>
      <c r="C381" s="31">
        <f>C5+C329</f>
        <v>4038741201.69</v>
      </c>
      <c r="D381" s="31">
        <f>D5+D329</f>
        <v>4611408715.5</v>
      </c>
      <c r="E381" s="31">
        <f>E5+E329</f>
        <v>4381841970.18</v>
      </c>
      <c r="F381" s="4">
        <f>E381-C381</f>
        <v>343100768.49000025</v>
      </c>
      <c r="G381" s="4">
        <f>E381/C381*100</f>
        <v>108.49524025818813</v>
      </c>
      <c r="H381" s="4">
        <f>E381-D381</f>
        <v>-229566745.3199997</v>
      </c>
      <c r="I381" s="4">
        <f>E381/D381*100</f>
        <v>95.02176537619896</v>
      </c>
      <c r="J381" s="42"/>
    </row>
    <row r="385" spans="3:5" ht="12.75" customHeight="1">
      <c r="C385" s="38"/>
      <c r="D385" s="38"/>
      <c r="E385" s="38"/>
    </row>
    <row r="390" spans="4:5" ht="12.75" customHeight="1">
      <c r="D390" s="38"/>
      <c r="E390" s="38"/>
    </row>
  </sheetData>
  <sheetProtection/>
  <mergeCells count="9">
    <mergeCell ref="J214:J218"/>
    <mergeCell ref="A1:J1"/>
    <mergeCell ref="B2:E2"/>
    <mergeCell ref="F2:H2"/>
    <mergeCell ref="J346:J351"/>
    <mergeCell ref="J355:J356"/>
    <mergeCell ref="J52:J66"/>
    <mergeCell ref="J7:J21"/>
    <mergeCell ref="J341:J343"/>
  </mergeCells>
  <printOptions/>
  <pageMargins left="0.7480314960629921" right="0.7480314960629921" top="0.7874015748031497" bottom="0.7874015748031497" header="0.5118110236220472" footer="0.5118110236220472"/>
  <pageSetup fitToHeight="0" fitToWidth="1" horizontalDpi="600" verticalDpi="600" orientation="landscape" paperSize="9" scale="71" r:id="rId1"/>
  <rowBreaks count="4" manualBreakCount="4">
    <brk id="114" max="9" man="1"/>
    <brk id="166" max="255" man="1"/>
    <brk id="344" max="9" man="1"/>
    <brk id="35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okuneva</dc:creator>
  <cp:keywords/>
  <dc:description>POI HSSF rep:2.45.0.186</dc:description>
  <cp:lastModifiedBy>Ежова</cp:lastModifiedBy>
  <cp:lastPrinted>2022-11-17T11:10:49Z</cp:lastPrinted>
  <dcterms:created xsi:type="dcterms:W3CDTF">2019-05-27T07:02:49Z</dcterms:created>
  <dcterms:modified xsi:type="dcterms:W3CDTF">2022-11-17T11:15:05Z</dcterms:modified>
  <cp:category/>
  <cp:version/>
  <cp:contentType/>
  <cp:contentStatus/>
</cp:coreProperties>
</file>