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0 " sheetId="1" r:id="rId1"/>
  </sheets>
  <definedNames>
    <definedName name="_xlnm._FilterDatabase" localSheetId="0" hidden="1">'2020 '!$A$5:$K$34</definedName>
    <definedName name="_xlnm.Print_Titles" localSheetId="0">'2020 '!$3:$5</definedName>
    <definedName name="_xlnm.Print_Area" localSheetId="0">'2020 '!$A$1:$K$35</definedName>
  </definedNames>
  <calcPr fullCalcOnLoad="1"/>
</workbook>
</file>

<file path=xl/sharedStrings.xml><?xml version="1.0" encoding="utf-8"?>
<sst xmlns="http://schemas.openxmlformats.org/spreadsheetml/2006/main" count="78" uniqueCount="45">
  <si>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</si>
  <si>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</si>
  <si>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</si>
  <si>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</si>
  <si>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</si>
  <si>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</si>
  <si>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</si>
  <si>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</si>
  <si>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</si>
  <si>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</si>
  <si>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</si>
  <si>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</si>
  <si>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</si>
  <si>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</si>
  <si>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</si>
  <si>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</si>
  <si>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Итого по соглашениям 2019 года</t>
  </si>
  <si>
    <t>Проектирование строительства котельной в пгт. Ярега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</si>
  <si>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</si>
  <si>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</si>
  <si>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</si>
  <si>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Х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</si>
  <si>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</si>
  <si>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</si>
  <si>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</si>
  <si>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</si>
  <si>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</si>
  <si>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</si>
  <si>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</si>
  <si>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</si>
  <si>
    <t>Поступило в 2020 году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</si>
  <si>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</si>
  <si>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</si>
  <si>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</si>
  <si>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Материально-техническое оснащение детских объединений технической направленности "Робототехника" и "Лего-конструирование" (доп. соглашение от 13.11.2020)</t>
  </si>
  <si>
    <t>*Обшивка витражей большой ванны плавательного бассейна "Юность" в г. Ухте</t>
  </si>
  <si>
    <t>Информация по безвозмездным поступлениям по бюджету в 2020 году по состоянию на 01.01.2021</t>
  </si>
  <si>
    <t>Договоры пожертвования в целях реализации народных проектов, в том числе:</t>
  </si>
  <si>
    <t>«Благоустройство детской площадки с. Кедвавом»</t>
  </si>
  <si>
    <t>«Обустройство детской спортивной площадки пст Седью»</t>
  </si>
  <si>
    <t>«Ремонт клуба с. Кедвавом»</t>
  </si>
  <si>
    <t>«Ремонт входной группы и замена окон в клубе – филиале мкр. Подгорный»</t>
  </si>
  <si>
    <t>«Обустройство и оборудование спортивной площадки для подготовки и выполнения нормативов испытаний (тестов) комплекса ГТО по месту жительства (МУ «Спорткомплекс «Шахтер» МОГО «Ухта», пгт Ярега, ул. Советская, д. 29а)»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</si>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</sst>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5:11" ht="30" customHeight="1">
      <c r="E1" s="3"/>
      <c r="I1" s="18" t="s">
        <v>44</v>
      </c>
      <c r="J1" s="18"/>
      <c r="K1" s="18"/>
    </row>
    <row r="2" spans="1:11" ht="18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4" t="s">
        <v>10</v>
      </c>
    </row>
    <row r="4" spans="1:11" ht="18.75" customHeight="1">
      <c r="A4" s="20" t="s">
        <v>1</v>
      </c>
      <c r="B4" s="22" t="s">
        <v>0</v>
      </c>
      <c r="C4" s="23" t="s">
        <v>25</v>
      </c>
      <c r="D4" s="23" t="s">
        <v>20</v>
      </c>
      <c r="E4" s="24" t="s">
        <v>30</v>
      </c>
      <c r="F4" s="26" t="s">
        <v>5</v>
      </c>
      <c r="G4" s="26"/>
      <c r="H4" s="26"/>
      <c r="I4" s="26" t="s">
        <v>3</v>
      </c>
      <c r="J4" s="26"/>
      <c r="K4" s="26"/>
    </row>
    <row r="5" spans="1:11" ht="75">
      <c r="A5" s="21"/>
      <c r="B5" s="22"/>
      <c r="C5" s="23"/>
      <c r="D5" s="23"/>
      <c r="E5" s="25"/>
      <c r="F5" s="15" t="s">
        <v>26</v>
      </c>
      <c r="G5" s="15" t="s">
        <v>6</v>
      </c>
      <c r="H5" s="5" t="s">
        <v>9</v>
      </c>
      <c r="I5" s="15" t="s">
        <v>27</v>
      </c>
      <c r="J5" s="15" t="s">
        <v>8</v>
      </c>
      <c r="K5" s="15" t="s">
        <v>7</v>
      </c>
    </row>
    <row r="6" spans="1:11" s="2" customFormat="1" ht="18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37.5">
      <c r="A7" s="14">
        <v>1</v>
      </c>
      <c r="B7" s="8" t="s">
        <v>12</v>
      </c>
      <c r="C7" s="5">
        <f>SUM(C8)</f>
        <v>0</v>
      </c>
      <c r="D7" s="5">
        <f>SUM(D8)</f>
        <v>727587.61</v>
      </c>
      <c r="E7" s="5">
        <f>SUM(E8)</f>
        <v>744149.86</v>
      </c>
      <c r="F7" s="5">
        <f>F8</f>
        <v>727587.61</v>
      </c>
      <c r="G7" s="5">
        <f>SUM(G8)</f>
        <v>727587.61</v>
      </c>
      <c r="H7" s="5">
        <f>SUM(H8)</f>
        <v>0</v>
      </c>
      <c r="I7" s="5"/>
      <c r="J7" s="5"/>
      <c r="K7" s="5"/>
    </row>
    <row r="8" spans="1:11" ht="37.5">
      <c r="A8" s="14"/>
      <c r="B8" s="9" t="s">
        <v>35</v>
      </c>
      <c r="C8" s="6">
        <v>0</v>
      </c>
      <c r="D8" s="6">
        <v>727587.61</v>
      </c>
      <c r="E8" s="6">
        <v>744149.86</v>
      </c>
      <c r="F8" s="6">
        <v>727587.61</v>
      </c>
      <c r="G8" s="6">
        <v>727587.61</v>
      </c>
      <c r="H8" s="6">
        <f>SUM(F8-G8)</f>
        <v>0</v>
      </c>
      <c r="I8" s="6" t="s">
        <v>4</v>
      </c>
      <c r="J8" s="6" t="s">
        <v>4</v>
      </c>
      <c r="K8" s="6" t="s">
        <v>4</v>
      </c>
    </row>
    <row r="9" spans="1:11" ht="37.5" customHeight="1">
      <c r="A9" s="14"/>
      <c r="B9" s="7" t="s">
        <v>11</v>
      </c>
      <c r="C9" s="5">
        <f aca="true" t="shared" si="0" ref="C9:H9">C7</f>
        <v>0</v>
      </c>
      <c r="D9" s="5">
        <f t="shared" si="0"/>
        <v>727587.61</v>
      </c>
      <c r="E9" s="5">
        <f t="shared" si="0"/>
        <v>744149.86</v>
      </c>
      <c r="F9" s="5">
        <f t="shared" si="0"/>
        <v>727587.61</v>
      </c>
      <c r="G9" s="5">
        <f t="shared" si="0"/>
        <v>727587.61</v>
      </c>
      <c r="H9" s="5">
        <f t="shared" si="0"/>
        <v>0</v>
      </c>
      <c r="I9" s="5"/>
      <c r="J9" s="5"/>
      <c r="K9" s="5"/>
    </row>
    <row r="10" spans="1:11" ht="56.25" customHeight="1">
      <c r="A10" s="14">
        <v>2</v>
      </c>
      <c r="B10" s="8" t="s">
        <v>14</v>
      </c>
      <c r="C10" s="5">
        <f aca="true" t="shared" si="1" ref="C10:H10">C11</f>
        <v>6489187.6</v>
      </c>
      <c r="D10" s="5">
        <f t="shared" si="1"/>
        <v>426110</v>
      </c>
      <c r="E10" s="5">
        <f t="shared" si="1"/>
        <v>426110</v>
      </c>
      <c r="F10" s="5">
        <f t="shared" si="1"/>
        <v>6915297.6</v>
      </c>
      <c r="G10" s="5">
        <f t="shared" si="1"/>
        <v>6915297.6</v>
      </c>
      <c r="H10" s="5">
        <f t="shared" si="1"/>
        <v>0</v>
      </c>
      <c r="I10" s="5"/>
      <c r="J10" s="5"/>
      <c r="K10" s="5"/>
    </row>
    <row r="11" spans="1:11" ht="56.25">
      <c r="A11" s="14"/>
      <c r="B11" s="9" t="s">
        <v>15</v>
      </c>
      <c r="C11" s="6">
        <v>6489187.6</v>
      </c>
      <c r="D11" s="6">
        <v>426110</v>
      </c>
      <c r="E11" s="6">
        <v>426110</v>
      </c>
      <c r="F11" s="6">
        <f>6489187.6+426110</f>
        <v>6915297.6</v>
      </c>
      <c r="G11" s="6">
        <v>6915297.6</v>
      </c>
      <c r="H11" s="6">
        <f>SUM(F11-G11)</f>
        <v>0</v>
      </c>
      <c r="I11" s="6" t="s">
        <v>4</v>
      </c>
      <c r="J11" s="6" t="s">
        <v>4</v>
      </c>
      <c r="K11" s="6" t="s">
        <v>4</v>
      </c>
    </row>
    <row r="12" spans="1:11" ht="18.75">
      <c r="A12" s="14"/>
      <c r="B12" s="7" t="s">
        <v>13</v>
      </c>
      <c r="C12" s="5">
        <f aca="true" t="shared" si="2" ref="C12:H12">C10</f>
        <v>6489187.6</v>
      </c>
      <c r="D12" s="5">
        <f t="shared" si="2"/>
        <v>426110</v>
      </c>
      <c r="E12" s="5">
        <f t="shared" si="2"/>
        <v>426110</v>
      </c>
      <c r="F12" s="5">
        <f t="shared" si="2"/>
        <v>6915297.6</v>
      </c>
      <c r="G12" s="5">
        <f t="shared" si="2"/>
        <v>6915297.6</v>
      </c>
      <c r="H12" s="5">
        <f t="shared" si="2"/>
        <v>0</v>
      </c>
      <c r="I12" s="5"/>
      <c r="J12" s="5"/>
      <c r="K12" s="5"/>
    </row>
    <row r="13" spans="1:11" ht="131.25">
      <c r="A13" s="14">
        <v>3</v>
      </c>
      <c r="B13" s="8" t="s">
        <v>43</v>
      </c>
      <c r="C13" s="5">
        <f>C14</f>
        <v>5800000</v>
      </c>
      <c r="D13" s="5"/>
      <c r="E13" s="5"/>
      <c r="F13" s="5">
        <f>F14</f>
        <v>5800000</v>
      </c>
      <c r="G13" s="5">
        <f>G14</f>
        <v>0</v>
      </c>
      <c r="H13" s="5">
        <f>H14</f>
        <v>5800000</v>
      </c>
      <c r="I13" s="5"/>
      <c r="J13" s="5"/>
      <c r="K13" s="5"/>
    </row>
    <row r="14" spans="1:11" ht="37.5">
      <c r="A14" s="14"/>
      <c r="B14" s="9" t="s">
        <v>17</v>
      </c>
      <c r="C14" s="6">
        <v>5800000</v>
      </c>
      <c r="D14" s="6"/>
      <c r="E14" s="6"/>
      <c r="F14" s="6">
        <v>5800000</v>
      </c>
      <c r="G14" s="6">
        <v>0</v>
      </c>
      <c r="H14" s="6">
        <f>SUM(F14-G14)</f>
        <v>5800000</v>
      </c>
      <c r="I14" s="6" t="s">
        <v>4</v>
      </c>
      <c r="J14" s="6" t="s">
        <v>4</v>
      </c>
      <c r="K14" s="6" t="s">
        <v>4</v>
      </c>
    </row>
    <row r="15" spans="1:11" ht="75">
      <c r="A15" s="14">
        <v>4</v>
      </c>
      <c r="B15" s="8" t="s">
        <v>31</v>
      </c>
      <c r="C15" s="5">
        <f>C16</f>
        <v>77489.8</v>
      </c>
      <c r="D15" s="5"/>
      <c r="E15" s="5"/>
      <c r="F15" s="5">
        <f>F16</f>
        <v>77489.8</v>
      </c>
      <c r="G15" s="5">
        <f>G16</f>
        <v>16664</v>
      </c>
      <c r="H15" s="5">
        <f>H16</f>
        <v>60825.8</v>
      </c>
      <c r="I15" s="5"/>
      <c r="J15" s="5"/>
      <c r="K15" s="5"/>
    </row>
    <row r="16" spans="1:11" ht="56.25">
      <c r="A16" s="14"/>
      <c r="B16" s="9" t="s">
        <v>33</v>
      </c>
      <c r="C16" s="6">
        <v>77489.8</v>
      </c>
      <c r="D16" s="6"/>
      <c r="E16" s="6"/>
      <c r="F16" s="6">
        <v>77489.8</v>
      </c>
      <c r="G16" s="6">
        <v>16664</v>
      </c>
      <c r="H16" s="6">
        <f>SUM(F16-G16)</f>
        <v>60825.8</v>
      </c>
      <c r="I16" s="6" t="s">
        <v>4</v>
      </c>
      <c r="J16" s="6" t="s">
        <v>4</v>
      </c>
      <c r="K16" s="6" t="s">
        <v>4</v>
      </c>
    </row>
    <row r="17" spans="1:11" ht="56.25">
      <c r="A17" s="14">
        <v>5</v>
      </c>
      <c r="B17" s="8" t="s">
        <v>18</v>
      </c>
      <c r="C17" s="5">
        <f>C18</f>
        <v>360000</v>
      </c>
      <c r="D17" s="5"/>
      <c r="E17" s="5"/>
      <c r="F17" s="5">
        <f>F18</f>
        <v>360000</v>
      </c>
      <c r="G17" s="5">
        <f>G18</f>
        <v>360000</v>
      </c>
      <c r="H17" s="5">
        <f>H18</f>
        <v>0</v>
      </c>
      <c r="I17" s="5"/>
      <c r="J17" s="5"/>
      <c r="K17" s="5"/>
    </row>
    <row r="18" spans="1:11" ht="56.25">
      <c r="A18" s="14"/>
      <c r="B18" s="9" t="s">
        <v>19</v>
      </c>
      <c r="C18" s="6">
        <v>360000</v>
      </c>
      <c r="D18" s="6"/>
      <c r="E18" s="6"/>
      <c r="F18" s="6">
        <v>360000</v>
      </c>
      <c r="G18" s="6">
        <v>360000</v>
      </c>
      <c r="H18" s="6">
        <f>SUM(F18-G18)</f>
        <v>0</v>
      </c>
      <c r="I18" s="6" t="s">
        <v>4</v>
      </c>
      <c r="J18" s="6" t="s">
        <v>4</v>
      </c>
      <c r="K18" s="6" t="s">
        <v>4</v>
      </c>
    </row>
    <row r="19" spans="1:11" s="2" customFormat="1" ht="18.75">
      <c r="A19" s="14"/>
      <c r="B19" s="7" t="s">
        <v>16</v>
      </c>
      <c r="C19" s="5">
        <f>C13+C15+C17</f>
        <v>6237489.8</v>
      </c>
      <c r="D19" s="5"/>
      <c r="E19" s="5"/>
      <c r="F19" s="5">
        <f>F13+F15+F17</f>
        <v>6237489.8</v>
      </c>
      <c r="G19" s="5">
        <f>G13+G15+G17</f>
        <v>376664</v>
      </c>
      <c r="H19" s="5">
        <f>H13+H15+H17</f>
        <v>5860825.8</v>
      </c>
      <c r="I19" s="5"/>
      <c r="J19" s="5"/>
      <c r="K19" s="5"/>
    </row>
    <row r="20" spans="1:11" s="2" customFormat="1" ht="75">
      <c r="A20" s="14">
        <v>6</v>
      </c>
      <c r="B20" s="8" t="s">
        <v>29</v>
      </c>
      <c r="C20" s="5"/>
      <c r="D20" s="5">
        <f aca="true" t="shared" si="3" ref="D20:K20">D21+D22+D23+D24</f>
        <v>1150000</v>
      </c>
      <c r="E20" s="5">
        <f>E21+E22+E23+E24</f>
        <v>1150000</v>
      </c>
      <c r="F20" s="5">
        <f>F21+F22+F23+F24</f>
        <v>1150000</v>
      </c>
      <c r="G20" s="5">
        <f t="shared" si="3"/>
        <v>1150000</v>
      </c>
      <c r="H20" s="5">
        <f t="shared" si="3"/>
        <v>0</v>
      </c>
      <c r="I20" s="5">
        <f>I21+I22+I23+I24</f>
        <v>1150000</v>
      </c>
      <c r="J20" s="5">
        <f t="shared" si="3"/>
        <v>1150000</v>
      </c>
      <c r="K20" s="5">
        <f t="shared" si="3"/>
        <v>0</v>
      </c>
    </row>
    <row r="21" spans="1:11" s="2" customFormat="1" ht="37.5">
      <c r="A21" s="14"/>
      <c r="B21" s="9" t="s">
        <v>23</v>
      </c>
      <c r="C21" s="6" t="s">
        <v>21</v>
      </c>
      <c r="D21" s="6">
        <v>600000</v>
      </c>
      <c r="E21" s="6">
        <v>600000</v>
      </c>
      <c r="F21" s="6">
        <v>600000</v>
      </c>
      <c r="G21" s="6">
        <v>600000</v>
      </c>
      <c r="H21" s="6">
        <f>SUM(F21-G21)</f>
        <v>0</v>
      </c>
      <c r="I21" s="6">
        <v>600000</v>
      </c>
      <c r="J21" s="6">
        <v>600000</v>
      </c>
      <c r="K21" s="6">
        <f>G21-J21</f>
        <v>0</v>
      </c>
    </row>
    <row r="22" spans="1:11" s="2" customFormat="1" ht="75">
      <c r="A22" s="14"/>
      <c r="B22" s="9" t="s">
        <v>34</v>
      </c>
      <c r="C22" s="6" t="s">
        <v>21</v>
      </c>
      <c r="D22" s="6">
        <v>150000</v>
      </c>
      <c r="E22" s="6">
        <v>150000</v>
      </c>
      <c r="F22" s="6">
        <v>150000</v>
      </c>
      <c r="G22" s="6">
        <v>150000</v>
      </c>
      <c r="H22" s="6">
        <f>SUM(F22-G22)</f>
        <v>0</v>
      </c>
      <c r="I22" s="6">
        <v>150000</v>
      </c>
      <c r="J22" s="6">
        <v>150000</v>
      </c>
      <c r="K22" s="6">
        <f>G22-J22</f>
        <v>0</v>
      </c>
    </row>
    <row r="23" spans="1:11" s="2" customFormat="1" ht="37.5">
      <c r="A23" s="14"/>
      <c r="B23" s="9" t="s">
        <v>24</v>
      </c>
      <c r="C23" s="6" t="s">
        <v>21</v>
      </c>
      <c r="D23" s="6">
        <v>200000</v>
      </c>
      <c r="E23" s="6">
        <v>200000</v>
      </c>
      <c r="F23" s="6">
        <v>200000</v>
      </c>
      <c r="G23" s="6">
        <v>200000</v>
      </c>
      <c r="H23" s="6">
        <f>SUM(F23-G23)</f>
        <v>0</v>
      </c>
      <c r="I23" s="6">
        <v>200000</v>
      </c>
      <c r="J23" s="6">
        <v>200000</v>
      </c>
      <c r="K23" s="6">
        <f>G23-J23</f>
        <v>0</v>
      </c>
    </row>
    <row r="24" spans="1:11" s="2" customFormat="1" ht="18.75">
      <c r="A24" s="14"/>
      <c r="B24" s="9" t="s">
        <v>22</v>
      </c>
      <c r="C24" s="6" t="s">
        <v>21</v>
      </c>
      <c r="D24" s="6">
        <v>200000</v>
      </c>
      <c r="E24" s="6">
        <v>200000</v>
      </c>
      <c r="F24" s="6">
        <v>200000</v>
      </c>
      <c r="G24" s="6">
        <v>200000</v>
      </c>
      <c r="H24" s="6">
        <f>SUM(F24-G24)</f>
        <v>0</v>
      </c>
      <c r="I24" s="6">
        <v>200000</v>
      </c>
      <c r="J24" s="6">
        <v>200000</v>
      </c>
      <c r="K24" s="6">
        <f>G24-J24</f>
        <v>0</v>
      </c>
    </row>
    <row r="25" spans="1:11" s="2" customFormat="1" ht="37.5">
      <c r="A25" s="14">
        <v>7</v>
      </c>
      <c r="B25" s="8" t="s">
        <v>37</v>
      </c>
      <c r="C25" s="5"/>
      <c r="D25" s="5">
        <f>D26+D27+D28+D29+D30</f>
        <v>94870</v>
      </c>
      <c r="E25" s="5">
        <f>E26+E27+E28+E29+E30</f>
        <v>94870</v>
      </c>
      <c r="F25" s="5">
        <f>F26+F27+F28+F29+F30</f>
        <v>94870</v>
      </c>
      <c r="G25" s="5">
        <f>G26+G27+G28+G29+G30</f>
        <v>94870</v>
      </c>
      <c r="H25" s="5">
        <f>H26+H27+H28+H29+H30</f>
        <v>0</v>
      </c>
      <c r="I25" s="5">
        <f>I28+I29+I30</f>
        <v>41820</v>
      </c>
      <c r="J25" s="5">
        <f>J28+J29+J30</f>
        <v>41820</v>
      </c>
      <c r="K25" s="5">
        <f>K28+K29+K30</f>
        <v>0</v>
      </c>
    </row>
    <row r="26" spans="1:11" s="2" customFormat="1" ht="37.5">
      <c r="A26" s="14"/>
      <c r="B26" s="17" t="s">
        <v>38</v>
      </c>
      <c r="C26" s="6" t="s">
        <v>21</v>
      </c>
      <c r="D26" s="6">
        <v>18050</v>
      </c>
      <c r="E26" s="6">
        <v>18050</v>
      </c>
      <c r="F26" s="6">
        <v>18050</v>
      </c>
      <c r="G26" s="6">
        <v>18050</v>
      </c>
      <c r="H26" s="6">
        <f>SUM(F26-G26)</f>
        <v>0</v>
      </c>
      <c r="I26" s="6" t="s">
        <v>4</v>
      </c>
      <c r="J26" s="6" t="s">
        <v>4</v>
      </c>
      <c r="K26" s="6" t="s">
        <v>4</v>
      </c>
    </row>
    <row r="27" spans="1:11" s="2" customFormat="1" ht="37.5">
      <c r="A27" s="14"/>
      <c r="B27" s="17" t="s">
        <v>39</v>
      </c>
      <c r="C27" s="6" t="s">
        <v>21</v>
      </c>
      <c r="D27" s="6">
        <v>35000</v>
      </c>
      <c r="E27" s="6">
        <v>35000</v>
      </c>
      <c r="F27" s="6">
        <v>35000</v>
      </c>
      <c r="G27" s="6">
        <v>35000</v>
      </c>
      <c r="H27" s="6">
        <f>SUM(F27-G27)</f>
        <v>0</v>
      </c>
      <c r="I27" s="6" t="s">
        <v>4</v>
      </c>
      <c r="J27" s="6" t="s">
        <v>4</v>
      </c>
      <c r="K27" s="6" t="s">
        <v>4</v>
      </c>
    </row>
    <row r="28" spans="1:11" s="2" customFormat="1" ht="18.75">
      <c r="A28" s="14"/>
      <c r="B28" s="17" t="s">
        <v>40</v>
      </c>
      <c r="C28" s="6" t="s">
        <v>21</v>
      </c>
      <c r="D28" s="6">
        <v>17770</v>
      </c>
      <c r="E28" s="6">
        <v>17770</v>
      </c>
      <c r="F28" s="6">
        <v>17770</v>
      </c>
      <c r="G28" s="6">
        <v>17770</v>
      </c>
      <c r="H28" s="6">
        <f>SUM(F28-G28)</f>
        <v>0</v>
      </c>
      <c r="I28" s="6">
        <v>17770</v>
      </c>
      <c r="J28" s="6">
        <v>17770</v>
      </c>
      <c r="K28" s="6">
        <f>G28-J28</f>
        <v>0</v>
      </c>
    </row>
    <row r="29" spans="1:11" s="2" customFormat="1" ht="37.5">
      <c r="A29" s="14"/>
      <c r="B29" s="17" t="s">
        <v>41</v>
      </c>
      <c r="C29" s="6" t="s">
        <v>21</v>
      </c>
      <c r="D29" s="6">
        <v>12500</v>
      </c>
      <c r="E29" s="6">
        <v>12500</v>
      </c>
      <c r="F29" s="6">
        <v>12500</v>
      </c>
      <c r="G29" s="6">
        <v>12500</v>
      </c>
      <c r="H29" s="6">
        <f>SUM(F29-G29)</f>
        <v>0</v>
      </c>
      <c r="I29" s="6">
        <v>12500</v>
      </c>
      <c r="J29" s="6">
        <v>12500</v>
      </c>
      <c r="K29" s="6">
        <f>G29-J29</f>
        <v>0</v>
      </c>
    </row>
    <row r="30" spans="1:11" s="2" customFormat="1" ht="105.75" customHeight="1">
      <c r="A30" s="14"/>
      <c r="B30" s="17" t="s">
        <v>42</v>
      </c>
      <c r="C30" s="6" t="s">
        <v>21</v>
      </c>
      <c r="D30" s="6">
        <v>11550</v>
      </c>
      <c r="E30" s="6">
        <v>11550</v>
      </c>
      <c r="F30" s="6">
        <v>11550</v>
      </c>
      <c r="G30" s="6">
        <v>11550</v>
      </c>
      <c r="H30" s="6">
        <f>SUM(F30-G30)</f>
        <v>0</v>
      </c>
      <c r="I30" s="6">
        <v>11550</v>
      </c>
      <c r="J30" s="6">
        <v>11550</v>
      </c>
      <c r="K30" s="6">
        <f>G30-J30</f>
        <v>0</v>
      </c>
    </row>
    <row r="31" spans="1:11" s="2" customFormat="1" ht="75">
      <c r="A31" s="14">
        <v>8</v>
      </c>
      <c r="B31" s="8" t="s">
        <v>31</v>
      </c>
      <c r="C31" s="5"/>
      <c r="D31" s="5">
        <f>D32</f>
        <v>809776.45</v>
      </c>
      <c r="E31" s="5">
        <f>E32</f>
        <v>809776.45</v>
      </c>
      <c r="F31" s="5">
        <f>F32</f>
        <v>809776.45</v>
      </c>
      <c r="G31" s="5">
        <f>G32</f>
        <v>615889.19</v>
      </c>
      <c r="H31" s="5">
        <f>H32</f>
        <v>193887.26</v>
      </c>
      <c r="I31" s="5"/>
      <c r="J31" s="5"/>
      <c r="K31" s="5"/>
    </row>
    <row r="32" spans="1:11" s="2" customFormat="1" ht="37.5">
      <c r="A32" s="14"/>
      <c r="B32" s="9" t="s">
        <v>32</v>
      </c>
      <c r="C32" s="6" t="s">
        <v>21</v>
      </c>
      <c r="D32" s="6">
        <v>809776.45</v>
      </c>
      <c r="E32" s="6">
        <f>736114.45-15000+88662</f>
        <v>809776.45</v>
      </c>
      <c r="F32" s="6">
        <f>809776.45</f>
        <v>809776.45</v>
      </c>
      <c r="G32" s="6">
        <v>615889.19</v>
      </c>
      <c r="H32" s="6">
        <f>SUM(F32-G32)</f>
        <v>193887.26</v>
      </c>
      <c r="I32" s="6" t="s">
        <v>4</v>
      </c>
      <c r="J32" s="6" t="s">
        <v>4</v>
      </c>
      <c r="K32" s="6" t="s">
        <v>4</v>
      </c>
    </row>
    <row r="33" spans="1:11" s="2" customFormat="1" ht="18.75">
      <c r="A33" s="14"/>
      <c r="B33" s="7" t="s">
        <v>28</v>
      </c>
      <c r="C33" s="5">
        <f aca="true" t="shared" si="4" ref="C33:K33">C20+C25+C31</f>
        <v>0</v>
      </c>
      <c r="D33" s="5">
        <f t="shared" si="4"/>
        <v>2054646.45</v>
      </c>
      <c r="E33" s="5">
        <f t="shared" si="4"/>
        <v>2054646.45</v>
      </c>
      <c r="F33" s="5">
        <f t="shared" si="4"/>
        <v>2054646.45</v>
      </c>
      <c r="G33" s="5">
        <f t="shared" si="4"/>
        <v>1860759.19</v>
      </c>
      <c r="H33" s="5">
        <f t="shared" si="4"/>
        <v>193887.26</v>
      </c>
      <c r="I33" s="5">
        <f t="shared" si="4"/>
        <v>1191820</v>
      </c>
      <c r="J33" s="5">
        <f t="shared" si="4"/>
        <v>1191820</v>
      </c>
      <c r="K33" s="5">
        <f t="shared" si="4"/>
        <v>0</v>
      </c>
    </row>
    <row r="34" spans="1:11" s="2" customFormat="1" ht="18.75">
      <c r="A34" s="14"/>
      <c r="B34" s="7" t="s">
        <v>2</v>
      </c>
      <c r="C34" s="5">
        <f>C19+C12+C9</f>
        <v>12726677.399999999</v>
      </c>
      <c r="D34" s="5">
        <f aca="true" t="shared" si="5" ref="D34:K34">D9+D12+D19+D33</f>
        <v>3208344.0599999996</v>
      </c>
      <c r="E34" s="5">
        <f t="shared" si="5"/>
        <v>3224906.3099999996</v>
      </c>
      <c r="F34" s="5">
        <f t="shared" si="5"/>
        <v>15935021.459999999</v>
      </c>
      <c r="G34" s="5">
        <f t="shared" si="5"/>
        <v>9880308.4</v>
      </c>
      <c r="H34" s="5">
        <f t="shared" si="5"/>
        <v>6054713.06</v>
      </c>
      <c r="I34" s="5">
        <f t="shared" si="5"/>
        <v>1191820</v>
      </c>
      <c r="J34" s="5">
        <f t="shared" si="5"/>
        <v>1191820</v>
      </c>
      <c r="K34" s="5">
        <f t="shared" si="5"/>
        <v>0</v>
      </c>
    </row>
    <row r="35" spans="1:11" ht="18.75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</row>
    <row r="36" ht="15.75">
      <c r="F36" s="3"/>
    </row>
    <row r="37" spans="6:8" ht="15.75">
      <c r="F37" s="3"/>
      <c r="H37" s="3"/>
    </row>
    <row r="38" ht="15.75">
      <c r="D38" s="3"/>
    </row>
  </sheetData>
  <sheetProtection/>
  <autoFilter ref="A5:K34"/>
  <mergeCells count="9">
    <mergeCell ref="A2:K2"/>
    <mergeCell ref="A4:A5"/>
    <mergeCell ref="B4:B5"/>
    <mergeCell ref="C4:C5"/>
    <mergeCell ref="D4:D5"/>
    <mergeCell ref="E4:E5"/>
    <mergeCell ref="F4:H4"/>
    <mergeCell ref="I4:K4"/>
    <mergeCell ref="I1:K1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Святчик</cp:lastModifiedBy>
  <cp:lastPrinted>2021-02-15T07:50:42Z</cp:lastPrinted>
  <dcterms:created xsi:type="dcterms:W3CDTF">2013-10-15T04:24:57Z</dcterms:created>
  <dcterms:modified xsi:type="dcterms:W3CDTF">2021-02-15T07:50:47Z</dcterms:modified>
  <cp:category/>
  <cp:version/>
  <cp:contentType/>
  <cp:contentStatus/>
</cp:coreProperties>
</file>