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Бюджет" sheetId="1" r:id="rId1"/>
  </sheets>
  <definedNames>
    <definedName name="APPT" localSheetId="0">'Бюджет'!$A$15</definedName>
    <definedName name="FIO" localSheetId="0">'Бюджет'!#REF!</definedName>
    <definedName name="SIGN" localSheetId="0">'Бюджет'!$A$16:$F$17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<sst xmlns="http://schemas.openxmlformats.org/spreadsheetml/2006/main" count="109" uniqueCount="103">
  <si>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</si>
  <si>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</si>
  <si>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</si>
  <si>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</si>
  <si>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</si>
  <si>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</si>
  <si>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</si>
  <si>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</si>
  <si>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</si>
  <si>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</si>
  <si>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</si>
  <si>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</si>
  <si>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</si>
  <si>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</si>
  <si>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</si>
  <si>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</si>
  <si>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</si>
  <si>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</si>
  <si>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</si>
  <si>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</si>
  <si>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</si>
  <si>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</si>
  <si>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</si>
  <si>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</si>
  <si>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</si>
  <si>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</si>
  <si>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</si>
  <si>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</si>
  <si>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</si>
  <si>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</si>
  <si>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</si>
  <si>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</si>
  <si>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</si>
  <si>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</si>
  <si>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</si>
  <si>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</si>
  <si>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</si>
  <si>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</si>
  <si>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</si>
  <si>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</si>
  <si>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</si>
  <si>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</si>
  <si>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</si>
  <si>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</si>
  <si>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</si>
  <si>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</si>
  <si>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</si>
  <si>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</si>
  <si>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</si>
  <si>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</si>
  <si>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</si>
  <si>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</si>
  <si>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</si>
  <si>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</si>
  <si>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</si>
  <si>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</si>
  <si>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</si>
  <si>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</si>
  <si>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</si>
  <si>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</si>
  <si>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</si>
  <si>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</si>
  <si>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</si>
  <si>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</si>
  <si>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</si>
  <si>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</si>
  <si>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</si>
  <si>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</si>
  <si>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</si>
  <si>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</si>
  <si>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</si>
  <si>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</si>
  <si>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</si>
  <si>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</si>
  <si>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</si>
  <si>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</si>
  <si>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</si>
  <si>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</si>
  <si>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Другие вопросы в области национальной безопасности и правоохранительной деятельности</t>
  </si>
  <si>
    <t>0314</t>
  </si>
  <si>
    <t>план</t>
  </si>
  <si>
    <t>расход</t>
  </si>
  <si>
    <t>Код</t>
  </si>
  <si>
    <t>сумма</t>
  </si>
  <si>
    <t>%</t>
  </si>
  <si>
    <t xml:space="preserve">Наименование </t>
  </si>
  <si>
    <t>Всего</t>
  </si>
  <si>
    <t>рублей</t>
  </si>
  <si>
    <t>0406</t>
  </si>
  <si>
    <t>Водное хозяйство</t>
  </si>
  <si>
    <t>0703</t>
  </si>
  <si>
    <t>Дополнительное образование детей</t>
  </si>
  <si>
    <t xml:space="preserve"> 2018 год 
(по состоянию на 01.01.2019)</t>
  </si>
  <si>
    <t>0705</t>
  </si>
  <si>
    <t>Профессиональная подготовка, переподготовка и повышение квалификации</t>
  </si>
  <si>
    <t>Приложение 2 к пояснительной записке</t>
  </si>
  <si>
    <t>Данные о расходах бюджета МОГО "Ухта" по разделам и подразделам классификации расходов бюджетов 
за 2019 год в сравнении с 2018 годом</t>
  </si>
  <si>
    <t xml:space="preserve"> 2019 год 
(по состоянию на 01.01.2020)</t>
  </si>
  <si>
    <t>Отклонение 2019 года от 2018 года 
(+увеличение; - уменьшение)</t>
  </si>
  <si>
    <t>0401</t>
  </si>
  <si>
    <t>0410</t>
  </si>
  <si>
    <t>Общеэкономические вопросы</t>
  </si>
  <si>
    <t>Связь и информатика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</si>
</sst>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 horizontal="right"/>
      <protection/>
    </xf>
    <xf numFmtId="164" fontId="4" fillId="0" borderId="10" xfId="0" applyNumberFormat="1" applyFont="1" applyBorder="1" applyAlignment="1" applyProtection="1">
      <alignment horizontal="right" vertical="center" wrapText="1"/>
      <protection/>
    </xf>
    <xf numFmtId="164" fontId="3" fillId="0" borderId="10" xfId="0" applyNumberFormat="1" applyFont="1" applyBorder="1" applyAlignment="1" applyProtection="1">
      <alignment horizontal="right" vertical="center" wrapText="1"/>
      <protection/>
    </xf>
    <xf numFmtId="164" fontId="4" fillId="0" borderId="10" xfId="0" applyNumberFormat="1" applyFont="1" applyBorder="1" applyAlignment="1" applyProtection="1">
      <alignment horizontal="right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3"/>
  <sheetViews>
    <sheetView showGridLines="0" tabSelected="1" workbookViewId="0" topLeftCell="A1">
      <selection activeCell="E27" sqref="E27"/>
    </sheetView>
  </sheetViews>
  <sheetFormatPr defaultColWidth="9.140625" defaultRowHeight="12.75" customHeight="1" outlineLevelRow="1"/>
  <cols>
    <col min="1" max="1" width="32.28125" style="5" customWidth="1"/>
    <col min="2" max="2" width="6.8515625" style="5" customWidth="1"/>
    <col min="3" max="6" width="16.7109375" style="5" bestFit="1" customWidth="1"/>
    <col min="7" max="7" width="15.00390625" style="5" bestFit="1" customWidth="1"/>
    <col min="8" max="8" width="7.7109375" style="5" bestFit="1" customWidth="1"/>
    <col min="9" max="9" width="15.00390625" style="5" bestFit="1" customWidth="1"/>
    <col min="10" max="10" width="7.7109375" style="5" bestFit="1" customWidth="1"/>
    <col min="11" max="16384" width="9.140625" style="5" customWidth="1"/>
  </cols>
  <sheetData>
    <row r="1" spans="1:10" ht="17.25" customHeight="1">
      <c r="A1" s="4"/>
      <c r="B1" s="4"/>
      <c r="C1" s="4"/>
      <c r="D1" s="4"/>
      <c r="E1" s="4"/>
      <c r="G1" s="21" t="s">
        <v>95</v>
      </c>
      <c r="H1" s="21"/>
      <c r="I1" s="21"/>
      <c r="J1" s="21"/>
    </row>
    <row r="2" spans="1:10" ht="45" customHeight="1">
      <c r="A2" s="22" t="s">
        <v>96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6"/>
      <c r="B3" s="6"/>
      <c r="C3" s="6"/>
      <c r="D3" s="6"/>
      <c r="E3" s="6"/>
      <c r="F3" s="6"/>
      <c r="J3" s="2" t="s">
        <v>87</v>
      </c>
    </row>
    <row r="4" spans="1:10" ht="33.75" customHeight="1">
      <c r="A4" s="23" t="s">
        <v>85</v>
      </c>
      <c r="B4" s="23" t="s">
        <v>82</v>
      </c>
      <c r="C4" s="23" t="s">
        <v>92</v>
      </c>
      <c r="D4" s="23"/>
      <c r="E4" s="23" t="s">
        <v>97</v>
      </c>
      <c r="F4" s="23"/>
      <c r="G4" s="23" t="s">
        <v>98</v>
      </c>
      <c r="H4" s="23"/>
      <c r="I4" s="23"/>
      <c r="J4" s="23"/>
    </row>
    <row r="5" spans="1:10" ht="15">
      <c r="A5" s="23"/>
      <c r="B5" s="23"/>
      <c r="C5" s="20" t="s">
        <v>80</v>
      </c>
      <c r="D5" s="20" t="s">
        <v>81</v>
      </c>
      <c r="E5" s="20" t="s">
        <v>80</v>
      </c>
      <c r="F5" s="20" t="s">
        <v>81</v>
      </c>
      <c r="G5" s="20" t="s">
        <v>80</v>
      </c>
      <c r="H5" s="20"/>
      <c r="I5" s="20" t="s">
        <v>81</v>
      </c>
      <c r="J5" s="20"/>
    </row>
    <row r="6" spans="1:10" ht="15">
      <c r="A6" s="23"/>
      <c r="B6" s="23"/>
      <c r="C6" s="20"/>
      <c r="D6" s="20"/>
      <c r="E6" s="20"/>
      <c r="F6" s="20"/>
      <c r="G6" s="1" t="s">
        <v>83</v>
      </c>
      <c r="H6" s="1" t="s">
        <v>84</v>
      </c>
      <c r="I6" s="1" t="s">
        <v>83</v>
      </c>
      <c r="J6" s="1" t="s">
        <v>84</v>
      </c>
    </row>
    <row r="7" spans="1:10" ht="15">
      <c r="A7" s="7">
        <v>1</v>
      </c>
      <c r="B7" s="7">
        <v>2</v>
      </c>
      <c r="C7" s="7">
        <v>5</v>
      </c>
      <c r="D7" s="7">
        <v>6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0" ht="30.75">
      <c r="A8" s="8" t="s">
        <v>0</v>
      </c>
      <c r="B8" s="9" t="s">
        <v>1</v>
      </c>
      <c r="C8" s="10">
        <f>SUM(C9:C15)</f>
        <v>285844748.69</v>
      </c>
      <c r="D8" s="10">
        <f>SUM(D9:D15)</f>
        <v>254100840.84000003</v>
      </c>
      <c r="E8" s="10">
        <f>SUM(E9:E15)</f>
        <v>355087967.65999997</v>
      </c>
      <c r="F8" s="10">
        <f>SUM(F9:F15)</f>
        <v>337533816.3</v>
      </c>
      <c r="G8" s="10">
        <f>E8-C8</f>
        <v>69243218.96999997</v>
      </c>
      <c r="H8" s="17">
        <f>E8/C8*100</f>
        <v>124.2240654366873</v>
      </c>
      <c r="I8" s="10">
        <f>F8-D8</f>
        <v>83432975.45999998</v>
      </c>
      <c r="J8" s="17">
        <f>F8/D8*100</f>
        <v>132.8345924335352</v>
      </c>
    </row>
    <row r="9" spans="1:10" ht="62.25" outlineLevel="1">
      <c r="A9" s="11" t="s">
        <v>2</v>
      </c>
      <c r="B9" s="1" t="s">
        <v>3</v>
      </c>
      <c r="C9" s="12">
        <v>2877565.49</v>
      </c>
      <c r="D9" s="12">
        <v>2868898.32</v>
      </c>
      <c r="E9" s="12">
        <v>2474106.13</v>
      </c>
      <c r="F9" s="12">
        <v>2474106.13</v>
      </c>
      <c r="G9" s="12">
        <f aca="true" t="shared" si="0" ref="G9:G53">E9-C9</f>
        <v>-403459.36000000034</v>
      </c>
      <c r="H9" s="18">
        <f aca="true" t="shared" si="1" ref="H9:H53">E9/C9*100</f>
        <v>85.97914238956209</v>
      </c>
      <c r="I9" s="12">
        <f aca="true" t="shared" si="2" ref="I9:I53">F9-D9</f>
        <v>-394792.18999999994</v>
      </c>
      <c r="J9" s="18">
        <f aca="true" t="shared" si="3" ref="J9:J53">F9/D9*100</f>
        <v>86.2388922169957</v>
      </c>
    </row>
    <row r="10" spans="1:10" ht="93" outlineLevel="1">
      <c r="A10" s="11" t="s">
        <v>4</v>
      </c>
      <c r="B10" s="1" t="s">
        <v>5</v>
      </c>
      <c r="C10" s="12">
        <v>737389.5</v>
      </c>
      <c r="D10" s="12">
        <v>679168.19</v>
      </c>
      <c r="E10" s="12">
        <v>1136202.29</v>
      </c>
      <c r="F10" s="12">
        <v>1096991.4</v>
      </c>
      <c r="G10" s="12">
        <f t="shared" si="0"/>
        <v>398812.79000000004</v>
      </c>
      <c r="H10" s="18">
        <f t="shared" si="1"/>
        <v>154.0844140037253</v>
      </c>
      <c r="I10" s="12">
        <f t="shared" si="2"/>
        <v>417823.20999999996</v>
      </c>
      <c r="J10" s="18">
        <f t="shared" si="3"/>
        <v>161.51984385487782</v>
      </c>
    </row>
    <row r="11" spans="1:10" ht="124.5" outlineLevel="1">
      <c r="A11" s="11" t="s">
        <v>6</v>
      </c>
      <c r="B11" s="1" t="s">
        <v>7</v>
      </c>
      <c r="C11" s="12">
        <v>130373781.78</v>
      </c>
      <c r="D11" s="12">
        <v>128729843.7</v>
      </c>
      <c r="E11" s="12">
        <v>137161860.75</v>
      </c>
      <c r="F11" s="12">
        <v>131940874.6</v>
      </c>
      <c r="G11" s="12">
        <f t="shared" si="0"/>
        <v>6788078.969999999</v>
      </c>
      <c r="H11" s="18">
        <f t="shared" si="1"/>
        <v>105.20662887685086</v>
      </c>
      <c r="I11" s="12">
        <f t="shared" si="2"/>
        <v>3211030.899999991</v>
      </c>
      <c r="J11" s="18">
        <f t="shared" si="3"/>
        <v>102.49439508952032</v>
      </c>
    </row>
    <row r="12" spans="1:10" ht="78" outlineLevel="1">
      <c r="A12" s="11" t="s">
        <v>8</v>
      </c>
      <c r="B12" s="1" t="s">
        <v>9</v>
      </c>
      <c r="C12" s="12">
        <v>33237584</v>
      </c>
      <c r="D12" s="12">
        <v>32675497.21</v>
      </c>
      <c r="E12" s="12">
        <v>39632389.2</v>
      </c>
      <c r="F12" s="12">
        <v>39182967.6</v>
      </c>
      <c r="G12" s="12">
        <f t="shared" si="0"/>
        <v>6394805.200000003</v>
      </c>
      <c r="H12" s="18">
        <f t="shared" si="1"/>
        <v>119.23968119945181</v>
      </c>
      <c r="I12" s="12">
        <f t="shared" si="2"/>
        <v>6507470.390000001</v>
      </c>
      <c r="J12" s="18">
        <f t="shared" si="3"/>
        <v>119.91544412676436</v>
      </c>
    </row>
    <row r="13" spans="1:10" ht="30.75" outlineLevel="1">
      <c r="A13" s="11" t="s">
        <v>10</v>
      </c>
      <c r="B13" s="1" t="s">
        <v>11</v>
      </c>
      <c r="C13" s="12">
        <v>700275.53</v>
      </c>
      <c r="D13" s="12">
        <v>700275.53</v>
      </c>
      <c r="E13" s="12">
        <v>1069041.74</v>
      </c>
      <c r="F13" s="12">
        <v>1069041.74</v>
      </c>
      <c r="G13" s="12">
        <f t="shared" si="0"/>
        <v>368766.20999999996</v>
      </c>
      <c r="H13" s="18">
        <f t="shared" si="1"/>
        <v>152.66015935184828</v>
      </c>
      <c r="I13" s="12">
        <f t="shared" si="2"/>
        <v>368766.20999999996</v>
      </c>
      <c r="J13" s="18">
        <f t="shared" si="3"/>
        <v>152.66015935184828</v>
      </c>
    </row>
    <row r="14" spans="1:10" ht="15" outlineLevel="1">
      <c r="A14" s="11" t="s">
        <v>12</v>
      </c>
      <c r="B14" s="1" t="s">
        <v>13</v>
      </c>
      <c r="C14" s="12">
        <v>4850000</v>
      </c>
      <c r="D14" s="12">
        <v>0</v>
      </c>
      <c r="E14" s="12">
        <v>2846091.32</v>
      </c>
      <c r="F14" s="12">
        <v>0</v>
      </c>
      <c r="G14" s="12">
        <f t="shared" si="0"/>
        <v>-2003908.6800000002</v>
      </c>
      <c r="H14" s="18">
        <f t="shared" si="1"/>
        <v>58.68229525773195</v>
      </c>
      <c r="I14" s="12">
        <f t="shared" si="2"/>
        <v>0</v>
      </c>
      <c r="J14" s="18">
        <v>0</v>
      </c>
    </row>
    <row r="15" spans="1:10" ht="30.75" outlineLevel="1">
      <c r="A15" s="11" t="s">
        <v>14</v>
      </c>
      <c r="B15" s="1" t="s">
        <v>15</v>
      </c>
      <c r="C15" s="12">
        <v>113068152.39</v>
      </c>
      <c r="D15" s="12">
        <v>88447157.89</v>
      </c>
      <c r="E15" s="12">
        <v>170768276.23</v>
      </c>
      <c r="F15" s="12">
        <v>161769834.83</v>
      </c>
      <c r="G15" s="12">
        <f t="shared" si="0"/>
        <v>57700123.83999999</v>
      </c>
      <c r="H15" s="18">
        <f t="shared" si="1"/>
        <v>151.03127858760615</v>
      </c>
      <c r="I15" s="12">
        <f t="shared" si="2"/>
        <v>73322676.94000001</v>
      </c>
      <c r="J15" s="18">
        <f t="shared" si="3"/>
        <v>182.89998083509929</v>
      </c>
    </row>
    <row r="16" spans="1:10" ht="62.25" outlineLevel="1">
      <c r="A16" s="8" t="s">
        <v>16</v>
      </c>
      <c r="B16" s="9" t="s">
        <v>17</v>
      </c>
      <c r="C16" s="10">
        <f>SUM(C17:C19)</f>
        <v>35642501.08</v>
      </c>
      <c r="D16" s="10">
        <f>SUM(D17:D19)</f>
        <v>34413267.160000004</v>
      </c>
      <c r="E16" s="10">
        <f>SUM(E17:E19)</f>
        <v>38802173.089999996</v>
      </c>
      <c r="F16" s="10">
        <f>SUM(F17:F19)</f>
        <v>38303495.69</v>
      </c>
      <c r="G16" s="10">
        <f t="shared" si="0"/>
        <v>3159672.009999998</v>
      </c>
      <c r="H16" s="17">
        <f t="shared" si="1"/>
        <v>108.8648998085406</v>
      </c>
      <c r="I16" s="10">
        <f t="shared" si="2"/>
        <v>3890228.5299999937</v>
      </c>
      <c r="J16" s="17">
        <f t="shared" si="3"/>
        <v>111.30444404453922</v>
      </c>
    </row>
    <row r="17" spans="1:10" ht="62.25">
      <c r="A17" s="11" t="s">
        <v>18</v>
      </c>
      <c r="B17" s="1" t="s">
        <v>19</v>
      </c>
      <c r="C17" s="12">
        <v>27363937.25</v>
      </c>
      <c r="D17" s="12">
        <v>26886369.51</v>
      </c>
      <c r="E17" s="12">
        <v>32281313.95</v>
      </c>
      <c r="F17" s="12">
        <v>31996724.06</v>
      </c>
      <c r="G17" s="12">
        <f t="shared" si="0"/>
        <v>4917376.699999999</v>
      </c>
      <c r="H17" s="18">
        <f t="shared" si="1"/>
        <v>117.97028203607651</v>
      </c>
      <c r="I17" s="12">
        <f t="shared" si="2"/>
        <v>5110354.549999997</v>
      </c>
      <c r="J17" s="18">
        <f t="shared" si="3"/>
        <v>119.00723170563907</v>
      </c>
    </row>
    <row r="18" spans="1:10" ht="30.75" outlineLevel="1">
      <c r="A18" s="11" t="s">
        <v>20</v>
      </c>
      <c r="B18" s="1" t="s">
        <v>21</v>
      </c>
      <c r="C18" s="12">
        <v>5538899.81</v>
      </c>
      <c r="D18" s="12">
        <v>5434373.38</v>
      </c>
      <c r="E18" s="12">
        <v>4820149.14</v>
      </c>
      <c r="F18" s="12">
        <v>4777538.43</v>
      </c>
      <c r="G18" s="12">
        <f t="shared" si="0"/>
        <v>-718750.6699999999</v>
      </c>
      <c r="H18" s="18">
        <f t="shared" si="1"/>
        <v>87.02358420164312</v>
      </c>
      <c r="I18" s="12">
        <f t="shared" si="2"/>
        <v>-656834.9500000002</v>
      </c>
      <c r="J18" s="18">
        <f t="shared" si="3"/>
        <v>87.91332681671571</v>
      </c>
    </row>
    <row r="19" spans="1:10" ht="62.25" outlineLevel="1">
      <c r="A19" s="13" t="s">
        <v>78</v>
      </c>
      <c r="B19" s="3" t="s">
        <v>79</v>
      </c>
      <c r="C19" s="12">
        <v>2739664.02</v>
      </c>
      <c r="D19" s="12">
        <v>2092524.27</v>
      </c>
      <c r="E19" s="12">
        <v>1700710</v>
      </c>
      <c r="F19" s="12">
        <v>1529233.2</v>
      </c>
      <c r="G19" s="12">
        <f t="shared" si="0"/>
        <v>-1038954.02</v>
      </c>
      <c r="H19" s="18">
        <f t="shared" si="1"/>
        <v>62.07731997735985</v>
      </c>
      <c r="I19" s="12">
        <f t="shared" si="2"/>
        <v>-563291.0700000001</v>
      </c>
      <c r="J19" s="18">
        <f t="shared" si="3"/>
        <v>73.08078677625086</v>
      </c>
    </row>
    <row r="20" spans="1:10" ht="30.75" outlineLevel="1">
      <c r="A20" s="8" t="s">
        <v>22</v>
      </c>
      <c r="B20" s="9" t="s">
        <v>23</v>
      </c>
      <c r="C20" s="10">
        <f>SUM(C21:C26)</f>
        <v>297438677.96999997</v>
      </c>
      <c r="D20" s="10">
        <f>SUM(D21:D26)</f>
        <v>293559264.02</v>
      </c>
      <c r="E20" s="10">
        <f>SUM(E21:E26)</f>
        <v>436457723.79</v>
      </c>
      <c r="F20" s="10">
        <f>SUM(F21:F26)</f>
        <v>431513288.71</v>
      </c>
      <c r="G20" s="10">
        <f t="shared" si="0"/>
        <v>139019045.82000005</v>
      </c>
      <c r="H20" s="17">
        <f t="shared" si="1"/>
        <v>146.73872502688494</v>
      </c>
      <c r="I20" s="10">
        <f t="shared" si="2"/>
        <v>137954024.69</v>
      </c>
      <c r="J20" s="17">
        <f t="shared" si="3"/>
        <v>146.99358582688137</v>
      </c>
    </row>
    <row r="21" spans="1:10" ht="15" outlineLevel="1">
      <c r="A21" s="11" t="s">
        <v>101</v>
      </c>
      <c r="B21" s="1" t="s">
        <v>99</v>
      </c>
      <c r="C21" s="12">
        <v>0</v>
      </c>
      <c r="D21" s="12">
        <v>0</v>
      </c>
      <c r="E21" s="12">
        <v>292000</v>
      </c>
      <c r="F21" s="12">
        <v>292000</v>
      </c>
      <c r="G21" s="12">
        <f t="shared" si="0"/>
        <v>292000</v>
      </c>
      <c r="H21" s="18">
        <v>100</v>
      </c>
      <c r="I21" s="12">
        <f t="shared" si="2"/>
        <v>292000</v>
      </c>
      <c r="J21" s="18">
        <v>100</v>
      </c>
    </row>
    <row r="22" spans="1:10" ht="15" outlineLevel="1">
      <c r="A22" s="11" t="s">
        <v>89</v>
      </c>
      <c r="B22" s="1" t="s">
        <v>88</v>
      </c>
      <c r="C22" s="12">
        <v>3127200.79</v>
      </c>
      <c r="D22" s="12">
        <v>3033051.83</v>
      </c>
      <c r="E22" s="12">
        <v>0</v>
      </c>
      <c r="F22" s="12">
        <v>0</v>
      </c>
      <c r="G22" s="12">
        <f t="shared" si="0"/>
        <v>-3127200.79</v>
      </c>
      <c r="H22" s="18">
        <f t="shared" si="1"/>
        <v>0</v>
      </c>
      <c r="I22" s="12">
        <f t="shared" si="2"/>
        <v>-3033051.83</v>
      </c>
      <c r="J22" s="18">
        <f t="shared" si="3"/>
        <v>0</v>
      </c>
    </row>
    <row r="23" spans="1:10" ht="15">
      <c r="A23" s="11" t="s">
        <v>24</v>
      </c>
      <c r="B23" s="1" t="s">
        <v>25</v>
      </c>
      <c r="C23" s="12">
        <v>5476633.38</v>
      </c>
      <c r="D23" s="12">
        <v>4831922.06</v>
      </c>
      <c r="E23" s="12">
        <v>3226260.11</v>
      </c>
      <c r="F23" s="12">
        <v>3216875.57</v>
      </c>
      <c r="G23" s="12">
        <f t="shared" si="0"/>
        <v>-2250373.27</v>
      </c>
      <c r="H23" s="18">
        <f t="shared" si="1"/>
        <v>58.90955056042112</v>
      </c>
      <c r="I23" s="12">
        <f t="shared" si="2"/>
        <v>-1615046.4899999998</v>
      </c>
      <c r="J23" s="18">
        <f t="shared" si="3"/>
        <v>66.5754854911712</v>
      </c>
    </row>
    <row r="24" spans="1:10" ht="30.75" outlineLevel="1">
      <c r="A24" s="11" t="s">
        <v>26</v>
      </c>
      <c r="B24" s="1" t="s">
        <v>27</v>
      </c>
      <c r="C24" s="12">
        <v>258967613.4</v>
      </c>
      <c r="D24" s="12">
        <v>256279676.16</v>
      </c>
      <c r="E24" s="12">
        <v>399009505.99</v>
      </c>
      <c r="F24" s="12">
        <v>395421952.64</v>
      </c>
      <c r="G24" s="12">
        <f t="shared" si="0"/>
        <v>140041892.59</v>
      </c>
      <c r="H24" s="18">
        <f t="shared" si="1"/>
        <v>154.0769908450645</v>
      </c>
      <c r="I24" s="12">
        <f t="shared" si="2"/>
        <v>139142276.48</v>
      </c>
      <c r="J24" s="18">
        <f t="shared" si="3"/>
        <v>154.29313731188384</v>
      </c>
    </row>
    <row r="25" spans="1:10" ht="15" outlineLevel="1">
      <c r="A25" s="11" t="s">
        <v>102</v>
      </c>
      <c r="B25" s="1" t="s">
        <v>100</v>
      </c>
      <c r="C25" s="12">
        <v>0</v>
      </c>
      <c r="D25" s="12">
        <v>0</v>
      </c>
      <c r="E25" s="12">
        <v>203371.2</v>
      </c>
      <c r="F25" s="12">
        <v>159374.52</v>
      </c>
      <c r="G25" s="12">
        <f t="shared" si="0"/>
        <v>203371.2</v>
      </c>
      <c r="H25" s="18">
        <v>100</v>
      </c>
      <c r="I25" s="12">
        <f t="shared" si="2"/>
        <v>159374.52</v>
      </c>
      <c r="J25" s="18">
        <v>100</v>
      </c>
    </row>
    <row r="26" spans="1:10" ht="30.75" outlineLevel="1">
      <c r="A26" s="11" t="s">
        <v>28</v>
      </c>
      <c r="B26" s="1" t="s">
        <v>29</v>
      </c>
      <c r="C26" s="12">
        <v>29867230.4</v>
      </c>
      <c r="D26" s="12">
        <v>29414613.97</v>
      </c>
      <c r="E26" s="12">
        <v>33726586.49</v>
      </c>
      <c r="F26" s="12">
        <v>32423085.98</v>
      </c>
      <c r="G26" s="12">
        <f t="shared" si="0"/>
        <v>3859356.0900000036</v>
      </c>
      <c r="H26" s="18">
        <f t="shared" si="1"/>
        <v>112.92170729697122</v>
      </c>
      <c r="I26" s="12">
        <f t="shared" si="2"/>
        <v>3008472.0100000016</v>
      </c>
      <c r="J26" s="18">
        <f t="shared" si="3"/>
        <v>110.22781401472189</v>
      </c>
    </row>
    <row r="27" spans="1:10" ht="46.5" outlineLevel="1">
      <c r="A27" s="8" t="s">
        <v>30</v>
      </c>
      <c r="B27" s="9" t="s">
        <v>31</v>
      </c>
      <c r="C27" s="10">
        <f>SUM(C28:C31)</f>
        <v>431882584.76</v>
      </c>
      <c r="D27" s="10">
        <f>SUM(D28:D31)</f>
        <v>271001099.31</v>
      </c>
      <c r="E27" s="10">
        <f>SUM(E28:E31)</f>
        <v>419575181.51</v>
      </c>
      <c r="F27" s="10">
        <f>SUM(F28:F31)</f>
        <v>356378613.46</v>
      </c>
      <c r="G27" s="10">
        <f t="shared" si="0"/>
        <v>-12307403.25</v>
      </c>
      <c r="H27" s="17">
        <f t="shared" si="1"/>
        <v>97.15028952676124</v>
      </c>
      <c r="I27" s="10">
        <f t="shared" si="2"/>
        <v>85377514.14999998</v>
      </c>
      <c r="J27" s="17">
        <f t="shared" si="3"/>
        <v>131.5044899697385</v>
      </c>
    </row>
    <row r="28" spans="1:10" ht="15">
      <c r="A28" s="11" t="s">
        <v>32</v>
      </c>
      <c r="B28" s="1" t="s">
        <v>33</v>
      </c>
      <c r="C28" s="12">
        <v>164305004.26</v>
      </c>
      <c r="D28" s="12">
        <v>109423720.88</v>
      </c>
      <c r="E28" s="12">
        <v>99841669.72</v>
      </c>
      <c r="F28" s="12">
        <v>98802258.99</v>
      </c>
      <c r="G28" s="12">
        <f t="shared" si="0"/>
        <v>-64463334.53999999</v>
      </c>
      <c r="H28" s="18">
        <f t="shared" si="1"/>
        <v>60.766055282167954</v>
      </c>
      <c r="I28" s="12">
        <f t="shared" si="2"/>
        <v>-10621461.89</v>
      </c>
      <c r="J28" s="18">
        <f t="shared" si="3"/>
        <v>90.29327297172787</v>
      </c>
    </row>
    <row r="29" spans="1:10" ht="15" outlineLevel="1">
      <c r="A29" s="11" t="s">
        <v>34</v>
      </c>
      <c r="B29" s="1" t="s">
        <v>35</v>
      </c>
      <c r="C29" s="12">
        <v>673877.23</v>
      </c>
      <c r="D29" s="12">
        <v>602711.2</v>
      </c>
      <c r="E29" s="12">
        <v>8582650.2</v>
      </c>
      <c r="F29" s="12">
        <v>2642217.2</v>
      </c>
      <c r="G29" s="12">
        <f t="shared" si="0"/>
        <v>7908772.969999999</v>
      </c>
      <c r="H29" s="18">
        <f t="shared" si="1"/>
        <v>1273.6222293784876</v>
      </c>
      <c r="I29" s="12">
        <f t="shared" si="2"/>
        <v>2039506.0000000002</v>
      </c>
      <c r="J29" s="18">
        <f t="shared" si="3"/>
        <v>438.38860137326145</v>
      </c>
    </row>
    <row r="30" spans="1:10" ht="15" outlineLevel="1">
      <c r="A30" s="11" t="s">
        <v>36</v>
      </c>
      <c r="B30" s="1" t="s">
        <v>37</v>
      </c>
      <c r="C30" s="12">
        <v>220402181.9</v>
      </c>
      <c r="D30" s="12">
        <v>114789644.28</v>
      </c>
      <c r="E30" s="12">
        <v>263161797.89</v>
      </c>
      <c r="F30" s="12">
        <v>207279976.73</v>
      </c>
      <c r="G30" s="12">
        <f t="shared" si="0"/>
        <v>42759615.98999998</v>
      </c>
      <c r="H30" s="18">
        <f t="shared" si="1"/>
        <v>119.40072263413468</v>
      </c>
      <c r="I30" s="12">
        <f t="shared" si="2"/>
        <v>92490332.44999999</v>
      </c>
      <c r="J30" s="18">
        <f t="shared" si="3"/>
        <v>180.57375996774888</v>
      </c>
    </row>
    <row r="31" spans="1:10" ht="46.5" outlineLevel="1">
      <c r="A31" s="11" t="s">
        <v>38</v>
      </c>
      <c r="B31" s="1" t="s">
        <v>39</v>
      </c>
      <c r="C31" s="12">
        <v>46501521.37</v>
      </c>
      <c r="D31" s="12">
        <v>46185022.95</v>
      </c>
      <c r="E31" s="12">
        <v>47989063.7</v>
      </c>
      <c r="F31" s="12">
        <v>47654160.54</v>
      </c>
      <c r="G31" s="12">
        <f t="shared" si="0"/>
        <v>1487542.3300000057</v>
      </c>
      <c r="H31" s="18">
        <f t="shared" si="1"/>
        <v>103.1989111026369</v>
      </c>
      <c r="I31" s="12">
        <f t="shared" si="2"/>
        <v>1469137.5899999961</v>
      </c>
      <c r="J31" s="18">
        <f t="shared" si="3"/>
        <v>103.18098269993389</v>
      </c>
    </row>
    <row r="32" spans="1:10" ht="15" outlineLevel="1">
      <c r="A32" s="8" t="s">
        <v>40</v>
      </c>
      <c r="B32" s="9" t="s">
        <v>41</v>
      </c>
      <c r="C32" s="10">
        <f>SUM(C33:C38)</f>
        <v>2339529813.9799995</v>
      </c>
      <c r="D32" s="10">
        <f>SUM(D33:D38)</f>
        <v>2338914017.9399996</v>
      </c>
      <c r="E32" s="10">
        <f>SUM(E33:E38)</f>
        <v>2584542579.2699995</v>
      </c>
      <c r="F32" s="10">
        <f>SUM(F33:F38)</f>
        <v>2582497168.0899997</v>
      </c>
      <c r="G32" s="10">
        <f t="shared" si="0"/>
        <v>245012765.28999996</v>
      </c>
      <c r="H32" s="17">
        <f t="shared" si="1"/>
        <v>110.47273532595787</v>
      </c>
      <c r="I32" s="10">
        <f t="shared" si="2"/>
        <v>243583150.1500001</v>
      </c>
      <c r="J32" s="17">
        <f t="shared" si="3"/>
        <v>110.41436958698192</v>
      </c>
    </row>
    <row r="33" spans="1:10" ht="15">
      <c r="A33" s="11" t="s">
        <v>42</v>
      </c>
      <c r="B33" s="1" t="s">
        <v>43</v>
      </c>
      <c r="C33" s="12">
        <v>1089193251.18</v>
      </c>
      <c r="D33" s="12">
        <v>1088754006.49</v>
      </c>
      <c r="E33" s="12">
        <v>1220524989.85</v>
      </c>
      <c r="F33" s="12">
        <v>1220481384.59</v>
      </c>
      <c r="G33" s="12">
        <f t="shared" si="0"/>
        <v>131331738.66999984</v>
      </c>
      <c r="H33" s="18">
        <f t="shared" si="1"/>
        <v>112.05770771419294</v>
      </c>
      <c r="I33" s="12">
        <f t="shared" si="2"/>
        <v>131727378.0999999</v>
      </c>
      <c r="J33" s="18">
        <f t="shared" si="3"/>
        <v>112.09891098584075</v>
      </c>
    </row>
    <row r="34" spans="1:10" ht="15" outlineLevel="1">
      <c r="A34" s="11" t="s">
        <v>44</v>
      </c>
      <c r="B34" s="1" t="s">
        <v>45</v>
      </c>
      <c r="C34" s="12">
        <v>1045092647.27</v>
      </c>
      <c r="D34" s="12">
        <v>1045092647.27</v>
      </c>
      <c r="E34" s="12">
        <v>1141589953.56</v>
      </c>
      <c r="F34" s="12">
        <v>1140119582.07</v>
      </c>
      <c r="G34" s="12">
        <f t="shared" si="0"/>
        <v>96497306.28999996</v>
      </c>
      <c r="H34" s="18">
        <f t="shared" si="1"/>
        <v>109.23337338006071</v>
      </c>
      <c r="I34" s="12">
        <f t="shared" si="2"/>
        <v>95026934.79999995</v>
      </c>
      <c r="J34" s="18">
        <f t="shared" si="3"/>
        <v>109.09268044782729</v>
      </c>
    </row>
    <row r="35" spans="1:10" ht="30.75" outlineLevel="1">
      <c r="A35" s="11" t="s">
        <v>91</v>
      </c>
      <c r="B35" s="1" t="s">
        <v>90</v>
      </c>
      <c r="C35" s="12">
        <v>122800101.94</v>
      </c>
      <c r="D35" s="12">
        <v>122800101.94</v>
      </c>
      <c r="E35" s="12">
        <v>133630154.74</v>
      </c>
      <c r="F35" s="12">
        <v>133627895.89</v>
      </c>
      <c r="G35" s="12">
        <f t="shared" si="0"/>
        <v>10830052.799999997</v>
      </c>
      <c r="H35" s="18">
        <f t="shared" si="1"/>
        <v>108.81925391665517</v>
      </c>
      <c r="I35" s="12">
        <f t="shared" si="2"/>
        <v>10827793.950000003</v>
      </c>
      <c r="J35" s="18">
        <f t="shared" si="3"/>
        <v>108.81741446378477</v>
      </c>
    </row>
    <row r="36" spans="1:10" ht="46.5" outlineLevel="1">
      <c r="A36" s="11" t="s">
        <v>94</v>
      </c>
      <c r="B36" s="1" t="s">
        <v>93</v>
      </c>
      <c r="C36" s="12">
        <v>1319996.5</v>
      </c>
      <c r="D36" s="12">
        <v>1287303.1</v>
      </c>
      <c r="E36" s="12">
        <v>886068</v>
      </c>
      <c r="F36" s="12">
        <v>880568</v>
      </c>
      <c r="G36" s="12">
        <f t="shared" si="0"/>
        <v>-433928.5</v>
      </c>
      <c r="H36" s="18">
        <f t="shared" si="1"/>
        <v>67.12654162340583</v>
      </c>
      <c r="I36" s="12">
        <f t="shared" si="2"/>
        <v>-406735.1000000001</v>
      </c>
      <c r="J36" s="18">
        <f t="shared" si="3"/>
        <v>68.40409224525288</v>
      </c>
    </row>
    <row r="37" spans="1:10" ht="30.75" outlineLevel="1">
      <c r="A37" s="11" t="s">
        <v>46</v>
      </c>
      <c r="B37" s="1" t="s">
        <v>47</v>
      </c>
      <c r="C37" s="12">
        <v>9586222.22</v>
      </c>
      <c r="D37" s="12">
        <v>9561396.17</v>
      </c>
      <c r="E37" s="12">
        <v>10705900</v>
      </c>
      <c r="F37" s="12">
        <v>10693151</v>
      </c>
      <c r="G37" s="12">
        <f t="shared" si="0"/>
        <v>1119677.7799999993</v>
      </c>
      <c r="H37" s="18">
        <f t="shared" si="1"/>
        <v>111.68007327916918</v>
      </c>
      <c r="I37" s="12">
        <f t="shared" si="2"/>
        <v>1131754.83</v>
      </c>
      <c r="J37" s="18">
        <f t="shared" si="3"/>
        <v>111.83671097690745</v>
      </c>
    </row>
    <row r="38" spans="1:10" ht="30.75" outlineLevel="1">
      <c r="A38" s="11" t="s">
        <v>48</v>
      </c>
      <c r="B38" s="1" t="s">
        <v>49</v>
      </c>
      <c r="C38" s="12">
        <v>71537594.87</v>
      </c>
      <c r="D38" s="12">
        <v>71418562.97</v>
      </c>
      <c r="E38" s="12">
        <v>77205513.12</v>
      </c>
      <c r="F38" s="12">
        <v>76694586.54</v>
      </c>
      <c r="G38" s="12">
        <f t="shared" si="0"/>
        <v>5667918.25</v>
      </c>
      <c r="H38" s="18">
        <f t="shared" si="1"/>
        <v>107.92299246333327</v>
      </c>
      <c r="I38" s="12">
        <f t="shared" si="2"/>
        <v>5276023.570000008</v>
      </c>
      <c r="J38" s="18">
        <f t="shared" si="3"/>
        <v>107.38746811836054</v>
      </c>
    </row>
    <row r="39" spans="1:10" ht="30.75" outlineLevel="1">
      <c r="A39" s="8" t="s">
        <v>50</v>
      </c>
      <c r="B39" s="9" t="s">
        <v>51</v>
      </c>
      <c r="C39" s="10">
        <f>SUM(C40:C41)</f>
        <v>229096410.8</v>
      </c>
      <c r="D39" s="10">
        <f>SUM(D40:D41)</f>
        <v>228942595.28000003</v>
      </c>
      <c r="E39" s="10">
        <f>SUM(E40:E41)</f>
        <v>260703960.81</v>
      </c>
      <c r="F39" s="10">
        <f>SUM(F40:F41)</f>
        <v>258680223.63</v>
      </c>
      <c r="G39" s="10">
        <f t="shared" si="0"/>
        <v>31607550.00999999</v>
      </c>
      <c r="H39" s="17">
        <f t="shared" si="1"/>
        <v>113.79661510174999</v>
      </c>
      <c r="I39" s="10">
        <f t="shared" si="2"/>
        <v>29737628.349999964</v>
      </c>
      <c r="J39" s="17">
        <f t="shared" si="3"/>
        <v>112.9891199641685</v>
      </c>
    </row>
    <row r="40" spans="1:10" ht="15">
      <c r="A40" s="11" t="s">
        <v>52</v>
      </c>
      <c r="B40" s="1" t="s">
        <v>53</v>
      </c>
      <c r="C40" s="12">
        <v>156394597.99</v>
      </c>
      <c r="D40" s="12">
        <v>156394597.99</v>
      </c>
      <c r="E40" s="12">
        <v>182493305.23</v>
      </c>
      <c r="F40" s="12">
        <v>182493304.66</v>
      </c>
      <c r="G40" s="12">
        <f t="shared" si="0"/>
        <v>26098707.23999998</v>
      </c>
      <c r="H40" s="18">
        <f t="shared" si="1"/>
        <v>116.6877293560157</v>
      </c>
      <c r="I40" s="12">
        <f t="shared" si="2"/>
        <v>26098706.669999987</v>
      </c>
      <c r="J40" s="18">
        <f t="shared" si="3"/>
        <v>116.687728991553</v>
      </c>
    </row>
    <row r="41" spans="1:10" ht="30.75" outlineLevel="1">
      <c r="A41" s="11" t="s">
        <v>54</v>
      </c>
      <c r="B41" s="1" t="s">
        <v>55</v>
      </c>
      <c r="C41" s="12">
        <v>72701812.81</v>
      </c>
      <c r="D41" s="12">
        <v>72547997.29</v>
      </c>
      <c r="E41" s="12">
        <v>78210655.58</v>
      </c>
      <c r="F41" s="12">
        <v>76186918.97</v>
      </c>
      <c r="G41" s="12">
        <f t="shared" si="0"/>
        <v>5508842.769999996</v>
      </c>
      <c r="H41" s="18">
        <f t="shared" si="1"/>
        <v>107.57731142742877</v>
      </c>
      <c r="I41" s="12">
        <f t="shared" si="2"/>
        <v>3638921.6799999923</v>
      </c>
      <c r="J41" s="18">
        <f t="shared" si="3"/>
        <v>105.01588164515961</v>
      </c>
    </row>
    <row r="42" spans="1:10" ht="15" outlineLevel="1">
      <c r="A42" s="8" t="s">
        <v>56</v>
      </c>
      <c r="B42" s="9" t="s">
        <v>57</v>
      </c>
      <c r="C42" s="10">
        <f>SUM(C43:C45)</f>
        <v>93682613.65</v>
      </c>
      <c r="D42" s="10">
        <f>SUM(D43:D45)</f>
        <v>91476722.55</v>
      </c>
      <c r="E42" s="10">
        <f>SUM(E43:E45)</f>
        <v>132297695.77</v>
      </c>
      <c r="F42" s="10">
        <f>SUM(F43:F45)</f>
        <v>130284844.87</v>
      </c>
      <c r="G42" s="10">
        <f t="shared" si="0"/>
        <v>38615082.11999999</v>
      </c>
      <c r="H42" s="17">
        <f t="shared" si="1"/>
        <v>141.21904867456695</v>
      </c>
      <c r="I42" s="10">
        <f t="shared" si="2"/>
        <v>38808122.32000001</v>
      </c>
      <c r="J42" s="17">
        <f t="shared" si="3"/>
        <v>142.42404104365238</v>
      </c>
    </row>
    <row r="43" spans="1:10" ht="15">
      <c r="A43" s="11" t="s">
        <v>58</v>
      </c>
      <c r="B43" s="1" t="s">
        <v>59</v>
      </c>
      <c r="C43" s="12">
        <v>18505753.25</v>
      </c>
      <c r="D43" s="12">
        <v>18505753.25</v>
      </c>
      <c r="E43" s="12">
        <v>18950434.26</v>
      </c>
      <c r="F43" s="12">
        <v>18950434.26</v>
      </c>
      <c r="G43" s="12">
        <f t="shared" si="0"/>
        <v>444681.01000000164</v>
      </c>
      <c r="H43" s="18">
        <f t="shared" si="1"/>
        <v>102.40293385517828</v>
      </c>
      <c r="I43" s="12">
        <f t="shared" si="2"/>
        <v>444681.01000000164</v>
      </c>
      <c r="J43" s="18">
        <f t="shared" si="3"/>
        <v>102.40293385517828</v>
      </c>
    </row>
    <row r="44" spans="1:10" ht="30.75" outlineLevel="1">
      <c r="A44" s="11" t="s">
        <v>60</v>
      </c>
      <c r="B44" s="1" t="s">
        <v>61</v>
      </c>
      <c r="C44" s="12">
        <v>48550160.4</v>
      </c>
      <c r="D44" s="12">
        <v>46967169.3</v>
      </c>
      <c r="E44" s="12">
        <v>12595438.8</v>
      </c>
      <c r="F44" s="12">
        <v>11708297.96</v>
      </c>
      <c r="G44" s="12">
        <f t="shared" si="0"/>
        <v>-35954721.599999994</v>
      </c>
      <c r="H44" s="18">
        <f t="shared" si="1"/>
        <v>25.943145596693025</v>
      </c>
      <c r="I44" s="12">
        <f t="shared" si="2"/>
        <v>-35258871.339999996</v>
      </c>
      <c r="J44" s="18">
        <f t="shared" si="3"/>
        <v>24.928685578672933</v>
      </c>
    </row>
    <row r="45" spans="1:10" ht="15" outlineLevel="1">
      <c r="A45" s="11" t="s">
        <v>62</v>
      </c>
      <c r="B45" s="1" t="s">
        <v>63</v>
      </c>
      <c r="C45" s="12">
        <v>26626700</v>
      </c>
      <c r="D45" s="12">
        <v>26003800</v>
      </c>
      <c r="E45" s="12">
        <v>100751822.71</v>
      </c>
      <c r="F45" s="12">
        <v>99626112.65</v>
      </c>
      <c r="G45" s="12">
        <f t="shared" si="0"/>
        <v>74125122.71</v>
      </c>
      <c r="H45" s="18">
        <f t="shared" si="1"/>
        <v>378.38644184221096</v>
      </c>
      <c r="I45" s="12">
        <f t="shared" si="2"/>
        <v>73622312.65</v>
      </c>
      <c r="J45" s="18">
        <f t="shared" si="3"/>
        <v>383.1213616855998</v>
      </c>
    </row>
    <row r="46" spans="1:10" ht="30.75" outlineLevel="1">
      <c r="A46" s="8" t="s">
        <v>64</v>
      </c>
      <c r="B46" s="9" t="s">
        <v>65</v>
      </c>
      <c r="C46" s="10">
        <f>SUM(C47:C48)</f>
        <v>160141073.62</v>
      </c>
      <c r="D46" s="10">
        <f>SUM(D47:D48)</f>
        <v>154452013.73</v>
      </c>
      <c r="E46" s="10">
        <f>SUM(E47:E48)</f>
        <v>163932542.31</v>
      </c>
      <c r="F46" s="10">
        <f>SUM(F47:F48)</f>
        <v>154133412.39999998</v>
      </c>
      <c r="G46" s="10">
        <f t="shared" si="0"/>
        <v>3791468.6899999976</v>
      </c>
      <c r="H46" s="17">
        <f t="shared" si="1"/>
        <v>102.36758041162932</v>
      </c>
      <c r="I46" s="10">
        <f t="shared" si="2"/>
        <v>-318601.3300000131</v>
      </c>
      <c r="J46" s="17">
        <f t="shared" si="3"/>
        <v>99.7937214787261</v>
      </c>
    </row>
    <row r="47" spans="1:10" ht="15">
      <c r="A47" s="11" t="s">
        <v>66</v>
      </c>
      <c r="B47" s="1" t="s">
        <v>67</v>
      </c>
      <c r="C47" s="12">
        <v>144624379.62</v>
      </c>
      <c r="D47" s="12">
        <v>139425874.73</v>
      </c>
      <c r="E47" s="12">
        <v>144403011.14</v>
      </c>
      <c r="F47" s="12">
        <v>137141363.89</v>
      </c>
      <c r="G47" s="12">
        <f t="shared" si="0"/>
        <v>-221368.48000001907</v>
      </c>
      <c r="H47" s="18">
        <f t="shared" si="1"/>
        <v>99.84693557159473</v>
      </c>
      <c r="I47" s="12">
        <f t="shared" si="2"/>
        <v>-2284510.8400000036</v>
      </c>
      <c r="J47" s="18">
        <f t="shared" si="3"/>
        <v>98.3614871741533</v>
      </c>
    </row>
    <row r="48" spans="1:10" ht="30.75" outlineLevel="1">
      <c r="A48" s="11" t="s">
        <v>68</v>
      </c>
      <c r="B48" s="1" t="s">
        <v>69</v>
      </c>
      <c r="C48" s="12">
        <v>15516694</v>
      </c>
      <c r="D48" s="12">
        <v>15026139</v>
      </c>
      <c r="E48" s="12">
        <v>19529531.17</v>
      </c>
      <c r="F48" s="12">
        <v>16992048.51</v>
      </c>
      <c r="G48" s="12">
        <f t="shared" si="0"/>
        <v>4012837.170000002</v>
      </c>
      <c r="H48" s="18">
        <f t="shared" si="1"/>
        <v>125.86141848257111</v>
      </c>
      <c r="I48" s="12">
        <f t="shared" si="2"/>
        <v>1965909.5100000016</v>
      </c>
      <c r="J48" s="18">
        <f t="shared" si="3"/>
        <v>113.0832645032766</v>
      </c>
    </row>
    <row r="49" spans="1:10" ht="30.75" outlineLevel="1">
      <c r="A49" s="8" t="s">
        <v>70</v>
      </c>
      <c r="B49" s="9" t="s">
        <v>71</v>
      </c>
      <c r="C49" s="10">
        <f>C50</f>
        <v>5000000</v>
      </c>
      <c r="D49" s="10">
        <f>D50</f>
        <v>5000000</v>
      </c>
      <c r="E49" s="10">
        <f>E50</f>
        <v>5000000</v>
      </c>
      <c r="F49" s="10">
        <f>F50</f>
        <v>5000000</v>
      </c>
      <c r="G49" s="10">
        <f t="shared" si="0"/>
        <v>0</v>
      </c>
      <c r="H49" s="17">
        <f t="shared" si="1"/>
        <v>100</v>
      </c>
      <c r="I49" s="10">
        <f t="shared" si="2"/>
        <v>0</v>
      </c>
      <c r="J49" s="17">
        <f t="shared" si="3"/>
        <v>100</v>
      </c>
    </row>
    <row r="50" spans="1:10" ht="30.75" outlineLevel="1">
      <c r="A50" s="11" t="s">
        <v>72</v>
      </c>
      <c r="B50" s="1" t="s">
        <v>73</v>
      </c>
      <c r="C50" s="12">
        <v>5000000</v>
      </c>
      <c r="D50" s="12">
        <v>5000000</v>
      </c>
      <c r="E50" s="12">
        <v>5000000</v>
      </c>
      <c r="F50" s="12">
        <v>5000000</v>
      </c>
      <c r="G50" s="12">
        <f t="shared" si="0"/>
        <v>0</v>
      </c>
      <c r="H50" s="18">
        <f t="shared" si="1"/>
        <v>100</v>
      </c>
      <c r="I50" s="12">
        <f t="shared" si="2"/>
        <v>0</v>
      </c>
      <c r="J50" s="18">
        <f t="shared" si="3"/>
        <v>100</v>
      </c>
    </row>
    <row r="51" spans="1:10" ht="62.25">
      <c r="A51" s="8" t="s">
        <v>74</v>
      </c>
      <c r="B51" s="9" t="s">
        <v>75</v>
      </c>
      <c r="C51" s="10">
        <f>C52</f>
        <v>7930000</v>
      </c>
      <c r="D51" s="10">
        <f>D52</f>
        <v>6701158.56</v>
      </c>
      <c r="E51" s="10">
        <f>E52</f>
        <v>7054098</v>
      </c>
      <c r="F51" s="10">
        <f>F52</f>
        <v>5954832.16</v>
      </c>
      <c r="G51" s="10">
        <f t="shared" si="0"/>
        <v>-875902</v>
      </c>
      <c r="H51" s="17">
        <f t="shared" si="1"/>
        <v>88.95457755359395</v>
      </c>
      <c r="I51" s="10">
        <f t="shared" si="2"/>
        <v>-746326.3999999994</v>
      </c>
      <c r="J51" s="17">
        <f t="shared" si="3"/>
        <v>88.86272585079676</v>
      </c>
    </row>
    <row r="52" spans="1:10" ht="46.5" outlineLevel="1">
      <c r="A52" s="11" t="s">
        <v>76</v>
      </c>
      <c r="B52" s="1" t="s">
        <v>77</v>
      </c>
      <c r="C52" s="12">
        <v>7930000</v>
      </c>
      <c r="D52" s="12">
        <v>6701158.56</v>
      </c>
      <c r="E52" s="12">
        <v>7054098</v>
      </c>
      <c r="F52" s="12">
        <v>5954832.16</v>
      </c>
      <c r="G52" s="12">
        <f t="shared" si="0"/>
        <v>-875902</v>
      </c>
      <c r="H52" s="18">
        <f t="shared" si="1"/>
        <v>88.95457755359395</v>
      </c>
      <c r="I52" s="12">
        <f t="shared" si="2"/>
        <v>-746326.3999999994</v>
      </c>
      <c r="J52" s="18">
        <f t="shared" si="3"/>
        <v>88.86272585079676</v>
      </c>
    </row>
    <row r="53" spans="1:10" ht="15">
      <c r="A53" s="14" t="s">
        <v>86</v>
      </c>
      <c r="B53" s="15"/>
      <c r="C53" s="16">
        <f>C8+C16+C20+C27+C32+C39+C42+C46+C49+C51</f>
        <v>3886188424.5499997</v>
      </c>
      <c r="D53" s="16">
        <f>D8+D16+D20+D27+D32+D39+D42+D46+D49+D51</f>
        <v>3678560979.39</v>
      </c>
      <c r="E53" s="16">
        <f>E8+E16+E20+E27+E32+E39+E42+E46+E49+E51</f>
        <v>4403453922.21</v>
      </c>
      <c r="F53" s="16">
        <f>F8+F16+F20+F27+F32+F39+F42+F46+F49+F51</f>
        <v>4300279695.31</v>
      </c>
      <c r="G53" s="16">
        <f t="shared" si="0"/>
        <v>517265497.6600003</v>
      </c>
      <c r="H53" s="19">
        <f t="shared" si="1"/>
        <v>113.31035557597538</v>
      </c>
      <c r="I53" s="16">
        <f t="shared" si="2"/>
        <v>621718715.9200006</v>
      </c>
      <c r="J53" s="19">
        <f t="shared" si="3"/>
        <v>116.90113931516497</v>
      </c>
    </row>
    <row r="54" ht="15" outlineLevel="1"/>
    <row r="55" ht="15"/>
    <row r="56" ht="42.75" customHeight="1"/>
    <row r="57" ht="42.75" customHeight="1"/>
  </sheetData>
  <sheetProtection/>
  <mergeCells count="13">
    <mergeCell ref="A4:A6"/>
    <mergeCell ref="B4:B6"/>
    <mergeCell ref="C5:C6"/>
    <mergeCell ref="D5:D6"/>
    <mergeCell ref="E5:E6"/>
    <mergeCell ref="F5:F6"/>
    <mergeCell ref="G1:J1"/>
    <mergeCell ref="A2:J2"/>
    <mergeCell ref="C4:D4"/>
    <mergeCell ref="E4:F4"/>
    <mergeCell ref="G4:J4"/>
    <mergeCell ref="G5:H5"/>
    <mergeCell ref="I5:J5"/>
  </mergeCells>
  <printOptions/>
  <pageMargins left="0.3937007874015748" right="0.3937007874015748" top="0.3937007874015748" bottom="0.7874015748031497" header="0" footer="0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krain</cp:lastModifiedBy>
  <cp:lastPrinted>2020-02-13T11:45:34Z</cp:lastPrinted>
  <dcterms:created xsi:type="dcterms:W3CDTF">2002-03-11T10:22:12Z</dcterms:created>
  <dcterms:modified xsi:type="dcterms:W3CDTF">2020-04-16T06:06:33Z</dcterms:modified>
  <cp:category/>
  <cp:version/>
  <cp:contentType/>
  <cp:contentStatus/>
</cp:coreProperties>
</file>