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'Бюджет'!$H$52</definedName>
    <definedName name="_xlnm.Print_Titles" localSheetId="0">'Бюджет'!$3:$4</definedName>
  </definedNames>
  <calcPr fullCalcOnLoad="1"/>
</workbook>
</file>

<file path=xl/sharedStrings.xml><?xml version="1.0" encoding="utf-8"?>
<sst xmlns="http://schemas.openxmlformats.org/spreadsheetml/2006/main" count="133" uniqueCount="133">
  <si>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</si>
  <si>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</si>
  <si>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</si>
  <si>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</si>
  <si>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</si>
  <si>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</si>
  <si>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</si>
  <si>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</si>
  <si>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</si>
  <si>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</si>
  <si>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</si>
  <si>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</si>
  <si>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</si>
  <si>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</si>
  <si>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</si>
  <si>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</si>
  <si>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</si>
  <si>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</si>
  <si>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</si>
  <si>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</si>
  <si>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</si>
  <si>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</si>
  <si>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</si>
  <si>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</si>
  <si>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</si>
  <si>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</si>
  <si>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</si>
  <si>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</si>
  <si>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</si>
  <si>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</si>
  <si>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</si>
  <si>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</si>
  <si>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</si>
  <si>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</si>
  <si>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</si>
  <si>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</si>
  <si>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</si>
  <si>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</si>
  <si>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</si>
  <si>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</si>
  <si>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</si>
  <si>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</si>
  <si>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</si>
  <si>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</si>
  <si>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</si>
  <si>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</si>
  <si>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</si>
  <si>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</si>
  <si>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</si>
  <si>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</si>
  <si>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</si>
  <si>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</si>
  <si>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1301</t>
  </si>
  <si>
    <t>Обслуживание государственного внутреннего и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</si>
  <si>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</si>
  <si>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</si>
  <si>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0707</t>
  </si>
  <si>
    <t>Молодежная политика и оздоровление детей</t>
  </si>
  <si>
    <t>1</t>
  </si>
  <si>
    <t>2</t>
  </si>
  <si>
    <t>3</t>
  </si>
  <si>
    <t>4</t>
  </si>
  <si>
    <t>5</t>
  </si>
  <si>
    <t>0100</t>
  </si>
  <si>
    <t>0300</t>
  </si>
  <si>
    <t>0400</t>
  </si>
  <si>
    <t>0500</t>
  </si>
  <si>
    <t>0700</t>
  </si>
  <si>
    <t>0800</t>
  </si>
  <si>
    <t>1000</t>
  </si>
  <si>
    <t>1100</t>
  </si>
  <si>
    <t>1200</t>
  </si>
  <si>
    <t>1300</t>
  </si>
  <si>
    <t>Всего</t>
  </si>
  <si>
    <t xml:space="preserve">Наименование </t>
  </si>
  <si>
    <t>Код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</si>
  <si>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</si>
  <si>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</si>
  <si>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</si>
  <si>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</si>
  <si>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</si>
  <si>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</si>
  <si>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</si>
  <si>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</si>
  <si>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</si>
  <si>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</si>
  <si>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рублей</t>
  </si>
  <si>
    <t>Обеспечение проведения выборов и референдумов</t>
  </si>
  <si>
    <t>0107</t>
  </si>
  <si>
    <t>0703</t>
  </si>
  <si>
    <t>Дополнительное образование детей</t>
  </si>
  <si>
    <t>Выплаты носят заявительный характер. Отсутствие потребности.</t>
  </si>
  <si>
    <t xml:space="preserve">Перераспределение средств на организацию временной занятости подростков в летний период, на организацию, проведение и участие обучающихся и педагогов в конкурсах, фестивалях, соревнованиях и на повышение квалификации работников общеобразовательных учреждений.  </t>
  </si>
  <si>
    <t>Профессиональная подготовка, переподготовка и повышение квалификации</t>
  </si>
  <si>
    <t>0705</t>
  </si>
  <si>
    <t>Увеличение бюджетных назначений  в связи с получением средств резерва на исполнение судебных актов по обращению взыскания на средства бюджета МОГО "Ухта", связанных с реализацией мероприятий по переселению граждан из аварийного жилого фонда.</t>
  </si>
  <si>
    <t>СВЕДЕНИЯ О ФАКТИЧЕСКИ ПРОИЗВЕДЕННЫХ РАСХОДАХ  БЮДЖЕТА МОГО «УХТА» ЗА 2019 ГОД  
ПО РАЗДЕЛАМ И ПОДРАЗДЕЛАМ КЛАССИФИКАЦИИ РАСХОДОВ БЮДЖЕТА</t>
  </si>
  <si>
    <t>Лимит на  2019 год по состоянию на 01.01.2019</t>
  </si>
  <si>
    <t>Лимит на  2019 год по состоянию на 31.12.2019</t>
  </si>
  <si>
    <t>Расход за 2019 год</t>
  </si>
  <si>
    <t>Отклонение фактических расходов от лимита на 01.01.2019</t>
  </si>
  <si>
    <t>% исполнения фактических расходов к лимиту на 01.01.2019</t>
  </si>
  <si>
    <t>Причины отклонения (более 5 %) фактических расходов от лимита на 01.01.2019</t>
  </si>
  <si>
    <t>0401</t>
  </si>
  <si>
    <t>0410</t>
  </si>
  <si>
    <t>Общеэкономические вопросы</t>
  </si>
  <si>
    <t>Связь и информатика</t>
  </si>
  <si>
    <t>Увеличение бюджетных назначений на проведение довыборов в Совет МОГО "Ухта".</t>
  </si>
  <si>
    <t>Уменьшение бюджетных назначений  на основании ходатайства Совета МОГО "Ухта"(экономия средств на содержание Совета МОГО "Ухта").</t>
  </si>
  <si>
    <t>Уменьшение бюджетных назначений  на основании ходатайства Совета МОГО "Ухта"(экономия средств в связи с досрочным прекращением полномочий Главы МОГО "Ухта" - председателя Совета МОГО "Ухта" в соответствии с решением Совета МОГО "Ухта" от 10.10.2019 № 362).</t>
  </si>
  <si>
    <t>Увеличение бюджетных назначений  в связи с получением межбюджетных трансфертов: 
- 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Федерации;
-   на осуществление государственных полномочий Республики Коми по организации и осуществлению деятельности по опеке и попечительству; 
- на осуществление государственных полномочий Республики Коми по определению перечня должностных лиц органов местного самоуправления муниципальных образований городских округов уполномоченных составлять протоколы об административных правонарушениях и по созданию административных комиссий;
-  гранта муниципальным образованиям городских округов и муниципальных районов в Республике Коми по результатам оценки эффективности деятельности органов местного самоуправления муниципальных образований городских округов и муниципальных районов в Республике Коми и глав (руководителей) администраций муниципальных образований городских округов и муниципальных районов в Республике Коми.  
Увеличение бюджетных назначений на  реализацию решения Совета МОГО "Ухта" от 29.04.2009 № 317 "Об утверждении Положения о муниципальной службе в муниципальном образовании городского округа "Ухта" (изменение размера премии за выполнение особо важных и сложных заданий, увеличение с 01.10.2019 на 4% размеров должностных окладов муниципальных служащих).</t>
  </si>
  <si>
    <t>Увеличение бюджетных назначений на  реализацию решения Совета МОГО "Ухта" от 29.04.2009 № 317 "Об утверждении Положения о муниципальной службе в муниципальном образовании городского округа "Ухта" (изменение размера премии за выполнение особо важных и сложных заданий, увеличение с 01.10.2019 на 4% размеров должностных окладов муниципальных служащих) и на компенсационные выплаты работникам при сокращении численности (штата).</t>
  </si>
  <si>
    <t>Перераспределение средств резервов на:
-  финансовое обеспечение софинансирования мероприятий, осуществляемых за счет безвозмездных поступлений из вышестоящих уровней бюджета;
 - на исполнение судебных актов по обращению взыскания на средства бюджета МОГО "Ухта", связанных с реализацией мероприятий по переселению граждан из аварийного жилищного фонда и взысканием неосновательного обогащения в пользу ООО "Лукойл-Коми".</t>
  </si>
  <si>
    <t>Увеличение бюджетных назначений на содержание и обеспечение деятельности МУ "Управление по делам ГО и ЧС" в связи с изменением порядка формирования фонда оплаты труда работников учреждения в целях  доведения уровня оплаты труда работников до МРОТ и повышением  должностных окладов на 4 % с 01.10.2019 года (Постановление администрации МОГО "Ухта" 22.01.2013 № 115 "Об оплате труда работников некоторых муниципальных учреждений МОГО "Ухта").
Увеличение бюджетных назначений в связи с выделением средств резервного фонда администрации МОГО "Ухта" на ликвидацию чрезвычайной ситуации.</t>
  </si>
  <si>
    <t>Уменьшение бюджетных назначений  на основании ходатайства администрации МОГО "Ухта"(экономия средств на содержание комплексной системы "Безопасный город" и на материальное стимулирование граждан, участвующих в охране общественного порядка и являющихся членами народной дружины на территории МОГО "Ухта").</t>
  </si>
  <si>
    <t xml:space="preserve">Увеличение бюджетных назначений  в связи с получением межбюджетного трансферта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в Республике Коми. </t>
  </si>
  <si>
    <t>Увеличение бюджетных назначений  на выполнение кадастровых работ по объекту: "Объездная дорога от проспекта А.И. Зерюнова до автодороги Сыктывкар - Ухта".</t>
  </si>
  <si>
    <t>Увеличение бюджетных назначений  в связи с получением межбюджетных трансфертов:                                 
- на оборудование и содержание ледовых переправ и зимних автомобильных дорог общего пользования местного значения;                                                                
- на содержание автомобильных дорог общего пользования местного значения;                                               
- на реализацию программ формирования современной городской среды;
- на проведение неотложных аварийно-восстановительных работ моста через реку Вылыс-Койю.                                                           
Увеличение бюджетных назначений на субсидии юридическим лицам на возмещение затрат, возникающих в результате содержания, капитального ремонта (ремонта) объектов внешнего благоустройства, расположенных в границах МОГО "Ухта", и переданных из казны МОГО "Ухта" в оперативное управление.</t>
  </si>
  <si>
    <t>Увеличение бюджетных назначений  в связи с получением межбюджетного трансферта на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Коми.</t>
  </si>
  <si>
    <t>Увеличение бюджетных назначений на проектирование строительства котельной в пгт. Ярега (за счет средств благотворительной помощи ООО "Лукойл-Коми").</t>
  </si>
  <si>
    <t>Увеличение бюджетных назначений  в связи с получением межбюджетных трансфертов:                                   
- на реализацию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среды;                                                                                                                        
- на создание систем по раздельному сбору отходов;                                                               - на реализацию программ формирования современной городской среды;
- на реализацию мероприятий по благоустройству улично-дорожной сети;
- на 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животных.                                                         
Увеличение бюджетных назначений на субсидии юридическим лицам на возмещение затрат, возникающих в результате капитального ремонта (ремонта) и содержания объектов благоустройства, объектов культурного наследия, расположенных в границах МОГО "Ухта" и переданных из казны МОГО "Ухта" в оперативное управление.</t>
  </si>
  <si>
    <t>Увеличение бюджетных назначений  в связи с получением межбюджетных трансфертов:
- на  доведение уровня оплаты труда работников до МРОТ и повышение целевого показателя заработной платы педагогических работников;
- на укрепление материально - технической базы учреждений  и создание безопасных условий;
- на мероприятия по созданию в дошкольных образовательных организациях   условий для получения детьми - инвалидами качественного образования;
на реализацию народных проектов в сфере образования, прошедших отбор в рамках проекта "Народный бюджет";
- на оплату муниципальными учреждениями услуг по обращению с твердыми коммунальными отходами.</t>
  </si>
  <si>
    <t xml:space="preserve">Увеличение бюджетных назначений  в связи с получением межбюджетных трансфертов:
- на  доведение уровня оплаты труда работников до МРОТ и повышение целевого показателя заработной платы педагогических работников;
- на укрепление материально - технической базы учреждений  и создание безопасных условий;
- на оплату муниципальными учреждениями услуг по обращению с твердыми коммунальными отходами.
Увеличение бюджетных назначений на проведение капитального и текущего ремонта общеобразовательных учреждений.
Перераспределение средств с раздела 0709 на организацию временной занятости подростков в летний период, на организацию, проведение и участие обучающихся и педагогов в конкурсах, фестивалях, соревнованиях и на повышение квалификации работников общеобразовательных учреждений.  </t>
  </si>
  <si>
    <t xml:space="preserve">Увеличение бюджетных назначений на финансовое обеспечение профессиональной подготовки, повышения квалификации работников (сотрудников). </t>
  </si>
  <si>
    <t xml:space="preserve">Увеличение бюджетных назначений  в связи с получением межбюджетных трансфертов:
- на  доведение уровня оплаты труда работников до МРОТ и повышение целевого показателя заработной платы педагогических работников;
- на укрепление материально - технической базы учреждений  и создание безопасных условий;
- на оплату муниципальными учреждениями услуг по обращению с твердыми коммунальными отходами:
- на оснащение детских школ исскуств музыкальными инструментами.
</t>
  </si>
  <si>
    <t>Увеличение бюджетных назначений  в связи с получением межбюджетных трансфертов:
- на  доведение уровня оплаты труда работников до МРОТ и повышение целевого показателя заработной платы работников культуры;
- на укрепление материально - технической базы учреждений;
- на создание модельных муниципальных библиотек;
- на создание виртуальных концертных залов;
- на реализацию народных проектов в сфере культуры, прошедших отбор в рамках проекта "Народный бюджет";
- на оплату муниципальными учреждениями услуг по обращению с твердыми коммунальными отходами.</t>
  </si>
  <si>
    <t>Увеличение бюджетных назначений  в связи с получением межбюджетных трансфертов:
- на  доведение уровня оплаты труда работников до МРОТ;
- на оплату муниципальными учреждениями услуг по обращению с твердыми коммунальными отходами.</t>
  </si>
  <si>
    <t>Увеличение бюджетных назначений  в связи с получением межбюджетных трансфертов:
- на предоставление компенсации родителям (законным представителям) платы за присмотр и уход за детьми, посещающими образовательные организаци;
- на реализацию мероприятий по обеспечению жильем молодых семей;
-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помещений.</t>
  </si>
  <si>
    <t xml:space="preserve">Перераспределение бюджетных ассигнований на на реализацию мероприятий по обеспечению жильем молодых семей 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на раздел 1004 (Порядок формирования и применения кодов бюджетной классификации Российской Федерации, их структуру и принципы назначения, утвержденный Приказом Минфина Российской Федерации от 08.06.2018 № 132н).
 </t>
  </si>
  <si>
    <t xml:space="preserve">Экономия расходов на обслуживание муниципального долга образовалась в результате: 
1. Досрочного погашения кредитов ПАО Сбербанк, Северный Народный Банк (ПАО);
2. Использование внутренних заимствований (использование временно свободных средств бюджетных и автономных учреждений с последующим восстановлением их до конца очередного финансового года);
3. Перекредитования коммерческих кредитов;
4. Снижение начальной цены контракта по итогам проведения аукционов от 06.05.2019, 13.05.2019 на оказание услуг по предоставлению возобновляемой и невозобновляемой кредитной линии бюджету МОГО "Ухта" в 2019 - 2020 годах. </t>
  </si>
  <si>
    <t xml:space="preserve">Увеличение бюджетных назначений  в связи с получением межбюджетных трансфертов:
- на  доведение уровня оплаты труда работников до МРОТ и повышение целевого показателя заработной платы работников;
- на реализацию народных проектов в сфере физической культуры и спорта, прошедших отбор в рамках проекта "Народный бюджет";
- на оплату муниципальными учреждениями услуг по обращению с твердыми коммунальными отходами.
Увеличение бюджетных назначений на замену витражей большой ванны плавательного бассейна "Юность" в г.Ухта", на капитальный ремонт объекта: "Спортивный комплекс "Нефтяник" (договора пожертвования с АО "Транснефть-Север").
</t>
  </si>
  <si>
    <t>Увеличение бюджетных назначений  в связи с получением межбюджетных трансфертов:
- на оснащение объектов спортивной инфраструктуры спортивно -технологическим оборудованием:
- на оплату муниципальными учреждениями услуг по обращению с твердыми коммунальными отходами.</t>
  </si>
  <si>
    <r>
      <rPr>
        <sz val="10"/>
        <rFont val="Times New Roman"/>
        <family val="1"/>
      </rPr>
      <t>Увеличение бюджетных назначений  в связи с получением межбюджетного трансферта на проведение комплексных кадастровых работ.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>Увеличение бюджетных назначений на содержание и обеспечение деятельности МУ УКС в связи с изменением порядка формирования фонда оплаты труда работников учреждения в целях  доведения уровня оплаты труда работников до МРОТ и повышением  должностных окладов на 4 % с 01.10.2019 года (Постановление администрации МОГО "Ухта" 22.01.2013 № 115 "Об оплате труда работников некоторых муниципальных учреждений МОГО "Ухта").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>Увеличение бюджетных назначений:
- в связи с получением средств резерва на исполнение судебных актов по обращению взыскания на средства бюджета МОГО "Ухта", связанных с реализацией мероприятий по переселению граждан из аварийного жилого фонда;
- на содержание объекта: "Реконструкция здания муниципального образовательного учреждения "Межшкольный учебный комбинат" МО ГО "Ухта" под дошкольное образовательное учреждение".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</si>
</sst>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#,##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7">
    <font>
      <sz val="10"/>
      <name val="Arial"/>
      <family val="0"/>
    </font>
    <font>
      <sz val="8.5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2" fillId="0" borderId="10" xfId="0" applyNumberFormat="1" applyFont="1" applyBorder="1" applyAlignment="1" applyProtection="1">
      <alignment horizontal="right" vertical="top"/>
      <protection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top"/>
      <protection/>
    </xf>
    <xf numFmtId="0" fontId="0" fillId="0" borderId="10" xfId="0" applyFont="1" applyBorder="1" applyAlignment="1">
      <alignment vertical="top"/>
    </xf>
    <xf numFmtId="175" fontId="2" fillId="0" borderId="10" xfId="0" applyNumberFormat="1" applyFont="1" applyBorder="1" applyAlignment="1" applyProtection="1">
      <alignment horizontal="right" vertical="top" wrapText="1"/>
      <protection/>
    </xf>
    <xf numFmtId="175" fontId="3" fillId="0" borderId="10" xfId="0" applyNumberFormat="1" applyFont="1" applyBorder="1" applyAlignment="1" applyProtection="1">
      <alignment horizontal="right" vertical="top" wrapText="1"/>
      <protection/>
    </xf>
    <xf numFmtId="175" fontId="2" fillId="0" borderId="10" xfId="0" applyNumberFormat="1" applyFont="1" applyBorder="1" applyAlignment="1" applyProtection="1">
      <alignment horizontal="right" vertical="top"/>
      <protection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175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26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2"/>
  <sheetViews>
    <sheetView showGridLines="0" tabSelected="1" zoomScalePageLayoutView="0" workbookViewId="0" topLeftCell="A45">
      <selection activeCell="H21" sqref="H21"/>
    </sheetView>
  </sheetViews>
  <sheetFormatPr defaultColWidth="9.140625" defaultRowHeight="12.75" customHeight="1" outlineLevelRow="1"/>
  <cols>
    <col min="1" max="1" width="38.00390625" style="0" bestFit="1" customWidth="1"/>
    <col min="2" max="2" width="5.57421875" style="0" bestFit="1" customWidth="1"/>
    <col min="3" max="3" width="16.7109375" style="0" bestFit="1" customWidth="1"/>
    <col min="4" max="4" width="17.28125" style="0" bestFit="1" customWidth="1"/>
    <col min="5" max="5" width="16.7109375" style="0" bestFit="1" customWidth="1"/>
    <col min="6" max="6" width="15.00390625" style="0" bestFit="1" customWidth="1"/>
    <col min="7" max="7" width="14.421875" style="0" bestFit="1" customWidth="1"/>
    <col min="8" max="8" width="67.57421875" style="0" customWidth="1"/>
  </cols>
  <sheetData>
    <row r="1" spans="1:8" ht="52.5" customHeight="1">
      <c r="A1" s="24" t="s">
        <v>96</v>
      </c>
      <c r="B1" s="24"/>
      <c r="C1" s="24"/>
      <c r="D1" s="24"/>
      <c r="E1" s="24"/>
      <c r="F1" s="24"/>
      <c r="G1" s="24"/>
      <c r="H1" s="24"/>
    </row>
    <row r="2" spans="2:8" ht="15">
      <c r="B2" s="2"/>
      <c r="C2" s="2"/>
      <c r="D2" s="2"/>
      <c r="E2" s="2"/>
      <c r="F2" s="2"/>
      <c r="G2" s="1"/>
      <c r="H2" s="5" t="s">
        <v>86</v>
      </c>
    </row>
    <row r="3" spans="1:8" s="7" customFormat="1" ht="93">
      <c r="A3" s="3" t="s">
        <v>74</v>
      </c>
      <c r="B3" s="3" t="s">
        <v>75</v>
      </c>
      <c r="C3" s="3" t="s">
        <v>97</v>
      </c>
      <c r="D3" s="3" t="s">
        <v>98</v>
      </c>
      <c r="E3" s="3" t="s">
        <v>99</v>
      </c>
      <c r="F3" s="4" t="s">
        <v>100</v>
      </c>
      <c r="G3" s="4" t="s">
        <v>101</v>
      </c>
      <c r="H3" s="4" t="s">
        <v>102</v>
      </c>
    </row>
    <row r="4" spans="1:8" s="23" customFormat="1" ht="15">
      <c r="A4" s="3" t="s">
        <v>58</v>
      </c>
      <c r="B4" s="3" t="s">
        <v>59</v>
      </c>
      <c r="C4" s="3" t="s">
        <v>60</v>
      </c>
      <c r="D4" s="3" t="s">
        <v>61</v>
      </c>
      <c r="E4" s="3" t="s">
        <v>62</v>
      </c>
      <c r="F4" s="22">
        <v>6</v>
      </c>
      <c r="G4" s="22">
        <v>7</v>
      </c>
      <c r="H4" s="22">
        <v>8</v>
      </c>
    </row>
    <row r="5" spans="1:8" ht="30.75">
      <c r="A5" s="12" t="s">
        <v>76</v>
      </c>
      <c r="B5" s="13" t="s">
        <v>63</v>
      </c>
      <c r="C5" s="9">
        <f>SUM(C6:C12)</f>
        <v>320809388</v>
      </c>
      <c r="D5" s="9">
        <f>SUM(D6:D12)</f>
        <v>355087967.65999997</v>
      </c>
      <c r="E5" s="9">
        <f>SUM(E6:E12)</f>
        <v>337533816.3</v>
      </c>
      <c r="F5" s="9">
        <f>E5-C5</f>
        <v>16724428.300000012</v>
      </c>
      <c r="G5" s="19">
        <f>E5/C5*100</f>
        <v>105.21319790678945</v>
      </c>
      <c r="H5" s="34"/>
    </row>
    <row r="6" spans="1:8" ht="62.25" outlineLevel="1">
      <c r="A6" s="14" t="s">
        <v>1</v>
      </c>
      <c r="B6" s="15" t="s">
        <v>0</v>
      </c>
      <c r="C6" s="10">
        <v>2843480</v>
      </c>
      <c r="D6" s="10">
        <v>2474106.13</v>
      </c>
      <c r="E6" s="10">
        <v>2474106.13</v>
      </c>
      <c r="F6" s="10">
        <f aca="true" t="shared" si="0" ref="F6:F49">E6-C6</f>
        <v>-369373.8700000001</v>
      </c>
      <c r="G6" s="20">
        <f aca="true" t="shared" si="1" ref="G6:G49">E6/C6*100</f>
        <v>87.00979539156245</v>
      </c>
      <c r="H6" s="30" t="s">
        <v>109</v>
      </c>
    </row>
    <row r="7" spans="1:8" ht="82.5" customHeight="1" outlineLevel="1">
      <c r="A7" s="14" t="s">
        <v>3</v>
      </c>
      <c r="B7" s="15" t="s">
        <v>2</v>
      </c>
      <c r="C7" s="10">
        <v>1281510</v>
      </c>
      <c r="D7" s="10">
        <v>1136202.29</v>
      </c>
      <c r="E7" s="10">
        <v>1096991.4</v>
      </c>
      <c r="F7" s="10">
        <f t="shared" si="0"/>
        <v>-184518.6000000001</v>
      </c>
      <c r="G7" s="20">
        <f t="shared" si="1"/>
        <v>85.6014701406934</v>
      </c>
      <c r="H7" s="30" t="s">
        <v>108</v>
      </c>
    </row>
    <row r="8" spans="1:8" ht="303" outlineLevel="1">
      <c r="A8" s="14" t="s">
        <v>5</v>
      </c>
      <c r="B8" s="15" t="s">
        <v>4</v>
      </c>
      <c r="C8" s="10">
        <v>122763978</v>
      </c>
      <c r="D8" s="10">
        <v>137161860.75</v>
      </c>
      <c r="E8" s="10">
        <v>131940874.6</v>
      </c>
      <c r="F8" s="10">
        <f t="shared" si="0"/>
        <v>9176896.599999994</v>
      </c>
      <c r="G8" s="20">
        <f t="shared" si="1"/>
        <v>107.47523561023739</v>
      </c>
      <c r="H8" s="30" t="s">
        <v>110</v>
      </c>
    </row>
    <row r="9" spans="1:8" ht="81.75" customHeight="1" outlineLevel="1">
      <c r="A9" s="14" t="s">
        <v>7</v>
      </c>
      <c r="B9" s="15" t="s">
        <v>6</v>
      </c>
      <c r="C9" s="10">
        <v>36440645</v>
      </c>
      <c r="D9" s="10">
        <v>39632389.2</v>
      </c>
      <c r="E9" s="10">
        <v>39182967.6</v>
      </c>
      <c r="F9" s="10">
        <f t="shared" si="0"/>
        <v>2742322.6000000015</v>
      </c>
      <c r="G9" s="20">
        <f t="shared" si="1"/>
        <v>107.5254502218608</v>
      </c>
      <c r="H9" s="30" t="s">
        <v>111</v>
      </c>
    </row>
    <row r="10" spans="1:8" s="29" customFormat="1" ht="30.75" outlineLevel="1">
      <c r="A10" s="25" t="s">
        <v>87</v>
      </c>
      <c r="B10" s="26" t="s">
        <v>88</v>
      </c>
      <c r="C10" s="27">
        <v>0</v>
      </c>
      <c r="D10" s="27">
        <v>1069041.74</v>
      </c>
      <c r="E10" s="27">
        <v>1069041.74</v>
      </c>
      <c r="F10" s="27">
        <f t="shared" si="0"/>
        <v>1069041.74</v>
      </c>
      <c r="G10" s="28"/>
      <c r="H10" s="31" t="s">
        <v>107</v>
      </c>
    </row>
    <row r="11" spans="1:8" ht="15" outlineLevel="1">
      <c r="A11" s="14" t="s">
        <v>9</v>
      </c>
      <c r="B11" s="15" t="s">
        <v>8</v>
      </c>
      <c r="C11" s="10">
        <v>5000000</v>
      </c>
      <c r="D11" s="10">
        <v>2846091.32</v>
      </c>
      <c r="E11" s="10">
        <v>0</v>
      </c>
      <c r="F11" s="10">
        <f t="shared" si="0"/>
        <v>-5000000</v>
      </c>
      <c r="G11" s="20">
        <f t="shared" si="1"/>
        <v>0</v>
      </c>
      <c r="H11" s="31" t="s">
        <v>91</v>
      </c>
    </row>
    <row r="12" spans="1:8" ht="96.75" customHeight="1" outlineLevel="1">
      <c r="A12" s="14" t="s">
        <v>11</v>
      </c>
      <c r="B12" s="15" t="s">
        <v>10</v>
      </c>
      <c r="C12" s="10">
        <v>152479775</v>
      </c>
      <c r="D12" s="10">
        <v>170768276.23</v>
      </c>
      <c r="E12" s="10">
        <v>161769834.83</v>
      </c>
      <c r="F12" s="10">
        <f t="shared" si="0"/>
        <v>9290059.830000013</v>
      </c>
      <c r="G12" s="20">
        <f t="shared" si="1"/>
        <v>106.0926505367679</v>
      </c>
      <c r="H12" s="31" t="s">
        <v>112</v>
      </c>
    </row>
    <row r="13" spans="1:8" ht="62.25">
      <c r="A13" s="12" t="s">
        <v>77</v>
      </c>
      <c r="B13" s="13" t="s">
        <v>64</v>
      </c>
      <c r="C13" s="9">
        <f>SUM(C14:C16)</f>
        <v>32355700</v>
      </c>
      <c r="D13" s="9">
        <f>SUM(D14:D16)</f>
        <v>38802173.089999996</v>
      </c>
      <c r="E13" s="9">
        <f>SUM(E14:E16)</f>
        <v>38303495.69</v>
      </c>
      <c r="F13" s="9">
        <f t="shared" si="0"/>
        <v>5947795.689999998</v>
      </c>
      <c r="G13" s="19">
        <f t="shared" si="1"/>
        <v>118.38252824077364</v>
      </c>
      <c r="H13" s="32"/>
    </row>
    <row r="14" spans="1:8" ht="118.5" outlineLevel="1">
      <c r="A14" s="14" t="s">
        <v>13</v>
      </c>
      <c r="B14" s="15" t="s">
        <v>12</v>
      </c>
      <c r="C14" s="10">
        <v>24655844</v>
      </c>
      <c r="D14" s="10">
        <v>32281313.95</v>
      </c>
      <c r="E14" s="10">
        <v>31996724.06</v>
      </c>
      <c r="F14" s="10">
        <f t="shared" si="0"/>
        <v>7340880.059999999</v>
      </c>
      <c r="G14" s="20">
        <f t="shared" si="1"/>
        <v>129.77338784265507</v>
      </c>
      <c r="H14" s="30" t="s">
        <v>113</v>
      </c>
    </row>
    <row r="15" spans="1:8" ht="15" outlineLevel="1">
      <c r="A15" s="14" t="s">
        <v>15</v>
      </c>
      <c r="B15" s="15" t="s">
        <v>14</v>
      </c>
      <c r="C15" s="10">
        <v>4989146</v>
      </c>
      <c r="D15" s="10">
        <v>4820149.14</v>
      </c>
      <c r="E15" s="10">
        <v>4777538.43</v>
      </c>
      <c r="F15" s="10">
        <f t="shared" si="0"/>
        <v>-211607.5700000003</v>
      </c>
      <c r="G15" s="20">
        <f t="shared" si="1"/>
        <v>95.75864145887893</v>
      </c>
      <c r="H15" s="33"/>
    </row>
    <row r="16" spans="1:8" s="29" customFormat="1" ht="70.5" customHeight="1">
      <c r="A16" s="25" t="s">
        <v>55</v>
      </c>
      <c r="B16" s="26" t="s">
        <v>54</v>
      </c>
      <c r="C16" s="27">
        <v>2710710</v>
      </c>
      <c r="D16" s="27">
        <v>1700710</v>
      </c>
      <c r="E16" s="27">
        <v>1529233.2</v>
      </c>
      <c r="F16" s="27">
        <f t="shared" si="0"/>
        <v>-1181476.8</v>
      </c>
      <c r="G16" s="28">
        <f t="shared" si="1"/>
        <v>56.41448919286829</v>
      </c>
      <c r="H16" s="31" t="s">
        <v>114</v>
      </c>
    </row>
    <row r="17" spans="1:8" ht="15" outlineLevel="1">
      <c r="A17" s="12" t="s">
        <v>78</v>
      </c>
      <c r="B17" s="13" t="s">
        <v>65</v>
      </c>
      <c r="C17" s="9">
        <f>SUM(C18:C22)</f>
        <v>219379014</v>
      </c>
      <c r="D17" s="9">
        <f>SUM(D18:D22)</f>
        <v>436457723.79</v>
      </c>
      <c r="E17" s="9">
        <f>SUM(E18:E22)</f>
        <v>431513288.71</v>
      </c>
      <c r="F17" s="9">
        <f t="shared" si="0"/>
        <v>212134274.70999998</v>
      </c>
      <c r="G17" s="19">
        <f t="shared" si="1"/>
        <v>196.69761516477595</v>
      </c>
      <c r="H17" s="32"/>
    </row>
    <row r="18" spans="1:8" s="8" customFormat="1" ht="44.25" customHeight="1" outlineLevel="1">
      <c r="A18" s="14" t="s">
        <v>105</v>
      </c>
      <c r="B18" s="15" t="s">
        <v>103</v>
      </c>
      <c r="C18" s="10">
        <v>0</v>
      </c>
      <c r="D18" s="10">
        <v>292000</v>
      </c>
      <c r="E18" s="10">
        <v>292000</v>
      </c>
      <c r="F18" s="10">
        <f t="shared" si="0"/>
        <v>292000</v>
      </c>
      <c r="G18" s="20"/>
      <c r="H18" s="31" t="s">
        <v>116</v>
      </c>
    </row>
    <row r="19" spans="1:8" ht="66" outlineLevel="1">
      <c r="A19" s="14" t="s">
        <v>17</v>
      </c>
      <c r="B19" s="15" t="s">
        <v>16</v>
      </c>
      <c r="C19" s="10">
        <v>602832</v>
      </c>
      <c r="D19" s="10">
        <v>3226260.11</v>
      </c>
      <c r="E19" s="10">
        <v>3216875.57</v>
      </c>
      <c r="F19" s="10">
        <f t="shared" si="0"/>
        <v>2614043.57</v>
      </c>
      <c r="G19" s="20">
        <f t="shared" si="1"/>
        <v>533.6272079119886</v>
      </c>
      <c r="H19" s="31" t="s">
        <v>115</v>
      </c>
    </row>
    <row r="20" spans="1:8" ht="165" customHeight="1" outlineLevel="1">
      <c r="A20" s="14" t="s">
        <v>19</v>
      </c>
      <c r="B20" s="15" t="s">
        <v>18</v>
      </c>
      <c r="C20" s="10">
        <v>197838665</v>
      </c>
      <c r="D20" s="10">
        <v>399009505.99</v>
      </c>
      <c r="E20" s="10">
        <v>395421952.64</v>
      </c>
      <c r="F20" s="10">
        <f t="shared" si="0"/>
        <v>197583287.64</v>
      </c>
      <c r="G20" s="20">
        <f t="shared" si="1"/>
        <v>199.87091635500067</v>
      </c>
      <c r="H20" s="31" t="s">
        <v>117</v>
      </c>
    </row>
    <row r="21" spans="1:8" ht="72" customHeight="1" outlineLevel="1">
      <c r="A21" s="14" t="s">
        <v>106</v>
      </c>
      <c r="B21" s="15" t="s">
        <v>104</v>
      </c>
      <c r="C21" s="10">
        <v>0</v>
      </c>
      <c r="D21" s="10">
        <v>203371.2</v>
      </c>
      <c r="E21" s="10">
        <v>159374.52</v>
      </c>
      <c r="F21" s="10">
        <f t="shared" si="0"/>
        <v>159374.52</v>
      </c>
      <c r="G21" s="20"/>
      <c r="H21" s="31" t="s">
        <v>118</v>
      </c>
    </row>
    <row r="22" spans="1:8" ht="202.5" customHeight="1">
      <c r="A22" s="14" t="s">
        <v>21</v>
      </c>
      <c r="B22" s="15" t="s">
        <v>20</v>
      </c>
      <c r="C22" s="10">
        <v>20937517</v>
      </c>
      <c r="D22" s="10">
        <v>33726586.49</v>
      </c>
      <c r="E22" s="10">
        <v>32423085.98</v>
      </c>
      <c r="F22" s="10">
        <f t="shared" si="0"/>
        <v>11485568.98</v>
      </c>
      <c r="G22" s="20">
        <f t="shared" si="1"/>
        <v>154.8564043195762</v>
      </c>
      <c r="H22" s="33" t="s">
        <v>132</v>
      </c>
    </row>
    <row r="23" spans="1:8" ht="30.75" outlineLevel="1">
      <c r="A23" s="12" t="s">
        <v>79</v>
      </c>
      <c r="B23" s="13" t="s">
        <v>66</v>
      </c>
      <c r="C23" s="10">
        <f>SUM(C24:C27)</f>
        <v>150928807</v>
      </c>
      <c r="D23" s="9">
        <f>SUM(D24:D27)</f>
        <v>419575181.51</v>
      </c>
      <c r="E23" s="9">
        <f>SUM(E24:E27)</f>
        <v>356378613.46</v>
      </c>
      <c r="F23" s="9">
        <f t="shared" si="0"/>
        <v>205449806.45999998</v>
      </c>
      <c r="G23" s="19">
        <f t="shared" si="1"/>
        <v>236.123653624321</v>
      </c>
      <c r="H23" s="32"/>
    </row>
    <row r="24" spans="1:8" ht="54" customHeight="1" outlineLevel="1">
      <c r="A24" s="14" t="s">
        <v>23</v>
      </c>
      <c r="B24" s="15" t="s">
        <v>22</v>
      </c>
      <c r="C24" s="10">
        <v>11479835</v>
      </c>
      <c r="D24" s="10">
        <v>99841669.72</v>
      </c>
      <c r="E24" s="10">
        <v>98802258.99</v>
      </c>
      <c r="F24" s="10">
        <f t="shared" si="0"/>
        <v>87322423.99</v>
      </c>
      <c r="G24" s="20">
        <f t="shared" si="1"/>
        <v>860.6592254156963</v>
      </c>
      <c r="H24" s="31" t="s">
        <v>95</v>
      </c>
    </row>
    <row r="25" spans="1:8" ht="30" customHeight="1" outlineLevel="1">
      <c r="A25" s="14" t="s">
        <v>25</v>
      </c>
      <c r="B25" s="15" t="s">
        <v>24</v>
      </c>
      <c r="C25" s="10">
        <v>2480567</v>
      </c>
      <c r="D25" s="10">
        <v>8582650.2</v>
      </c>
      <c r="E25" s="10">
        <v>2642217.2</v>
      </c>
      <c r="F25" s="10">
        <f t="shared" si="0"/>
        <v>161650.2000000002</v>
      </c>
      <c r="G25" s="20">
        <f t="shared" si="1"/>
        <v>106.51666332737636</v>
      </c>
      <c r="H25" s="31" t="s">
        <v>119</v>
      </c>
    </row>
    <row r="26" spans="1:8" s="7" customFormat="1" ht="218.25" customHeight="1" outlineLevel="1">
      <c r="A26" s="14" t="s">
        <v>27</v>
      </c>
      <c r="B26" s="15" t="s">
        <v>26</v>
      </c>
      <c r="C26" s="10">
        <v>93827273</v>
      </c>
      <c r="D26" s="10">
        <v>263161797.89</v>
      </c>
      <c r="E26" s="10">
        <v>207279976.73</v>
      </c>
      <c r="F26" s="10">
        <f t="shared" si="0"/>
        <v>113452703.72999999</v>
      </c>
      <c r="G26" s="20">
        <f t="shared" si="1"/>
        <v>220.91655240795495</v>
      </c>
      <c r="H26" s="31" t="s">
        <v>120</v>
      </c>
    </row>
    <row r="27" spans="1:8" ht="30.75">
      <c r="A27" s="14" t="s">
        <v>29</v>
      </c>
      <c r="B27" s="15" t="s">
        <v>28</v>
      </c>
      <c r="C27" s="10">
        <v>43141132</v>
      </c>
      <c r="D27" s="10">
        <v>47989063.7</v>
      </c>
      <c r="E27" s="10">
        <v>47654160.54</v>
      </c>
      <c r="F27" s="10">
        <f t="shared" si="0"/>
        <v>4513028.539999999</v>
      </c>
      <c r="G27" s="20">
        <f t="shared" si="1"/>
        <v>110.46108048346991</v>
      </c>
      <c r="H27" s="32"/>
    </row>
    <row r="28" spans="1:8" ht="15" outlineLevel="1">
      <c r="A28" s="16" t="s">
        <v>80</v>
      </c>
      <c r="B28" s="13" t="s">
        <v>67</v>
      </c>
      <c r="C28" s="9">
        <f>SUM(C29:C34)</f>
        <v>2342105346</v>
      </c>
      <c r="D28" s="9">
        <f>SUM(D29:D34)</f>
        <v>2584542579.2699995</v>
      </c>
      <c r="E28" s="9">
        <f>SUM(E29:E34)</f>
        <v>2582497168.0899997</v>
      </c>
      <c r="F28" s="9">
        <f t="shared" si="0"/>
        <v>240391822.08999968</v>
      </c>
      <c r="G28" s="19">
        <f t="shared" si="1"/>
        <v>110.2639201306874</v>
      </c>
      <c r="H28" s="32"/>
    </row>
    <row r="29" spans="1:8" ht="162.75" customHeight="1" outlineLevel="1">
      <c r="A29" s="14" t="s">
        <v>31</v>
      </c>
      <c r="B29" s="15" t="s">
        <v>30</v>
      </c>
      <c r="C29" s="10">
        <v>1086094877</v>
      </c>
      <c r="D29" s="10">
        <v>1220524989.85</v>
      </c>
      <c r="E29" s="10">
        <v>1220481384.59</v>
      </c>
      <c r="F29" s="10">
        <f t="shared" si="0"/>
        <v>134386507.5899999</v>
      </c>
      <c r="G29" s="20">
        <f t="shared" si="1"/>
        <v>112.37336722931619</v>
      </c>
      <c r="H29" s="31" t="s">
        <v>121</v>
      </c>
    </row>
    <row r="30" spans="1:8" ht="189" customHeight="1" outlineLevel="1">
      <c r="A30" s="14" t="s">
        <v>33</v>
      </c>
      <c r="B30" s="15" t="s">
        <v>32</v>
      </c>
      <c r="C30" s="10">
        <v>1038660270</v>
      </c>
      <c r="D30" s="10">
        <v>1141589953.56</v>
      </c>
      <c r="E30" s="10">
        <v>1140119582.07</v>
      </c>
      <c r="F30" s="10">
        <f t="shared" si="0"/>
        <v>101459312.06999993</v>
      </c>
      <c r="G30" s="20">
        <f t="shared" si="1"/>
        <v>109.76828660924905</v>
      </c>
      <c r="H30" s="31" t="s">
        <v>122</v>
      </c>
    </row>
    <row r="31" spans="1:8" ht="132" outlineLevel="1">
      <c r="A31" s="14" t="s">
        <v>90</v>
      </c>
      <c r="B31" s="15" t="s">
        <v>89</v>
      </c>
      <c r="C31" s="10">
        <v>116324280</v>
      </c>
      <c r="D31" s="10">
        <v>133630154.74</v>
      </c>
      <c r="E31" s="10">
        <v>133627895.89</v>
      </c>
      <c r="F31" s="10">
        <f t="shared" si="0"/>
        <v>17303615.89</v>
      </c>
      <c r="G31" s="20">
        <f t="shared" si="1"/>
        <v>114.87532601964097</v>
      </c>
      <c r="H31" s="31" t="s">
        <v>124</v>
      </c>
    </row>
    <row r="32" spans="1:8" ht="46.5" outlineLevel="1">
      <c r="A32" s="14" t="s">
        <v>93</v>
      </c>
      <c r="B32" s="15" t="s">
        <v>94</v>
      </c>
      <c r="C32" s="10">
        <v>508000</v>
      </c>
      <c r="D32" s="10">
        <v>886068</v>
      </c>
      <c r="E32" s="10">
        <v>880568</v>
      </c>
      <c r="F32" s="10">
        <f t="shared" si="0"/>
        <v>372568</v>
      </c>
      <c r="G32" s="20">
        <f t="shared" si="1"/>
        <v>173.34015748031499</v>
      </c>
      <c r="H32" s="31" t="s">
        <v>123</v>
      </c>
    </row>
    <row r="33" spans="1:8" ht="30.75">
      <c r="A33" s="14" t="s">
        <v>57</v>
      </c>
      <c r="B33" s="15" t="s">
        <v>56</v>
      </c>
      <c r="C33" s="10">
        <v>10705600</v>
      </c>
      <c r="D33" s="10">
        <v>10705900</v>
      </c>
      <c r="E33" s="10">
        <v>10693151</v>
      </c>
      <c r="F33" s="10">
        <f t="shared" si="0"/>
        <v>-12449</v>
      </c>
      <c r="G33" s="20">
        <f t="shared" si="1"/>
        <v>99.8837150650127</v>
      </c>
      <c r="H33" s="32"/>
    </row>
    <row r="34" spans="1:8" ht="55.5" customHeight="1" outlineLevel="1">
      <c r="A34" s="14" t="s">
        <v>35</v>
      </c>
      <c r="B34" s="15" t="s">
        <v>34</v>
      </c>
      <c r="C34" s="10">
        <v>89812319</v>
      </c>
      <c r="D34" s="10">
        <v>77205513.12</v>
      </c>
      <c r="E34" s="10">
        <v>76694586.54</v>
      </c>
      <c r="F34" s="10">
        <f t="shared" si="0"/>
        <v>-13117732.459999993</v>
      </c>
      <c r="G34" s="20">
        <f t="shared" si="1"/>
        <v>85.39428376189686</v>
      </c>
      <c r="H34" s="31" t="s">
        <v>92</v>
      </c>
    </row>
    <row r="35" spans="1:8" ht="15" outlineLevel="1">
      <c r="A35" s="12" t="s">
        <v>81</v>
      </c>
      <c r="B35" s="13" t="s">
        <v>68</v>
      </c>
      <c r="C35" s="9">
        <f>SUM(C36:C37)</f>
        <v>211533017</v>
      </c>
      <c r="D35" s="9">
        <f>SUM(D36:D37)</f>
        <v>260703960.81</v>
      </c>
      <c r="E35" s="9">
        <f>SUM(E36:E37)</f>
        <v>258680223.63</v>
      </c>
      <c r="F35" s="9">
        <f t="shared" si="0"/>
        <v>47147206.629999995</v>
      </c>
      <c r="G35" s="19">
        <f t="shared" si="1"/>
        <v>122.28834406025608</v>
      </c>
      <c r="H35" s="32"/>
    </row>
    <row r="36" spans="1:8" ht="150.75" customHeight="1">
      <c r="A36" s="14" t="s">
        <v>37</v>
      </c>
      <c r="B36" s="15" t="s">
        <v>36</v>
      </c>
      <c r="C36" s="10">
        <v>141502488</v>
      </c>
      <c r="D36" s="10">
        <v>182493305.23</v>
      </c>
      <c r="E36" s="10">
        <v>182493304.66</v>
      </c>
      <c r="F36" s="10">
        <f t="shared" si="0"/>
        <v>40990816.66</v>
      </c>
      <c r="G36" s="20">
        <f t="shared" si="1"/>
        <v>128.96826567459365</v>
      </c>
      <c r="H36" s="31" t="s">
        <v>125</v>
      </c>
    </row>
    <row r="37" spans="1:8" ht="69" customHeight="1" outlineLevel="1">
      <c r="A37" s="14" t="s">
        <v>39</v>
      </c>
      <c r="B37" s="15" t="s">
        <v>38</v>
      </c>
      <c r="C37" s="10">
        <v>70030529</v>
      </c>
      <c r="D37" s="10">
        <v>78210655.58</v>
      </c>
      <c r="E37" s="10">
        <v>76186918.97</v>
      </c>
      <c r="F37" s="10">
        <f t="shared" si="0"/>
        <v>6156389.969999999</v>
      </c>
      <c r="G37" s="20">
        <f t="shared" si="1"/>
        <v>108.79100880417454</v>
      </c>
      <c r="H37" s="30" t="s">
        <v>126</v>
      </c>
    </row>
    <row r="38" spans="1:8" ht="15" outlineLevel="1">
      <c r="A38" s="16" t="s">
        <v>82</v>
      </c>
      <c r="B38" s="13" t="s">
        <v>69</v>
      </c>
      <c r="C38" s="9">
        <f>SUM(C39:C41)</f>
        <v>94060414</v>
      </c>
      <c r="D38" s="9">
        <f>SUM(D39:D41)</f>
        <v>132297695.77</v>
      </c>
      <c r="E38" s="9">
        <f>SUM(E39:E41)</f>
        <v>130284844.87</v>
      </c>
      <c r="F38" s="9">
        <f t="shared" si="0"/>
        <v>36224430.870000005</v>
      </c>
      <c r="G38" s="19">
        <f t="shared" si="1"/>
        <v>138.51187691986982</v>
      </c>
      <c r="H38" s="32"/>
    </row>
    <row r="39" spans="1:8" ht="15" outlineLevel="1">
      <c r="A39" s="14" t="s">
        <v>41</v>
      </c>
      <c r="B39" s="15" t="s">
        <v>40</v>
      </c>
      <c r="C39" s="10">
        <v>19200000</v>
      </c>
      <c r="D39" s="10">
        <v>18950434.26</v>
      </c>
      <c r="E39" s="10">
        <v>18950434.26</v>
      </c>
      <c r="F39" s="10">
        <f t="shared" si="0"/>
        <v>-249565.73999999836</v>
      </c>
      <c r="G39" s="20">
        <f t="shared" si="1"/>
        <v>98.70017843750001</v>
      </c>
      <c r="H39" s="32"/>
    </row>
    <row r="40" spans="1:8" ht="144.75">
      <c r="A40" s="14" t="s">
        <v>43</v>
      </c>
      <c r="B40" s="15" t="s">
        <v>42</v>
      </c>
      <c r="C40" s="10">
        <v>60918914</v>
      </c>
      <c r="D40" s="10">
        <v>12595438.8</v>
      </c>
      <c r="E40" s="10">
        <v>11708297.96</v>
      </c>
      <c r="F40" s="10">
        <f t="shared" si="0"/>
        <v>-49210616.04</v>
      </c>
      <c r="G40" s="20">
        <f t="shared" si="1"/>
        <v>19.219479125973916</v>
      </c>
      <c r="H40" s="31" t="s">
        <v>128</v>
      </c>
    </row>
    <row r="41" spans="1:8" ht="137.25" customHeight="1" outlineLevel="1">
      <c r="A41" s="14" t="s">
        <v>45</v>
      </c>
      <c r="B41" s="15" t="s">
        <v>44</v>
      </c>
      <c r="C41" s="10">
        <v>13941500</v>
      </c>
      <c r="D41" s="10">
        <v>100751822.71</v>
      </c>
      <c r="E41" s="10">
        <v>99626112.65</v>
      </c>
      <c r="F41" s="10">
        <f t="shared" si="0"/>
        <v>85684612.65</v>
      </c>
      <c r="G41" s="20">
        <f t="shared" si="1"/>
        <v>714.6011021052254</v>
      </c>
      <c r="H41" s="31" t="s">
        <v>127</v>
      </c>
    </row>
    <row r="42" spans="1:8" ht="30.75" outlineLevel="1">
      <c r="A42" s="12" t="s">
        <v>83</v>
      </c>
      <c r="B42" s="13" t="s">
        <v>70</v>
      </c>
      <c r="C42" s="9">
        <f>SUM(C43:C44)</f>
        <v>127540651</v>
      </c>
      <c r="D42" s="9">
        <f>SUM(D43:D44)</f>
        <v>163932542.31</v>
      </c>
      <c r="E42" s="9">
        <f>SUM(E43:E44)</f>
        <v>154133412.39999998</v>
      </c>
      <c r="F42" s="9">
        <f t="shared" si="0"/>
        <v>26592761.399999976</v>
      </c>
      <c r="G42" s="19">
        <f t="shared" si="1"/>
        <v>120.85041999668009</v>
      </c>
      <c r="H42" s="32"/>
    </row>
    <row r="43" spans="1:8" ht="171">
      <c r="A43" s="14" t="s">
        <v>47</v>
      </c>
      <c r="B43" s="15" t="s">
        <v>46</v>
      </c>
      <c r="C43" s="10">
        <v>113240984</v>
      </c>
      <c r="D43" s="10">
        <v>144403011.14</v>
      </c>
      <c r="E43" s="10">
        <v>137141363.89</v>
      </c>
      <c r="F43" s="10">
        <f t="shared" si="0"/>
        <v>23900379.889999986</v>
      </c>
      <c r="G43" s="20">
        <f t="shared" si="1"/>
        <v>121.10576846453401</v>
      </c>
      <c r="H43" s="31" t="s">
        <v>130</v>
      </c>
    </row>
    <row r="44" spans="1:8" ht="84" customHeight="1" outlineLevel="1">
      <c r="A44" s="14" t="s">
        <v>49</v>
      </c>
      <c r="B44" s="15" t="s">
        <v>48</v>
      </c>
      <c r="C44" s="10">
        <v>14299667</v>
      </c>
      <c r="D44" s="10">
        <v>19529531.17</v>
      </c>
      <c r="E44" s="10">
        <v>16992048.51</v>
      </c>
      <c r="F44" s="10">
        <f t="shared" si="0"/>
        <v>2692381.5100000016</v>
      </c>
      <c r="G44" s="20">
        <f t="shared" si="1"/>
        <v>118.82828117605817</v>
      </c>
      <c r="H44" s="30" t="s">
        <v>131</v>
      </c>
    </row>
    <row r="45" spans="1:8" ht="30.75">
      <c r="A45" s="12" t="s">
        <v>84</v>
      </c>
      <c r="B45" s="13" t="s">
        <v>71</v>
      </c>
      <c r="C45" s="9">
        <f>C46</f>
        <v>5000000</v>
      </c>
      <c r="D45" s="9">
        <f>D46</f>
        <v>5000000</v>
      </c>
      <c r="E45" s="9">
        <f>E46</f>
        <v>5000000</v>
      </c>
      <c r="F45" s="9">
        <f t="shared" si="0"/>
        <v>0</v>
      </c>
      <c r="G45" s="19">
        <f t="shared" si="1"/>
        <v>100</v>
      </c>
      <c r="H45" s="32"/>
    </row>
    <row r="46" spans="1:8" ht="15" outlineLevel="1">
      <c r="A46" s="14" t="s">
        <v>51</v>
      </c>
      <c r="B46" s="15" t="s">
        <v>50</v>
      </c>
      <c r="C46" s="10">
        <v>5000000</v>
      </c>
      <c r="D46" s="10">
        <v>5000000</v>
      </c>
      <c r="E46" s="10">
        <v>5000000</v>
      </c>
      <c r="F46" s="10">
        <f t="shared" si="0"/>
        <v>0</v>
      </c>
      <c r="G46" s="20">
        <f t="shared" si="1"/>
        <v>100</v>
      </c>
      <c r="H46" s="33"/>
    </row>
    <row r="47" spans="1:8" ht="46.5">
      <c r="A47" s="12" t="s">
        <v>85</v>
      </c>
      <c r="B47" s="13" t="s">
        <v>72</v>
      </c>
      <c r="C47" s="9">
        <f>C48</f>
        <v>24197811</v>
      </c>
      <c r="D47" s="9">
        <f>D48</f>
        <v>7054098</v>
      </c>
      <c r="E47" s="9">
        <f>E48</f>
        <v>5954832.16</v>
      </c>
      <c r="F47" s="9">
        <f t="shared" si="0"/>
        <v>-18242978.84</v>
      </c>
      <c r="G47" s="19">
        <f t="shared" si="1"/>
        <v>24.608970456046624</v>
      </c>
      <c r="H47" s="32"/>
    </row>
    <row r="48" spans="1:8" ht="150.75" customHeight="1">
      <c r="A48" s="14" t="s">
        <v>53</v>
      </c>
      <c r="B48" s="15" t="s">
        <v>52</v>
      </c>
      <c r="C48" s="10">
        <v>24197811</v>
      </c>
      <c r="D48" s="10">
        <v>7054098</v>
      </c>
      <c r="E48" s="10">
        <v>5954832.16</v>
      </c>
      <c r="F48" s="10">
        <f t="shared" si="0"/>
        <v>-18242978.84</v>
      </c>
      <c r="G48" s="20">
        <f t="shared" si="1"/>
        <v>24.608970456046624</v>
      </c>
      <c r="H48" s="31" t="s">
        <v>129</v>
      </c>
    </row>
    <row r="49" spans="1:8" ht="15">
      <c r="A49" s="17" t="s">
        <v>73</v>
      </c>
      <c r="B49" s="18"/>
      <c r="C49" s="11">
        <f>C5+C13+C17+C23+C28+C35+C38+C42+C45+C47</f>
        <v>3527910148</v>
      </c>
      <c r="D49" s="11">
        <f>D5+D13+D17+D23+D28+D35+D38+D42+D45+D47</f>
        <v>4403453922.21</v>
      </c>
      <c r="E49" s="11">
        <f>E5+E13+E17+E23+E28+E35+E38+E42+E45+E47</f>
        <v>4300279695.31</v>
      </c>
      <c r="F49" s="11">
        <f t="shared" si="0"/>
        <v>772369547.3100004</v>
      </c>
      <c r="G49" s="21">
        <f t="shared" si="1"/>
        <v>121.89311844429662</v>
      </c>
      <c r="H49" s="32"/>
    </row>
    <row r="50" spans="3:6" ht="12.75" customHeight="1">
      <c r="C50" s="6"/>
      <c r="D50" s="6"/>
      <c r="E50" s="6"/>
      <c r="F50" s="6"/>
    </row>
    <row r="52" ht="12.75" customHeight="1">
      <c r="D52" s="6"/>
    </row>
  </sheetData>
  <sheetProtection/>
  <mergeCells count="1">
    <mergeCell ref="A1:H1"/>
  </mergeCell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Romackaya</dc:creator>
  <cp:keywords/>
  <dc:description>POI HSSF rep:2.40.0.105</dc:description>
  <cp:lastModifiedBy>Popcova</cp:lastModifiedBy>
  <cp:lastPrinted>2020-01-30T14:37:55Z</cp:lastPrinted>
  <dcterms:created xsi:type="dcterms:W3CDTF">2017-04-26T07:16:44Z</dcterms:created>
  <dcterms:modified xsi:type="dcterms:W3CDTF">2020-01-30T14:38:27Z</dcterms:modified>
  <cp:category/>
  <cp:version/>
  <cp:contentType/>
  <cp:contentStatus/>
</cp:coreProperties>
</file>