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1720" windowHeight="12588"/>
  </bookViews>
  <sheets>
    <sheet name="2018 " sheetId="2" r:id="rId1"/>
  </sheets>
  <definedNames>
    <definedName name="_xlnm.Print_Titles" localSheetId="0">'2018 '!$5:$6</definedName>
    <definedName name="_xlnm.Print_Area" localSheetId="0">'2018 '!$A$1:$I$25</definedName>
  </definedNames>
  <calcPr calcId="145621"/>
</workbook>
</file>

<file path=xl/calcChain.xml><?xml version="1.0" encoding="utf-8"?>
<calcChain xmlns="http://schemas.openxmlformats.org/spreadsheetml/2006/main">
  <c r="G11" i="2" l="1"/>
  <c r="F25" i="2" l="1"/>
  <c r="D25" i="2"/>
  <c r="C25" i="2"/>
  <c r="H24" i="2"/>
  <c r="G24" i="2"/>
  <c r="E24" i="2"/>
  <c r="H23" i="2"/>
  <c r="G23" i="2"/>
  <c r="E23" i="2"/>
  <c r="H22" i="2"/>
  <c r="G22" i="2"/>
  <c r="E22" i="2"/>
  <c r="H21" i="2"/>
  <c r="G21" i="2"/>
  <c r="E21" i="2"/>
  <c r="H19" i="2"/>
  <c r="G19" i="2"/>
  <c r="E19" i="2"/>
  <c r="H18" i="2"/>
  <c r="G18" i="2"/>
  <c r="E18" i="2"/>
  <c r="H17" i="2"/>
  <c r="G17" i="2"/>
  <c r="E17" i="2"/>
  <c r="G16" i="2"/>
  <c r="E16" i="2"/>
  <c r="H15" i="2"/>
  <c r="G15" i="2"/>
  <c r="E15" i="2"/>
  <c r="H14" i="2"/>
  <c r="G14" i="2"/>
  <c r="E14" i="2"/>
  <c r="H13" i="2"/>
  <c r="G13" i="2"/>
  <c r="E13" i="2"/>
  <c r="G12" i="2"/>
  <c r="E12" i="2"/>
  <c r="H11" i="2"/>
  <c r="E11" i="2"/>
  <c r="H10" i="2"/>
  <c r="G10" i="2"/>
  <c r="E10" i="2"/>
  <c r="H9" i="2"/>
  <c r="G9" i="2"/>
  <c r="E9" i="2"/>
  <c r="H7" i="2"/>
  <c r="G7" i="2"/>
  <c r="E7" i="2"/>
  <c r="E25" i="2" s="1"/>
  <c r="H25" i="2" l="1"/>
  <c r="G25" i="2"/>
</calcChain>
</file>

<file path=xl/sharedStrings.xml><?xml version="1.0" encoding="utf-8"?>
<sst xmlns="http://schemas.openxmlformats.org/spreadsheetml/2006/main" count="45" uniqueCount="45">
  <si>
    <t xml:space="preserve">Информация об исполнении бюджета МОГО "Ухта" за 2018 год в разрезе объектов </t>
  </si>
  <si>
    <t>рублей</t>
  </si>
  <si>
    <t>№</t>
  </si>
  <si>
    <t>Наименование объекта</t>
  </si>
  <si>
    <t>Первоначально утвержденные бюджетные назначения</t>
  </si>
  <si>
    <t>Утверждённые бюджетные ассигнования</t>
  </si>
  <si>
    <t>Отклонения 
(гр.4-гр.3)</t>
  </si>
  <si>
    <t>Исполнено</t>
  </si>
  <si>
    <t>Остаток неиспользованных ассигнований</t>
  </si>
  <si>
    <t>Процент исполнения
 (%)</t>
  </si>
  <si>
    <t>Примечание</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</si>
  <si>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(строительство МКД и приобретение жилых помещений)</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</si>
  <si>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(выкуп жилых помещений)</t>
  </si>
  <si>
    <t>Застройка VI квартала северо-западной части центрального планировочного района г. Ухты с внешними инженерными сетями. Водоснабжение и канализация</t>
  </si>
  <si>
    <t>Однократная привязка проекта повторного применения «Физкультурно-оздоровительный комплекс, г. Чадан» для строительства объекта: «Физкультурно-оздоровительный комплекс единоборств, г. Ухта»</t>
  </si>
  <si>
    <t>Обустройство линии наружного освещения вдоль а/д Ухта-Дальний, мкрн. Озерный - мкрн. Ветлосян, в том числе ПСД</t>
  </si>
  <si>
    <t>Приобретение жилых помещений во вновь построенных многоквартирных жилых домах в г. Ухта, пгт. Ярега</t>
  </si>
  <si>
    <t>Реконструкция здания муниципального образовательного учреждения «Межшкольный учебный комбинат» МО ГО «Ухта» под дошкольное образовательное учреждение</t>
  </si>
  <si>
    <t>Реконструкция системы водоснабжения</t>
  </si>
  <si>
    <t>Текущий ремонт входной группы в территориальное отделение ЗАГСа по г.Ухте по адресу: г.Ухта, пр.Ленина, д.37/1</t>
  </si>
  <si>
    <t>Выкуп земельных участков для муниципальных нужд</t>
  </si>
  <si>
    <t>Реконструкция и ремонт общественных территорий</t>
  </si>
  <si>
    <t>Устройство тротуара вдоль ул. Набережной Газовиков</t>
  </si>
  <si>
    <t>Капитальный ремонт лоджий МКД, в том числе разработка ПСД</t>
  </si>
  <si>
    <t>Капитальный ремонт регулирующей плотины, входящей в состав ГТС «Плотина на р. Лунь-Вож»</t>
  </si>
  <si>
    <t>ИТОГО</t>
  </si>
  <si>
    <t>В ходе исполнения бюджета были предусмотрены ассигнования в размере 1 255 000 руб. на выкуп земельных участков для муниципальных нужд</t>
  </si>
  <si>
    <t>Замена витражей большой ванны плавательного бассейна «Юность» в г.Ухта (договор с АО «Транснефть-Север» от 22.02.2017 № 275/17)</t>
  </si>
  <si>
    <t>В результате заключения контракта и договоров на выполнение работ по объекту сложилась экономия в сумме 188 740,41 руб., из которой сумму 162 539,41 руб. планировалось использовать для заключения договоров на оформление технического паспорта и технического плана. Договор не заключен.</t>
  </si>
  <si>
    <t>В ходе исполнения бюджета на выполнение завершающих работ на объекте были предусмотрены ассигнования  в размере 248 663,94 руб. Подрядчиком не представлены акты выполненных работ на сумму 43 526,42 руб. Подрядчику направлены соглашения о расторжении договоров. Данные соглашения на данный момент подрядчиком не подписаны.</t>
  </si>
  <si>
    <t>Экономия  в размере 798 413,98 руб. сложилась в результате заключения договоров. 
Остаток неиспользованных ассигнований составляет 438 144,69 руб., в том числе:
- сумма 253 279,49 руб. - остаток лимитов бюджетных обязательств, который планировалось направить на заключение договоров по завершению работ по объекту;
- сумма 67 864,05 руб. - 70% суммы договора на оказание услуг по обследованию системы вентиляции и составлению дефектной ведомости на объекте;
- сумма 97 970,23 руб. - заключенный договор на оказание услуг по выполнению рабочей документации по объекту (пожарная сигнализация, система оповещения и управления эвакуацией людей при пожаре, автоматизация противопожарных систем);
- сумма 19 030,92 руб. - 70% суммы договора на выполнение работ по  объекту (электромонтажные работы).</t>
  </si>
  <si>
    <t>В ходе исполнения бюджета предусмотрены ассигнования в размере 10 548 431 руб.в рамках  Договора благотворительного пожертвования от 22.02.2017 № 275/17 с АО «Транснефть-Север». 
По результатам проведенного электронного аукциона на выполнение работ по объекту: «Замена витражей большой ванны плавательного бассейна «Юность» в г.Ухта» заключен муниципальный контракт на сумму 9 804 281,14 руб. Экономия сложилась в размере 744 149,86 руб.
20.12.2018 был предоставлен акт выполненных работ на сумму 9 804 281,14 руб. Произведена оплата в размере 7 384 000,00 руб., за счет средств перечисленных МУ УКС в рамках 1 этапа финансирования. 
10.01.2019 направлено письмо с просьбой перечислить денежные средства в рамках 2-го этапа платежа за выполненные работы.</t>
  </si>
  <si>
    <t>В ходе исполнения бюджета предусмотрены ассигнования из республиканского бюджета  в размере 50 000 000 руб. в рамках  соглашения от 17.09.2018 № 1- СДП и местные средства в размере 505 100 руб., выделенные из  резерва на финансовое обеспечение софинансирования мероприятий, осуществляемых за счёт безвозмездных поступлений. По результатам проведения 12 электронных аукционов на приобретение жилых помещений во вновь построенных многоквартирных домах в пгт. Ярега заключены муниципальные контракты на общую сумму 25 236 162,56 руб. 
Обеспечено достижение запланированных значений показателей результативности использования субсидий - приобретены 12 квартир, которые зарегистрированы в муниципальную собственность до 31.12.2018.
Остаток средств по результатам проведенных аукционов составил 25 268 937,44 руб.</t>
  </si>
  <si>
    <t>Приложение 3 к пояснительной записке</t>
  </si>
  <si>
    <t>В связи с тем, что подрядная организация ООО «Оргнефтестрой» не выполнила условия муниципального контракта от 27.06.2018 № 010730001218000406-0055930-01 на выполнение проектно-изыскательских работ по объекту: «Обустройство линии электроосвещения автомобильной дороги общего пользования местного значения Ухта – Дальний» (работы так и не были сданы заказчику - МУ «УЖКХ»), финансирование данного мероприятия в 2018 году не производилось. В отношении подрядной организации с 17.12.2018 начата претензионная работа.</t>
  </si>
  <si>
    <t>Благоустройство общественной территории г. Ухты «набережная Газовиков»</t>
  </si>
  <si>
    <t>В ходе исполнения бюджета уменьшены бюджетные ассигнования на 506 274 руб. Выполнены работы по разработке ПСД по капитальному ремонту лоджий в сумме 93 726 руб. В весенне-летний период 2019 года планировалось выполнить работы по бетонированию. На 2019 год в муниципальной программе МОГО «Ухта» «Жилье и жилищно-коммунальное хозяйство» по капитальному ремонту лоджий МКД средства не запланированы.</t>
  </si>
  <si>
    <t xml:space="preserve">В ходе исполнения бюджета предусмотрены ассигнования в размере 1 547 746,87 руб. В результате проведения аукциона на выполнение работ по устройству уличного освещения на Комсомольской площади г. Ухты между МУ «УЖКХ» и ООО «Межрегионтоп» заключен муниципальный контракт от 13.11.2018 на сумму 1 335 421,65 руб. Экономия составила 212 325,22 руб.                 </t>
  </si>
  <si>
    <t>В ходе исполнения бюджета предусмотрены ассигнования:                                                 - за счет средств республиканского бюджета Республики Коми в размере 100 000 000 руб;                                                                                                                                                       - за счет средств бюджета МОГО «Ухта» - 1 010 101,02 руб.                                                                                 В соответствии с п. 4.3.7.1 Соглашения от 27.12.2018 № 1-МГ/2018, между Министерством энергетики, жилищно-коммунального хозяйства и тарифов Республики Коми и администрацией МОГО "Ухта" о предоставлении субсидии на реализацию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реализация проектов должна быть завершена не позднее 31 декабря 2019 года.</t>
  </si>
  <si>
    <t xml:space="preserve">В ходе исполнения бюджета были предусмотрены ассигнования  в размере 
41 064 512,50 руб. за счет:
- поступления  средств Фонда реформирования жилищно-коммунального хозяйства в виде субсидии на сумму 2 971 621,97 руб.;
- поступления средств республиканского бюджета на сумму 3 486 959,58 руб.
- выделения средств из резерва на исполнение судебных актов, предусматривающих обращения взыскания на средства бюджета МОГО "Ухта" на сумму 34 605 930,95 руб.
В рамках реализации программы Переселение в 2018 году произведена оплата задолженности по исполнительным листам на сумму 37 039 672,75 руб., в том числе по 2 исполнительным листам, содержащих требование неденежного характера на сумму 1 949 870,70 руб.                                                                                                                                     
Причины неисполнения:
1. 3 851 881,73 руб. – неоплаченная задолженность за счет средств Фонда содействия реформированию жилищно-коммунального хозяйства и республиканского бюджета Республики Коми  за выполненные работы по муниципальному контракту от 01.08.2014 № №0307300008614000383-0065801-03 на выполнение работ по организации строительства объекта: «Строительство малоэтажных жилых домов для переселения граждан из аварийного жилищного фонда» (г. Ухта, ул. Молодежная - ул. Геологов, участок № 3). Оплата не производится по причине судебных разбирательств с подрядчиком (ООО «Эталон»).
2. 172 958,02 руб. – остаток средства Фонда содействия реформированию жилищно-коммунального хозяйства и республиканского бюджета Республики Коми в результате образовавшейся экономии при проведении в 2017 году электронного аукциона на приобретение квартиры в многоквартирном доме для обеспечения жильем граждан, нуждающихся в переселении из аварийного жилищного фонда.
</t>
  </si>
  <si>
    <t xml:space="preserve">В ходе исполнения бюджета были предусмотрены ассигнования  в размере 
61 982 982,83 руб. за счет:
- поступления  средств Фонда реформирования жилищно-коммунального хозяйства в виде субсидии на сумму 34 129 921,38 руб.;
- поступления средств республиканского бюджета на сумму 14 721 338,54 руб.
- выделения средств из резерва на исполнение судебных актов, предусматривающих обращения взыскания на средства бюджета МОГО "Ухта" на сумму 12 973 792,41 руб.
- перераспределения средств местного бюджета на выкуп жилых помещений 
157 930,50 руб.                                                                                                                                                                                                                                                                                                                       Причиной неисполнения является несогласие граждан на выкупную цену за жилое помещение. </t>
  </si>
  <si>
    <t>В ходе исполнения бюджета были предусмотрены ассигнования  в размере  
90 000 руб.  на выполнение работ по проведению технической инвентаризации, составлению технического паспорта и на выполнение работ по составлению технического плана. Экономия сложилась в результате заключения договоров.</t>
  </si>
  <si>
    <t xml:space="preserve">В ходе исполнения бюджета уменьшены бюджетные ассигнования на 
1 453 469,06  руб. в связи с проведением электронного аукциона на заключение контракта в 2018 году. По состоянию на 01.01.2019 обязательства исполнителя по муниципальному контракту не исполнены. 27.11.2018 исполнителем заключен договор на прохождение проекта повторного применения государственной экспертизы, на срок 45 рабочих дней и возможностью продления на 20 рабочих дней. При получении положительного заключения государственной экспертизы и передачи проектной документации, получившей положительное заключение, Заказчику, обязательства Исполнителя по контракту будут считаться исполненными. С момента подписания акта сдачи-приемки оказанных услуг у Заказчика возникает обязательство по оплате оказанных услуг (оплата должна быть произведена в течение 15 рабочих дней с момента подписания акта). С Исполнителем проводится претензионная работа. </t>
  </si>
  <si>
    <t>Работы не были выполнены ввиду того, что жилое помещение, в котором планировалось выполнить реконструкцию системы водоснабжения (пгт Водный, ул. Ленина, д. 2, кв. 2) признано непригодным для проживания и будет расселено (Постановление администрации МОГО «Ухта» от 09.11.2017 № 3624).</t>
  </si>
  <si>
    <t xml:space="preserve">В январе 2018 года неиспользованный остаток субсидии за 2017 год в сумме 
3 127 200,79 руб. поступил из республиканского бюджета Республики Коми в бюджет МОГО «Ухта». В 2018 году профинансировано работ на сумму 
3 033 051,83 руб. В январе 2019 года неиспользованный остаток субсидии за 2018 год в размере 94 148,96 руб. перечислен в республиканский бюджет Республики Коми. Остаток образовался вследствии взаиморасчетов между МУ «УЖКХ» и МУП «Ухтаводоканал» в соответствии с Соглашением сторон от 09.08.2018 о расторжении мунипального контракта №0107300001217000770-0055930-01 от 04.10.2017 на выполнение работ по объекту: «Капитальный ремонт регулирующей плотины, входящей в состав ГТС «Плотина на р. Лунь-Вож».  На основании актов приемки выполненных работ стоимость выполненных работ  составляет 10 270 038,63 руб. Оплата по контракту уменьшена на:                                                                                                                                     -547 301,00 руб. (штраф за ненадлежащее исполнение Подрядчиком обязательств, предусмотренных контрактом);                                                                                                                      - 435 625,95 руб. (неустойка в связи с просрочкой исполнения Подрядчиком своих обязательств);                                                                                                                                                       - 961 778,76 руб. (штраф в республиканский бюджет Республики Коми в соответствии с письмом Минприроды Республики Коми от 22.03.2018 № 02-05-2426 за допущенные нарушения обязательств, а именно недостижение процента технической готовности объекта: «Капитальный ремонт регулирующей плотины, входящей в состав ГТС «Плотина на р. Лунь-Вож» и несоблюдение сроков выполнения работ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</si>
</sst>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16"/>
      <color theme="1"/>
      <name val="Times New Roman"/>
      <family val="1"/>
      <charset val="204"/>
    </font>
    <font>
      <sz val="16"/>
      <name val="Times New Roman"/>
      <family val="1"/>
      <charset val="204"/>
    </font>
    <font>
      <sz val="14"/>
      <name val="Times New Roman"/>
      <family val="1"/>
      <charset val="204"/>
    </font>
    <font>
      <sz val="14"/>
      <color theme="1"/>
      <name val="Times New Roman"/>
      <family val="1"/>
      <charset val="204"/>
    </font>
    <font>
      <b/>
      <sz val="16"/>
      <color theme="1"/>
      <name val="Times New Roman"/>
      <family val="1"/>
      <charset val="204"/>
    </font>
    <font>
      <b/>
      <sz val="16"/>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1" fillId="0" borderId="0" xfId="0" applyFont="1"/>
    <xf numFmtId="0" fontId="1" fillId="0" borderId="0" xfId="0" applyFont="1" applyAlignment="1">
      <alignment horizontal="right"/>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vertical="center"/>
    </xf>
    <xf numFmtId="0" fontId="1" fillId="0" borderId="1" xfId="0" applyFont="1" applyBorder="1" applyAlignment="1">
      <alignment horizontal="center"/>
    </xf>
    <xf numFmtId="4" fontId="1"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4" fontId="3" fillId="0" borderId="1" xfId="0" applyNumberFormat="1" applyFont="1" applyFill="1" applyBorder="1" applyAlignment="1">
      <alignment horizontal="left" vertical="top" wrapText="1"/>
    </xf>
    <xf numFmtId="0" fontId="1" fillId="2" borderId="1" xfId="0" applyFont="1" applyFill="1" applyBorder="1" applyAlignment="1">
      <alignment horizontal="center" vertical="top"/>
    </xf>
    <xf numFmtId="0" fontId="2" fillId="2" borderId="1" xfId="0" applyFont="1" applyFill="1" applyBorder="1" applyAlignment="1">
      <alignment horizontal="left" vertical="top" wrapText="1"/>
    </xf>
    <xf numFmtId="4" fontId="1"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2" fillId="2" borderId="0" xfId="0" applyFont="1" applyFill="1" applyBorder="1" applyAlignment="1">
      <alignment vertical="top" wrapText="1"/>
    </xf>
    <xf numFmtId="0" fontId="1" fillId="2" borderId="0" xfId="0" applyFont="1" applyFill="1"/>
    <xf numFmtId="0" fontId="3"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2" fillId="0" borderId="1" xfId="0" applyFont="1" applyFill="1" applyBorder="1" applyAlignment="1">
      <alignment horizontal="left" vertical="top" wrapText="1"/>
    </xf>
    <xf numFmtId="4" fontId="2" fillId="0" borderId="1" xfId="0" applyNumberFormat="1" applyFont="1" applyFill="1" applyBorder="1" applyAlignment="1">
      <alignment horizontal="center" vertical="center"/>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1" xfId="0" applyFont="1" applyBorder="1" applyAlignment="1">
      <alignment horizontal="center" vertical="top"/>
    </xf>
    <xf numFmtId="0" fontId="6" fillId="0" borderId="1" xfId="0" applyFont="1" applyBorder="1" applyAlignment="1">
      <alignment horizontal="left" vertical="top" wrapText="1"/>
    </xf>
    <xf numFmtId="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4" fontId="1" fillId="0" borderId="0" xfId="0" applyNumberFormat="1" applyFont="1"/>
    <xf numFmtId="0" fontId="1" fillId="0" borderId="1" xfId="0" applyFont="1" applyBorder="1" applyAlignment="1">
      <alignment horizontal="center" vertical="top"/>
    </xf>
    <xf numFmtId="0" fontId="1" fillId="0" borderId="1" xfId="0" applyFont="1" applyFill="1" applyBorder="1" applyAlignment="1">
      <alignment horizontal="left" vertical="top" wrapText="1"/>
    </xf>
    <xf numFmtId="4"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0" xfId="0" applyFont="1" applyAlignment="1">
      <alignment horizontal="right" vertical="center"/>
    </xf>
    <xf numFmtId="0" fontId="1" fillId="0" borderId="0" xfId="0" applyFont="1" applyAlignment="1">
      <alignment horizontal="center"/>
    </xf>
    <xf numFmtId="0" fontId="1" fillId="0" borderId="0" xfId="0" applyFont="1" applyAlignment="1">
      <alignment horizontal="center"/>
    </xf>
    <xf numFmtId="0" fontId="1" fillId="0" borderId="1" xfId="0" applyFont="1" applyBorder="1" applyAlignment="1">
      <alignment horizontal="center" vertical="top"/>
    </xf>
    <xf numFmtId="0" fontId="1" fillId="0" borderId="1" xfId="0" applyFont="1" applyFill="1" applyBorder="1" applyAlignment="1">
      <alignment horizontal="left" vertical="top" wrapText="1"/>
    </xf>
    <xf numFmtId="4"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64" fontId="1" fillId="0" borderId="2" xfId="0" applyNumberFormat="1" applyFont="1" applyBorder="1" applyAlignment="1">
      <alignment horizontal="center" vertical="center"/>
    </xf>
    <xf numFmtId="164" fontId="1" fillId="0" borderId="3" xfId="0" applyNumberFormat="1" applyFont="1" applyBorder="1" applyAlignment="1">
      <alignment horizontal="center" vertical="center"/>
    </xf>
    <xf numFmtId="4" fontId="1" fillId="0" borderId="2" xfId="0" applyNumberFormat="1" applyFont="1" applyBorder="1" applyAlignment="1">
      <alignment horizontal="center" vertical="center"/>
    </xf>
    <xf numFmtId="4" fontId="1" fillId="0" borderId="3" xfId="0" applyNumberFormat="1" applyFont="1" applyBorder="1" applyAlignment="1">
      <alignment horizontal="center" vertical="center"/>
    </xf>
    <xf numFmtId="4" fontId="2" fillId="0" borderId="2" xfId="0" applyNumberFormat="1" applyFont="1" applyBorder="1" applyAlignment="1">
      <alignment horizontal="center" vertical="center"/>
    </xf>
    <xf numFmtId="4" fontId="2" fillId="0" borderId="3" xfId="0" applyNumberFormat="1"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4" fontId="3" fillId="0" borderId="2" xfId="0" applyNumberFormat="1" applyFont="1" applyFill="1" applyBorder="1" applyAlignment="1">
      <alignment horizontal="left" vertical="top" wrapText="1"/>
    </xf>
    <xf numFmtId="4" fontId="3" fillId="0" borderId="3"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tabSelected="1" zoomScale="60" zoomScaleNormal="60" workbookViewId="0">
      <selection activeCell="I14" sqref="I14"/>
    </sheetView>
  </sheetViews>
  <sheetFormatPr defaultColWidth="27.109375" defaultRowHeight="21" x14ac:dyDescent="0.4"/>
  <cols>
    <col min="1" max="1" width="5" style="1" customWidth="1"/>
    <col min="2" max="2" width="44.109375" style="1" customWidth="1"/>
    <col min="3" max="3" width="22" style="1" customWidth="1"/>
    <col min="4" max="6" width="21.5546875" style="1" bestFit="1" customWidth="1"/>
    <col min="7" max="7" width="25.33203125" style="1" customWidth="1"/>
    <col min="8" max="8" width="12.88671875" style="1" customWidth="1"/>
    <col min="9" max="9" width="95.33203125" style="1" customWidth="1"/>
    <col min="10" max="16384" width="27.109375" style="1"/>
  </cols>
  <sheetData>
    <row r="1" spans="1:14" x14ac:dyDescent="0.4">
      <c r="I1" s="36" t="s">
        <v>33</v>
      </c>
    </row>
    <row r="2" spans="1:14" x14ac:dyDescent="0.4">
      <c r="A2" s="38" t="s">
        <v>0</v>
      </c>
      <c r="B2" s="38"/>
      <c r="C2" s="38"/>
      <c r="D2" s="38"/>
      <c r="E2" s="38"/>
      <c r="F2" s="38"/>
      <c r="G2" s="38"/>
      <c r="H2" s="38"/>
    </row>
    <row r="3" spans="1:14" x14ac:dyDescent="0.4">
      <c r="A3" s="37"/>
      <c r="B3" s="37"/>
      <c r="C3" s="37"/>
      <c r="D3" s="37"/>
      <c r="E3" s="37"/>
      <c r="F3" s="37"/>
      <c r="G3" s="37"/>
      <c r="H3" s="37"/>
    </row>
    <row r="4" spans="1:14" x14ac:dyDescent="0.4">
      <c r="I4" s="2" t="s">
        <v>1</v>
      </c>
    </row>
    <row r="5" spans="1:14" s="5" customFormat="1" ht="84" x14ac:dyDescent="0.3">
      <c r="A5" s="3" t="s">
        <v>2</v>
      </c>
      <c r="B5" s="4" t="s">
        <v>3</v>
      </c>
      <c r="C5" s="4" t="s">
        <v>4</v>
      </c>
      <c r="D5" s="4" t="s">
        <v>5</v>
      </c>
      <c r="E5" s="4" t="s">
        <v>6</v>
      </c>
      <c r="F5" s="3" t="s">
        <v>7</v>
      </c>
      <c r="G5" s="4" t="s">
        <v>8</v>
      </c>
      <c r="H5" s="4" t="s">
        <v>9</v>
      </c>
      <c r="I5" s="3" t="s">
        <v>10</v>
      </c>
    </row>
    <row r="6" spans="1:14" x14ac:dyDescent="0.4">
      <c r="A6" s="6">
        <v>1</v>
      </c>
      <c r="B6" s="6">
        <v>2</v>
      </c>
      <c r="C6" s="6">
        <v>3</v>
      </c>
      <c r="D6" s="6">
        <v>4</v>
      </c>
      <c r="E6" s="6">
        <v>5</v>
      </c>
      <c r="F6" s="6">
        <v>6</v>
      </c>
      <c r="G6" s="6">
        <v>7</v>
      </c>
      <c r="H6" s="6">
        <v>8</v>
      </c>
      <c r="I6" s="6">
        <v>9</v>
      </c>
    </row>
    <row r="7" spans="1:14" ht="159" customHeight="1" x14ac:dyDescent="0.4">
      <c r="A7" s="51">
        <v>1</v>
      </c>
      <c r="B7" s="49" t="s">
        <v>11</v>
      </c>
      <c r="C7" s="45">
        <v>0</v>
      </c>
      <c r="D7" s="47">
        <v>41064512.5</v>
      </c>
      <c r="E7" s="45">
        <f>SUM(D7-C7)</f>
        <v>41064512.5</v>
      </c>
      <c r="F7" s="47">
        <v>37039672.75</v>
      </c>
      <c r="G7" s="45">
        <f>SUM(D7-F7)</f>
        <v>4024839.75</v>
      </c>
      <c r="H7" s="43">
        <f>SUM(F7/D7*100)</f>
        <v>90.198739726911398</v>
      </c>
      <c r="I7" s="55" t="s">
        <v>39</v>
      </c>
    </row>
    <row r="8" spans="1:14" ht="317.39999999999998" customHeight="1" x14ac:dyDescent="0.4">
      <c r="A8" s="52"/>
      <c r="B8" s="50"/>
      <c r="C8" s="46"/>
      <c r="D8" s="48"/>
      <c r="E8" s="46"/>
      <c r="F8" s="48"/>
      <c r="G8" s="46"/>
      <c r="H8" s="44"/>
      <c r="I8" s="56"/>
    </row>
    <row r="9" spans="1:14" s="17" customFormat="1" ht="224.25" customHeight="1" x14ac:dyDescent="0.4">
      <c r="A9" s="11">
        <v>2</v>
      </c>
      <c r="B9" s="12" t="s">
        <v>12</v>
      </c>
      <c r="C9" s="13">
        <v>0</v>
      </c>
      <c r="D9" s="14">
        <v>61982982.829999998</v>
      </c>
      <c r="E9" s="13">
        <f>SUM(D9-C9)</f>
        <v>61982982.829999998</v>
      </c>
      <c r="F9" s="14">
        <v>37095455.990000002</v>
      </c>
      <c r="G9" s="13">
        <f>SUM(D9-F9)</f>
        <v>24887526.839999996</v>
      </c>
      <c r="H9" s="15">
        <f t="shared" ref="H9:H19" si="0">SUM(F9/D9*100)</f>
        <v>59.847807085601666</v>
      </c>
      <c r="I9" s="10" t="s">
        <v>40</v>
      </c>
      <c r="J9" s="16"/>
      <c r="K9" s="16"/>
      <c r="L9" s="16"/>
      <c r="M9" s="16"/>
      <c r="N9" s="16"/>
    </row>
    <row r="10" spans="1:14" s="17" customFormat="1" ht="104.25" customHeight="1" x14ac:dyDescent="0.4">
      <c r="A10" s="11">
        <v>3</v>
      </c>
      <c r="B10" s="12" t="s">
        <v>13</v>
      </c>
      <c r="C10" s="13">
        <v>0</v>
      </c>
      <c r="D10" s="14">
        <v>90000</v>
      </c>
      <c r="E10" s="13">
        <f t="shared" ref="E10:E19" si="1">SUM(D10-C10)</f>
        <v>90000</v>
      </c>
      <c r="F10" s="14">
        <v>83089.539999999994</v>
      </c>
      <c r="G10" s="13">
        <f t="shared" ref="G10:G19" si="2">SUM(D10-F10)</f>
        <v>6910.4600000000064</v>
      </c>
      <c r="H10" s="15">
        <f t="shared" si="0"/>
        <v>92.3217111111111</v>
      </c>
      <c r="I10" s="18" t="s">
        <v>41</v>
      </c>
    </row>
    <row r="11" spans="1:14" s="17" customFormat="1" ht="234" x14ac:dyDescent="0.4">
      <c r="A11" s="11">
        <v>4</v>
      </c>
      <c r="B11" s="12" t="s">
        <v>14</v>
      </c>
      <c r="C11" s="13">
        <v>3447953.75</v>
      </c>
      <c r="D11" s="14">
        <v>1994484.69</v>
      </c>
      <c r="E11" s="13">
        <f t="shared" si="1"/>
        <v>-1453469.06</v>
      </c>
      <c r="F11" s="14">
        <v>0</v>
      </c>
      <c r="G11" s="13">
        <f>SUM(D11-F11)</f>
        <v>1994484.69</v>
      </c>
      <c r="H11" s="15">
        <f t="shared" si="0"/>
        <v>0</v>
      </c>
      <c r="I11" s="18" t="s">
        <v>42</v>
      </c>
    </row>
    <row r="12" spans="1:14" ht="126" x14ac:dyDescent="0.4">
      <c r="A12" s="19">
        <v>5</v>
      </c>
      <c r="B12" s="20" t="s">
        <v>15</v>
      </c>
      <c r="C12" s="32">
        <v>1200000</v>
      </c>
      <c r="D12" s="21">
        <v>0</v>
      </c>
      <c r="E12" s="32">
        <f>SUM(D12-C12)</f>
        <v>-1200000</v>
      </c>
      <c r="F12" s="21">
        <v>0</v>
      </c>
      <c r="G12" s="32">
        <f>SUM(D12-F12)</f>
        <v>0</v>
      </c>
      <c r="H12" s="33">
        <v>0</v>
      </c>
      <c r="I12" s="18" t="s">
        <v>34</v>
      </c>
    </row>
    <row r="13" spans="1:14" ht="246.75" customHeight="1" x14ac:dyDescent="0.4">
      <c r="A13" s="30">
        <v>6</v>
      </c>
      <c r="B13" s="34" t="s">
        <v>16</v>
      </c>
      <c r="C13" s="7">
        <v>0</v>
      </c>
      <c r="D13" s="8">
        <v>50505100</v>
      </c>
      <c r="E13" s="7">
        <f t="shared" si="1"/>
        <v>50505100</v>
      </c>
      <c r="F13" s="8">
        <v>25236162.559999999</v>
      </c>
      <c r="G13" s="7">
        <f t="shared" si="2"/>
        <v>25268937.440000001</v>
      </c>
      <c r="H13" s="9">
        <f t="shared" si="0"/>
        <v>49.967552900598157</v>
      </c>
      <c r="I13" s="18" t="s">
        <v>32</v>
      </c>
    </row>
    <row r="14" spans="1:14" ht="220.2" customHeight="1" x14ac:dyDescent="0.4">
      <c r="A14" s="30">
        <v>7</v>
      </c>
      <c r="B14" s="22" t="s">
        <v>27</v>
      </c>
      <c r="C14" s="7">
        <v>0</v>
      </c>
      <c r="D14" s="7">
        <v>10548431</v>
      </c>
      <c r="E14" s="7">
        <f t="shared" si="1"/>
        <v>10548431</v>
      </c>
      <c r="F14" s="7">
        <v>7384000</v>
      </c>
      <c r="G14" s="7">
        <f t="shared" si="2"/>
        <v>3164431</v>
      </c>
      <c r="H14" s="9">
        <f t="shared" si="0"/>
        <v>70.000931892145857</v>
      </c>
      <c r="I14" s="18" t="s">
        <v>31</v>
      </c>
    </row>
    <row r="15" spans="1:14" s="17" customFormat="1" ht="214.8" customHeight="1" x14ac:dyDescent="0.4">
      <c r="A15" s="11">
        <v>8</v>
      </c>
      <c r="B15" s="23" t="s">
        <v>17</v>
      </c>
      <c r="C15" s="13">
        <v>7000000</v>
      </c>
      <c r="D15" s="13">
        <v>6201586.0199999996</v>
      </c>
      <c r="E15" s="13">
        <f t="shared" si="1"/>
        <v>-798413.98000000045</v>
      </c>
      <c r="F15" s="13">
        <v>5763441.3300000001</v>
      </c>
      <c r="G15" s="13">
        <f t="shared" si="2"/>
        <v>438144.68999999948</v>
      </c>
      <c r="H15" s="15">
        <f t="shared" si="0"/>
        <v>92.934957467541508</v>
      </c>
      <c r="I15" s="24" t="s">
        <v>30</v>
      </c>
    </row>
    <row r="16" spans="1:14" ht="75" customHeight="1" x14ac:dyDescent="0.4">
      <c r="A16" s="19">
        <v>9</v>
      </c>
      <c r="B16" s="31" t="s">
        <v>18</v>
      </c>
      <c r="C16" s="32">
        <v>1100000</v>
      </c>
      <c r="D16" s="32">
        <v>0</v>
      </c>
      <c r="E16" s="32">
        <f>SUM(D16-C16)</f>
        <v>-1100000</v>
      </c>
      <c r="F16" s="32">
        <v>0</v>
      </c>
      <c r="G16" s="32">
        <f>SUM(D16-F16)</f>
        <v>0</v>
      </c>
      <c r="H16" s="33">
        <v>0</v>
      </c>
      <c r="I16" s="24" t="s">
        <v>43</v>
      </c>
    </row>
    <row r="17" spans="1:9" ht="93" customHeight="1" x14ac:dyDescent="0.4">
      <c r="A17" s="30">
        <v>10</v>
      </c>
      <c r="B17" s="31" t="s">
        <v>19</v>
      </c>
      <c r="C17" s="32">
        <v>0</v>
      </c>
      <c r="D17" s="32">
        <v>248663.94</v>
      </c>
      <c r="E17" s="32">
        <f t="shared" si="1"/>
        <v>248663.94</v>
      </c>
      <c r="F17" s="32">
        <v>205137.52</v>
      </c>
      <c r="G17" s="32">
        <f t="shared" si="2"/>
        <v>43526.420000000013</v>
      </c>
      <c r="H17" s="33">
        <f t="shared" si="0"/>
        <v>82.495885812796175</v>
      </c>
      <c r="I17" s="18" t="s">
        <v>29</v>
      </c>
    </row>
    <row r="18" spans="1:9" ht="39.75" customHeight="1" x14ac:dyDescent="0.4">
      <c r="A18" s="30">
        <v>11</v>
      </c>
      <c r="B18" s="31" t="s">
        <v>20</v>
      </c>
      <c r="C18" s="32">
        <v>0</v>
      </c>
      <c r="D18" s="32">
        <v>1255000</v>
      </c>
      <c r="E18" s="32">
        <f t="shared" si="1"/>
        <v>1255000</v>
      </c>
      <c r="F18" s="32">
        <v>1255000</v>
      </c>
      <c r="G18" s="32">
        <f t="shared" si="2"/>
        <v>0</v>
      </c>
      <c r="H18" s="33">
        <f t="shared" si="0"/>
        <v>100</v>
      </c>
      <c r="I18" s="35" t="s">
        <v>26</v>
      </c>
    </row>
    <row r="19" spans="1:9" ht="20.25" customHeight="1" x14ac:dyDescent="0.4">
      <c r="A19" s="39">
        <v>12</v>
      </c>
      <c r="B19" s="40" t="s">
        <v>35</v>
      </c>
      <c r="C19" s="41">
        <v>0</v>
      </c>
      <c r="D19" s="41">
        <v>101010101.02</v>
      </c>
      <c r="E19" s="41">
        <f t="shared" si="1"/>
        <v>101010101.02</v>
      </c>
      <c r="F19" s="41">
        <v>0</v>
      </c>
      <c r="G19" s="41">
        <f t="shared" si="2"/>
        <v>101010101.02</v>
      </c>
      <c r="H19" s="42">
        <f t="shared" si="0"/>
        <v>0</v>
      </c>
      <c r="I19" s="53" t="s">
        <v>38</v>
      </c>
    </row>
    <row r="20" spans="1:9" ht="186" customHeight="1" x14ac:dyDescent="0.4">
      <c r="A20" s="39"/>
      <c r="B20" s="40"/>
      <c r="C20" s="41"/>
      <c r="D20" s="41"/>
      <c r="E20" s="41"/>
      <c r="F20" s="41"/>
      <c r="G20" s="41"/>
      <c r="H20" s="42"/>
      <c r="I20" s="54"/>
    </row>
    <row r="21" spans="1:9" ht="101.25" customHeight="1" x14ac:dyDescent="0.4">
      <c r="A21" s="30">
        <v>13</v>
      </c>
      <c r="B21" s="31" t="s">
        <v>21</v>
      </c>
      <c r="C21" s="32">
        <v>0</v>
      </c>
      <c r="D21" s="32">
        <v>1547746.87</v>
      </c>
      <c r="E21" s="32">
        <f>SUM(D21-C21)</f>
        <v>1547746.87</v>
      </c>
      <c r="F21" s="32">
        <v>1335421.6499999999</v>
      </c>
      <c r="G21" s="32">
        <f>SUM(D21-F21)</f>
        <v>212325.2200000002</v>
      </c>
      <c r="H21" s="33">
        <f>SUM(F21/D21*100)</f>
        <v>86.281657284178507</v>
      </c>
      <c r="I21" s="35" t="s">
        <v>37</v>
      </c>
    </row>
    <row r="22" spans="1:9" ht="78.75" customHeight="1" x14ac:dyDescent="0.4">
      <c r="A22" s="30">
        <v>14</v>
      </c>
      <c r="B22" s="31" t="s">
        <v>22</v>
      </c>
      <c r="C22" s="32">
        <v>1865141.37</v>
      </c>
      <c r="D22" s="32">
        <v>1838940.37</v>
      </c>
      <c r="E22" s="32">
        <f>SUM(D22-C22)</f>
        <v>-26201</v>
      </c>
      <c r="F22" s="32">
        <v>1676400.96</v>
      </c>
      <c r="G22" s="32">
        <f>SUM(D22-F22)</f>
        <v>162539.41000000015</v>
      </c>
      <c r="H22" s="33">
        <f>SUM(F22/D22*100)</f>
        <v>91.161246299682887</v>
      </c>
      <c r="I22" s="18" t="s">
        <v>28</v>
      </c>
    </row>
    <row r="23" spans="1:9" ht="121.2" customHeight="1" x14ac:dyDescent="0.4">
      <c r="A23" s="30">
        <v>15</v>
      </c>
      <c r="B23" s="31" t="s">
        <v>23</v>
      </c>
      <c r="C23" s="32">
        <v>600000</v>
      </c>
      <c r="D23" s="32">
        <v>93726</v>
      </c>
      <c r="E23" s="32">
        <f>SUM(D23-C23)</f>
        <v>-506274</v>
      </c>
      <c r="F23" s="32">
        <v>93726</v>
      </c>
      <c r="G23" s="32">
        <f>SUM(D23-F23)</f>
        <v>0</v>
      </c>
      <c r="H23" s="33">
        <f>SUM(F23/D23*100)</f>
        <v>100</v>
      </c>
      <c r="I23" s="18" t="s">
        <v>36</v>
      </c>
    </row>
    <row r="24" spans="1:9" ht="396" x14ac:dyDescent="0.4">
      <c r="A24" s="30">
        <v>16</v>
      </c>
      <c r="B24" s="31" t="s">
        <v>24</v>
      </c>
      <c r="C24" s="32">
        <v>0</v>
      </c>
      <c r="D24" s="32">
        <v>3127200.79</v>
      </c>
      <c r="E24" s="32">
        <f>SUM(D24-C24)</f>
        <v>3127200.79</v>
      </c>
      <c r="F24" s="32">
        <v>3033051.83</v>
      </c>
      <c r="G24" s="32">
        <f>SUM(D24-F24)</f>
        <v>94148.959999999963</v>
      </c>
      <c r="H24" s="33">
        <f>SUM(F24/D24*100)</f>
        <v>96.989353536201932</v>
      </c>
      <c r="I24" s="18" t="s">
        <v>44</v>
      </c>
    </row>
    <row r="25" spans="1:9" x14ac:dyDescent="0.4">
      <c r="A25" s="25"/>
      <c r="B25" s="26" t="s">
        <v>25</v>
      </c>
      <c r="C25" s="27">
        <f>SUM(C7:C24)</f>
        <v>15213095.120000001</v>
      </c>
      <c r="D25" s="27">
        <f>SUM(D7:D24)</f>
        <v>281508476.03000003</v>
      </c>
      <c r="E25" s="27">
        <f>SUM(E7:E24)</f>
        <v>266295380.91</v>
      </c>
      <c r="F25" s="27">
        <f>SUM(F7:F24)</f>
        <v>120200560.13000001</v>
      </c>
      <c r="G25" s="27">
        <f>SUM(G7:G24)</f>
        <v>161307915.90000001</v>
      </c>
      <c r="H25" s="28">
        <f>SUM(F25/D25*100)</f>
        <v>42.698735691777316</v>
      </c>
      <c r="I25" s="34"/>
    </row>
    <row r="26" spans="1:9" x14ac:dyDescent="0.4">
      <c r="E26" s="29"/>
    </row>
    <row r="27" spans="1:9" x14ac:dyDescent="0.4">
      <c r="D27" s="29"/>
      <c r="E27" s="29"/>
    </row>
    <row r="28" spans="1:9" x14ac:dyDescent="0.4">
      <c r="G28" s="29"/>
    </row>
    <row r="29" spans="1:9" x14ac:dyDescent="0.4">
      <c r="G29" s="29"/>
    </row>
  </sheetData>
  <mergeCells count="19">
    <mergeCell ref="A7:A8"/>
    <mergeCell ref="I19:I20"/>
    <mergeCell ref="I7:I8"/>
    <mergeCell ref="A2:H2"/>
    <mergeCell ref="A19:A20"/>
    <mergeCell ref="B19:B20"/>
    <mergeCell ref="C19:C20"/>
    <mergeCell ref="D19:D20"/>
    <mergeCell ref="E19:E20"/>
    <mergeCell ref="F19:F20"/>
    <mergeCell ref="G19:G20"/>
    <mergeCell ref="H19:H20"/>
    <mergeCell ref="H7:H8"/>
    <mergeCell ref="G7:G8"/>
    <mergeCell ref="F7:F8"/>
    <mergeCell ref="E7:E8"/>
    <mergeCell ref="D7:D8"/>
    <mergeCell ref="C7:C8"/>
    <mergeCell ref="B7:B8"/>
  </mergeCells>
  <pageMargins left="0.39370078740157483" right="0.39370078740157483" top="0.78740157480314965" bottom="0.39370078740157483"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 </vt:lpstr>
      <vt:lpstr>'2018 '!Заголовки_для_печати</vt:lpstr>
      <vt:lpstr>'2018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Ефремова М.Ю.</dc:creator>
  <cp:lastModifiedBy>krain</cp:lastModifiedBy>
  <cp:lastPrinted>2019-04-26T12:41:21Z</cp:lastPrinted>
  <dcterms:created xsi:type="dcterms:W3CDTF">2019-01-30T05:47:44Z</dcterms:created>
  <dcterms:modified xsi:type="dcterms:W3CDTF">2019-04-26T12:47:00Z</dcterms:modified>
</cp:coreProperties>
</file>