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'Бюджет'!$A$15</definedName>
    <definedName name="FIO" localSheetId="0">'Бюджет'!#REF!</definedName>
    <definedName name="SIGN" localSheetId="0">'Бюджет'!$A$16:$F$17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<sst xmlns="http://schemas.openxmlformats.org/spreadsheetml/2006/main" count="105" uniqueCount="99">
  <si>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</si>
  <si>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</si>
  <si>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</si>
  <si>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</si>
  <si>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</si>
  <si>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</si>
  <si>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</si>
  <si>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</si>
  <si>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</si>
  <si>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</si>
  <si>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</si>
  <si>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</si>
  <si>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</si>
  <si>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</si>
  <si>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</si>
  <si>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</si>
  <si>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</si>
  <si>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</si>
  <si>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</si>
  <si>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</si>
  <si>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</si>
  <si>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</si>
  <si>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</si>
  <si>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</si>
  <si>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</si>
  <si>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</si>
  <si>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</si>
  <si>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</si>
  <si>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</si>
  <si>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</si>
  <si>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</si>
  <si>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</si>
  <si>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</si>
  <si>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</si>
  <si>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</si>
  <si>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</si>
  <si>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</si>
  <si>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</si>
  <si>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</si>
  <si>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</si>
  <si>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</si>
  <si>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</si>
  <si>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</si>
  <si>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</si>
  <si>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</si>
  <si>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</si>
  <si>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</si>
  <si>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</si>
  <si>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</si>
  <si>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</si>
  <si>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</si>
  <si>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</si>
  <si>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</si>
  <si>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</si>
  <si>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</si>
  <si>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</si>
  <si>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</si>
  <si>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</si>
  <si>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</si>
  <si>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</si>
  <si>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</si>
  <si>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</si>
  <si>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</si>
  <si>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</si>
  <si>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</si>
  <si>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</si>
  <si>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</si>
  <si>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</si>
  <si>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</si>
  <si>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</si>
  <si>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</si>
  <si>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</si>
  <si>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</si>
  <si>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</si>
  <si>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</si>
  <si>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</si>
  <si>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</si>
  <si>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</si>
  <si>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Другие вопросы в области национальной безопасности и правоохранительной деятельности</t>
  </si>
  <si>
    <t>0314</t>
  </si>
  <si>
    <t>план</t>
  </si>
  <si>
    <t>расход</t>
  </si>
  <si>
    <t>Код</t>
  </si>
  <si>
    <t>сумма</t>
  </si>
  <si>
    <t>%</t>
  </si>
  <si>
    <t xml:space="preserve">Наименование </t>
  </si>
  <si>
    <t>Всего</t>
  </si>
  <si>
    <t>рублей</t>
  </si>
  <si>
    <t>0406</t>
  </si>
  <si>
    <t>Водное хозяйство</t>
  </si>
  <si>
    <t>0703</t>
  </si>
  <si>
    <t>Дополнительное образование детей</t>
  </si>
  <si>
    <t>Данные о расходах бюджета МОГО "Ухта" по разделам и подразделам классификации расходов бюджетов 
за 2018 год в сравнении с 2017 годом</t>
  </si>
  <si>
    <t xml:space="preserve"> 2017 год
(по состоянию на 01.01.2018)</t>
  </si>
  <si>
    <t xml:space="preserve"> 2018 год 
(по состоянию на 01.01.2019)</t>
  </si>
  <si>
    <t>Отклонение 2018 года от 2017 года 
(+увеличение; - уменьшение)</t>
  </si>
  <si>
    <t>0705</t>
  </si>
  <si>
    <t>Профессиональная подготовка, переподготовка и повышение квалификации</t>
  </si>
  <si>
    <t>Приложение 2 к пояснительной записке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</si>
</sst>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 horizontal="right"/>
      <protection/>
    </xf>
    <xf numFmtId="164" fontId="4" fillId="0" borderId="10" xfId="0" applyNumberFormat="1" applyFont="1" applyBorder="1" applyAlignment="1" applyProtection="1">
      <alignment horizontal="right" vertical="center" wrapText="1"/>
      <protection/>
    </xf>
    <xf numFmtId="164" fontId="3" fillId="0" borderId="10" xfId="0" applyNumberFormat="1" applyFont="1" applyBorder="1" applyAlignment="1" applyProtection="1">
      <alignment horizontal="right" vertical="center" wrapText="1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1"/>
  <sheetViews>
    <sheetView showGridLines="0" tabSelected="1" workbookViewId="0" topLeftCell="B1">
      <selection activeCell="A2" sqref="A2:J2"/>
    </sheetView>
  </sheetViews>
  <sheetFormatPr defaultColWidth="9.140625" defaultRowHeight="12.75" customHeight="1" outlineLevelRow="1"/>
  <cols>
    <col min="1" max="1" width="32.28125" style="5" customWidth="1"/>
    <col min="2" max="2" width="7.8515625" style="5" customWidth="1"/>
    <col min="3" max="3" width="17.00390625" style="5" customWidth="1"/>
    <col min="4" max="6" width="17.28125" style="5" bestFit="1" customWidth="1"/>
    <col min="7" max="7" width="16.28125" style="5" bestFit="1" customWidth="1"/>
    <col min="8" max="8" width="8.00390625" style="5" customWidth="1"/>
    <col min="9" max="9" width="16.140625" style="5" customWidth="1"/>
    <col min="10" max="10" width="9.00390625" style="5" bestFit="1" customWidth="1"/>
    <col min="11" max="16384" width="9.140625" style="5" customWidth="1"/>
  </cols>
  <sheetData>
    <row r="1" spans="1:10" ht="17.25" customHeight="1">
      <c r="A1" s="4"/>
      <c r="B1" s="4"/>
      <c r="C1" s="4"/>
      <c r="D1" s="4"/>
      <c r="E1" s="4"/>
      <c r="G1" s="22" t="s">
        <v>98</v>
      </c>
      <c r="H1" s="22"/>
      <c r="I1" s="22"/>
      <c r="J1" s="22"/>
    </row>
    <row r="2" spans="1:10" ht="45" customHeight="1">
      <c r="A2" s="23" t="s">
        <v>92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6"/>
      <c r="B3" s="6"/>
      <c r="C3" s="6"/>
      <c r="D3" s="6"/>
      <c r="E3" s="6"/>
      <c r="F3" s="6"/>
      <c r="J3" s="2" t="s">
        <v>87</v>
      </c>
    </row>
    <row r="4" spans="1:10" ht="33.75" customHeight="1">
      <c r="A4" s="20" t="s">
        <v>85</v>
      </c>
      <c r="B4" s="20" t="s">
        <v>82</v>
      </c>
      <c r="C4" s="21" t="s">
        <v>93</v>
      </c>
      <c r="D4" s="21"/>
      <c r="E4" s="20" t="s">
        <v>94</v>
      </c>
      <c r="F4" s="20"/>
      <c r="G4" s="20" t="s">
        <v>95</v>
      </c>
      <c r="H4" s="20"/>
      <c r="I4" s="20"/>
      <c r="J4" s="20"/>
    </row>
    <row r="5" spans="1:10" ht="15">
      <c r="A5" s="20"/>
      <c r="B5" s="20"/>
      <c r="C5" s="21" t="s">
        <v>80</v>
      </c>
      <c r="D5" s="21" t="s">
        <v>81</v>
      </c>
      <c r="E5" s="21" t="s">
        <v>80</v>
      </c>
      <c r="F5" s="21" t="s">
        <v>81</v>
      </c>
      <c r="G5" s="21" t="s">
        <v>80</v>
      </c>
      <c r="H5" s="21"/>
      <c r="I5" s="21" t="s">
        <v>81</v>
      </c>
      <c r="J5" s="21"/>
    </row>
    <row r="6" spans="1:10" ht="15">
      <c r="A6" s="20"/>
      <c r="B6" s="20"/>
      <c r="C6" s="21"/>
      <c r="D6" s="21"/>
      <c r="E6" s="21"/>
      <c r="F6" s="21"/>
      <c r="G6" s="1" t="s">
        <v>83</v>
      </c>
      <c r="H6" s="1" t="s">
        <v>84</v>
      </c>
      <c r="I6" s="1" t="s">
        <v>83</v>
      </c>
      <c r="J6" s="1" t="s">
        <v>84</v>
      </c>
    </row>
    <row r="7" spans="1:10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30.75">
      <c r="A8" s="8" t="s">
        <v>0</v>
      </c>
      <c r="B8" s="9" t="s">
        <v>1</v>
      </c>
      <c r="C8" s="10">
        <v>243497423.65</v>
      </c>
      <c r="D8" s="10">
        <v>233899768.49</v>
      </c>
      <c r="E8" s="10">
        <f>SUM(E9:E15)</f>
        <v>285844748.69</v>
      </c>
      <c r="F8" s="10">
        <f>SUM(F9:F15)</f>
        <v>254100840.84000003</v>
      </c>
      <c r="G8" s="10">
        <f>E8-C8</f>
        <v>42347325.03999999</v>
      </c>
      <c r="H8" s="17">
        <f>E8/C8*100</f>
        <v>117.39128258739586</v>
      </c>
      <c r="I8" s="10">
        <f>F8-D8</f>
        <v>20201072.350000024</v>
      </c>
      <c r="J8" s="17">
        <f>F8/D8*100</f>
        <v>108.63663631666385</v>
      </c>
    </row>
    <row r="9" spans="1:10" ht="62.25" outlineLevel="1">
      <c r="A9" s="11" t="s">
        <v>2</v>
      </c>
      <c r="B9" s="1" t="s">
        <v>3</v>
      </c>
      <c r="C9" s="12">
        <v>2487275.01</v>
      </c>
      <c r="D9" s="12">
        <v>2487275.01</v>
      </c>
      <c r="E9" s="12">
        <v>2877565.49</v>
      </c>
      <c r="F9" s="12">
        <v>2868898.32</v>
      </c>
      <c r="G9" s="12">
        <f>E9-C9</f>
        <v>390290.48000000045</v>
      </c>
      <c r="H9" s="18">
        <f aca="true" t="shared" si="0" ref="H9:H51">E9/C9*100</f>
        <v>115.69148881530396</v>
      </c>
      <c r="I9" s="12">
        <f aca="true" t="shared" si="1" ref="I9:I51">F9-D9</f>
        <v>381623.31000000006</v>
      </c>
      <c r="J9" s="18">
        <f aca="true" t="shared" si="2" ref="J9:J51">F9/D9*100</f>
        <v>115.34302835294439</v>
      </c>
    </row>
    <row r="10" spans="1:10" ht="93" outlineLevel="1">
      <c r="A10" s="11" t="s">
        <v>4</v>
      </c>
      <c r="B10" s="1" t="s">
        <v>5</v>
      </c>
      <c r="C10" s="12">
        <v>4054285.22</v>
      </c>
      <c r="D10" s="12">
        <v>4035869.56</v>
      </c>
      <c r="E10" s="12">
        <v>737389.5</v>
      </c>
      <c r="F10" s="12">
        <v>679168.19</v>
      </c>
      <c r="G10" s="12">
        <f aca="true" t="shared" si="3" ref="G10:G51">E10-C10</f>
        <v>-3316895.72</v>
      </c>
      <c r="H10" s="18">
        <f t="shared" si="0"/>
        <v>18.187903908743746</v>
      </c>
      <c r="I10" s="12">
        <f t="shared" si="1"/>
        <v>-3356701.37</v>
      </c>
      <c r="J10" s="18">
        <f t="shared" si="2"/>
        <v>16.828298831342803</v>
      </c>
    </row>
    <row r="11" spans="1:10" ht="124.5" outlineLevel="1">
      <c r="A11" s="11" t="s">
        <v>6</v>
      </c>
      <c r="B11" s="1" t="s">
        <v>7</v>
      </c>
      <c r="C11" s="12">
        <v>117837446.73</v>
      </c>
      <c r="D11" s="12">
        <v>116409377.12</v>
      </c>
      <c r="E11" s="12">
        <v>130373781.78</v>
      </c>
      <c r="F11" s="12">
        <v>128729843.7</v>
      </c>
      <c r="G11" s="12">
        <f t="shared" si="3"/>
        <v>12536335.049999997</v>
      </c>
      <c r="H11" s="18">
        <f t="shared" si="0"/>
        <v>110.6386682653812</v>
      </c>
      <c r="I11" s="12">
        <f t="shared" si="1"/>
        <v>12320466.579999998</v>
      </c>
      <c r="J11" s="18">
        <f t="shared" si="2"/>
        <v>110.58374066145848</v>
      </c>
    </row>
    <row r="12" spans="1:10" ht="78" outlineLevel="1">
      <c r="A12" s="11" t="s">
        <v>8</v>
      </c>
      <c r="B12" s="1" t="s">
        <v>9</v>
      </c>
      <c r="C12" s="12">
        <v>31856290.43</v>
      </c>
      <c r="D12" s="12">
        <v>31608302.38</v>
      </c>
      <c r="E12" s="12">
        <v>33237584</v>
      </c>
      <c r="F12" s="12">
        <v>32675497.21</v>
      </c>
      <c r="G12" s="12">
        <f t="shared" si="3"/>
        <v>1381293.5700000003</v>
      </c>
      <c r="H12" s="18">
        <f t="shared" si="0"/>
        <v>104.33601512089177</v>
      </c>
      <c r="I12" s="12">
        <f t="shared" si="1"/>
        <v>1067194.830000002</v>
      </c>
      <c r="J12" s="18">
        <f t="shared" si="2"/>
        <v>103.37631175875887</v>
      </c>
    </row>
    <row r="13" spans="1:10" ht="30.75" outlineLevel="1">
      <c r="A13" s="11" t="s">
        <v>10</v>
      </c>
      <c r="B13" s="1" t="s">
        <v>11</v>
      </c>
      <c r="C13" s="12">
        <v>1065916.22</v>
      </c>
      <c r="D13" s="12">
        <v>1065916.22</v>
      </c>
      <c r="E13" s="12">
        <v>700275.53</v>
      </c>
      <c r="F13" s="12">
        <v>700275.53</v>
      </c>
      <c r="G13" s="12">
        <f t="shared" si="3"/>
        <v>-365640.68999999994</v>
      </c>
      <c r="H13" s="18">
        <f t="shared" si="0"/>
        <v>65.69705168760824</v>
      </c>
      <c r="I13" s="12">
        <f t="shared" si="1"/>
        <v>-365640.68999999994</v>
      </c>
      <c r="J13" s="18">
        <f t="shared" si="2"/>
        <v>65.69705168760824</v>
      </c>
    </row>
    <row r="14" spans="1:10" ht="15" outlineLevel="1">
      <c r="A14" s="11" t="s">
        <v>12</v>
      </c>
      <c r="B14" s="1" t="s">
        <v>13</v>
      </c>
      <c r="C14" s="12">
        <v>700000</v>
      </c>
      <c r="D14" s="12">
        <v>0</v>
      </c>
      <c r="E14" s="12">
        <v>4850000</v>
      </c>
      <c r="F14" s="12">
        <v>0</v>
      </c>
      <c r="G14" s="12">
        <f t="shared" si="3"/>
        <v>4150000</v>
      </c>
      <c r="H14" s="18">
        <f t="shared" si="0"/>
        <v>692.8571428571429</v>
      </c>
      <c r="I14" s="12">
        <f t="shared" si="1"/>
        <v>0</v>
      </c>
      <c r="J14" s="18" t="e">
        <f>F14/D14*100</f>
        <v>#DIV/0!</v>
      </c>
    </row>
    <row r="15" spans="1:10" ht="30.75" outlineLevel="1">
      <c r="A15" s="11" t="s">
        <v>14</v>
      </c>
      <c r="B15" s="1" t="s">
        <v>15</v>
      </c>
      <c r="C15" s="12">
        <v>85496210.04</v>
      </c>
      <c r="D15" s="12">
        <v>78293028.2</v>
      </c>
      <c r="E15" s="12">
        <v>113068152.39</v>
      </c>
      <c r="F15" s="12">
        <v>88447157.89</v>
      </c>
      <c r="G15" s="12">
        <f t="shared" si="3"/>
        <v>27571942.349999994</v>
      </c>
      <c r="H15" s="18">
        <f t="shared" si="0"/>
        <v>132.24931530543898</v>
      </c>
      <c r="I15" s="12">
        <f t="shared" si="1"/>
        <v>10154129.689999998</v>
      </c>
      <c r="J15" s="18">
        <f t="shared" si="2"/>
        <v>112.96939194133763</v>
      </c>
    </row>
    <row r="16" spans="1:10" ht="62.25" outlineLevel="1">
      <c r="A16" s="8" t="s">
        <v>16</v>
      </c>
      <c r="B16" s="9" t="s">
        <v>17</v>
      </c>
      <c r="C16" s="10">
        <v>32155181.31</v>
      </c>
      <c r="D16" s="10">
        <v>30795191.69</v>
      </c>
      <c r="E16" s="10">
        <f>SUM(E17:E19)</f>
        <v>35642501.08</v>
      </c>
      <c r="F16" s="10">
        <f>SUM(F17:F19)</f>
        <v>34413267.160000004</v>
      </c>
      <c r="G16" s="10">
        <f t="shared" si="3"/>
        <v>3487319.7699999996</v>
      </c>
      <c r="H16" s="17">
        <f t="shared" si="0"/>
        <v>110.8452810027088</v>
      </c>
      <c r="I16" s="10">
        <f t="shared" si="1"/>
        <v>3618075.4700000025</v>
      </c>
      <c r="J16" s="17">
        <f t="shared" si="2"/>
        <v>111.74883243598994</v>
      </c>
    </row>
    <row r="17" spans="1:10" ht="62.25">
      <c r="A17" s="11" t="s">
        <v>18</v>
      </c>
      <c r="B17" s="1" t="s">
        <v>19</v>
      </c>
      <c r="C17" s="12">
        <v>26191570.83</v>
      </c>
      <c r="D17" s="12">
        <v>25889521.75</v>
      </c>
      <c r="E17" s="12">
        <v>27363937.25</v>
      </c>
      <c r="F17" s="12">
        <v>26886369.51</v>
      </c>
      <c r="G17" s="12">
        <f t="shared" si="3"/>
        <v>1172366.4200000018</v>
      </c>
      <c r="H17" s="18">
        <f t="shared" si="0"/>
        <v>104.47612106814597</v>
      </c>
      <c r="I17" s="12">
        <f t="shared" si="1"/>
        <v>996847.7600000016</v>
      </c>
      <c r="J17" s="18">
        <f t="shared" si="2"/>
        <v>103.85039078599434</v>
      </c>
    </row>
    <row r="18" spans="1:10" ht="30.75" outlineLevel="1">
      <c r="A18" s="11" t="s">
        <v>20</v>
      </c>
      <c r="B18" s="1" t="s">
        <v>21</v>
      </c>
      <c r="C18" s="12">
        <v>4681682.17</v>
      </c>
      <c r="D18" s="12">
        <v>3673650.99</v>
      </c>
      <c r="E18" s="12">
        <v>5538899.81</v>
      </c>
      <c r="F18" s="12">
        <v>5434373.38</v>
      </c>
      <c r="G18" s="12">
        <f t="shared" si="3"/>
        <v>857217.6399999997</v>
      </c>
      <c r="H18" s="18">
        <f t="shared" si="0"/>
        <v>118.31003491635998</v>
      </c>
      <c r="I18" s="12">
        <f t="shared" si="1"/>
        <v>1760722.3899999997</v>
      </c>
      <c r="J18" s="18">
        <f t="shared" si="2"/>
        <v>147.9284067755168</v>
      </c>
    </row>
    <row r="19" spans="1:10" ht="62.25" outlineLevel="1">
      <c r="A19" s="13" t="s">
        <v>78</v>
      </c>
      <c r="B19" s="3" t="s">
        <v>79</v>
      </c>
      <c r="C19" s="12">
        <v>1281928.31</v>
      </c>
      <c r="D19" s="12">
        <v>1232018.95</v>
      </c>
      <c r="E19" s="12">
        <v>2739664.02</v>
      </c>
      <c r="F19" s="12">
        <v>2092524.27</v>
      </c>
      <c r="G19" s="12">
        <f t="shared" si="3"/>
        <v>1457735.71</v>
      </c>
      <c r="H19" s="18">
        <f t="shared" si="0"/>
        <v>213.71429265026526</v>
      </c>
      <c r="I19" s="12">
        <f t="shared" si="1"/>
        <v>860505.3200000001</v>
      </c>
      <c r="J19" s="18">
        <f t="shared" si="2"/>
        <v>169.8451367164442</v>
      </c>
    </row>
    <row r="20" spans="1:10" ht="30.75" outlineLevel="1">
      <c r="A20" s="8" t="s">
        <v>22</v>
      </c>
      <c r="B20" s="9" t="s">
        <v>23</v>
      </c>
      <c r="C20" s="10">
        <v>226932955.19</v>
      </c>
      <c r="D20" s="10">
        <v>218477494.77</v>
      </c>
      <c r="E20" s="10">
        <f>SUM(E21:E24)</f>
        <v>297438677.96999997</v>
      </c>
      <c r="F20" s="10">
        <f>SUM(F21:F24)</f>
        <v>293559264.02</v>
      </c>
      <c r="G20" s="10">
        <f t="shared" si="3"/>
        <v>70505722.77999997</v>
      </c>
      <c r="H20" s="17">
        <f t="shared" si="0"/>
        <v>131.06896603931716</v>
      </c>
      <c r="I20" s="10">
        <f t="shared" si="1"/>
        <v>75081769.24999997</v>
      </c>
      <c r="J20" s="17">
        <f t="shared" si="2"/>
        <v>134.36590543526762</v>
      </c>
    </row>
    <row r="21" spans="1:10" ht="15" outlineLevel="1">
      <c r="A21" s="11" t="s">
        <v>89</v>
      </c>
      <c r="B21" s="1" t="s">
        <v>88</v>
      </c>
      <c r="C21" s="12">
        <v>10946020</v>
      </c>
      <c r="D21" s="12">
        <v>7236986.8</v>
      </c>
      <c r="E21" s="12">
        <v>3127200.79</v>
      </c>
      <c r="F21" s="12">
        <v>3033051.83</v>
      </c>
      <c r="G21" s="12">
        <f t="shared" si="3"/>
        <v>-7818819.21</v>
      </c>
      <c r="H21" s="18">
        <f t="shared" si="0"/>
        <v>28.56929541513719</v>
      </c>
      <c r="I21" s="12">
        <f t="shared" si="1"/>
        <v>-4203934.97</v>
      </c>
      <c r="J21" s="18">
        <f t="shared" si="2"/>
        <v>41.91042368627783</v>
      </c>
    </row>
    <row r="22" spans="1:10" ht="15">
      <c r="A22" s="11" t="s">
        <v>24</v>
      </c>
      <c r="B22" s="1" t="s">
        <v>25</v>
      </c>
      <c r="C22" s="12">
        <v>5823111.99</v>
      </c>
      <c r="D22" s="12">
        <v>5385188.32</v>
      </c>
      <c r="E22" s="12">
        <v>5476633.38</v>
      </c>
      <c r="F22" s="12">
        <v>4831922.06</v>
      </c>
      <c r="G22" s="12">
        <f t="shared" si="3"/>
        <v>-346478.61000000034</v>
      </c>
      <c r="H22" s="18">
        <f t="shared" si="0"/>
        <v>94.04994081180293</v>
      </c>
      <c r="I22" s="12">
        <f t="shared" si="1"/>
        <v>-553266.2600000007</v>
      </c>
      <c r="J22" s="18">
        <f t="shared" si="2"/>
        <v>89.72614833272905</v>
      </c>
    </row>
    <row r="23" spans="1:10" ht="30.75" outlineLevel="1">
      <c r="A23" s="11" t="s">
        <v>26</v>
      </c>
      <c r="B23" s="1" t="s">
        <v>27</v>
      </c>
      <c r="C23" s="12">
        <v>185081982.77</v>
      </c>
      <c r="D23" s="12">
        <v>181067806.84</v>
      </c>
      <c r="E23" s="12">
        <v>258967613.4</v>
      </c>
      <c r="F23" s="12">
        <v>256279676.16</v>
      </c>
      <c r="G23" s="12">
        <f t="shared" si="3"/>
        <v>73885630.63</v>
      </c>
      <c r="H23" s="18">
        <f t="shared" si="0"/>
        <v>139.92048795036797</v>
      </c>
      <c r="I23" s="12">
        <f t="shared" si="1"/>
        <v>75211869.32</v>
      </c>
      <c r="J23" s="18">
        <f t="shared" si="2"/>
        <v>141.53795786926426</v>
      </c>
    </row>
    <row r="24" spans="1:10" ht="30.75" outlineLevel="1">
      <c r="A24" s="11" t="s">
        <v>28</v>
      </c>
      <c r="B24" s="1" t="s">
        <v>29</v>
      </c>
      <c r="C24" s="12">
        <v>25081840.43</v>
      </c>
      <c r="D24" s="12">
        <v>24787512.81</v>
      </c>
      <c r="E24" s="12">
        <v>29867230.4</v>
      </c>
      <c r="F24" s="12">
        <v>29414613.97</v>
      </c>
      <c r="G24" s="12">
        <f t="shared" si="3"/>
        <v>4785389.969999999</v>
      </c>
      <c r="H24" s="18">
        <f t="shared" si="0"/>
        <v>119.07910220286813</v>
      </c>
      <c r="I24" s="12">
        <f t="shared" si="1"/>
        <v>4627101.16</v>
      </c>
      <c r="J24" s="18">
        <f t="shared" si="2"/>
        <v>118.66706512858885</v>
      </c>
    </row>
    <row r="25" spans="1:10" ht="46.5" outlineLevel="1">
      <c r="A25" s="8" t="s">
        <v>30</v>
      </c>
      <c r="B25" s="9" t="s">
        <v>31</v>
      </c>
      <c r="C25" s="10">
        <v>691285741.91</v>
      </c>
      <c r="D25" s="10">
        <v>547150598.49</v>
      </c>
      <c r="E25" s="10">
        <f>SUM(E26:E29)</f>
        <v>431882584.76</v>
      </c>
      <c r="F25" s="10">
        <f>SUM(F26:F29)</f>
        <v>271001099.31</v>
      </c>
      <c r="G25" s="10">
        <f t="shared" si="3"/>
        <v>-259403157.14999998</v>
      </c>
      <c r="H25" s="17">
        <f t="shared" si="0"/>
        <v>62.4752629161311</v>
      </c>
      <c r="I25" s="10">
        <f t="shared" si="1"/>
        <v>-276149499.18</v>
      </c>
      <c r="J25" s="17">
        <f t="shared" si="2"/>
        <v>49.529526250706084</v>
      </c>
    </row>
    <row r="26" spans="1:10" ht="15">
      <c r="A26" s="11" t="s">
        <v>32</v>
      </c>
      <c r="B26" s="1" t="s">
        <v>33</v>
      </c>
      <c r="C26" s="12">
        <v>457783376.43</v>
      </c>
      <c r="D26" s="12">
        <v>315670483.57</v>
      </c>
      <c r="E26" s="12">
        <v>164305004.26</v>
      </c>
      <c r="F26" s="12">
        <v>109423720.88</v>
      </c>
      <c r="G26" s="12">
        <f t="shared" si="3"/>
        <v>-293478372.17</v>
      </c>
      <c r="H26" s="18">
        <f t="shared" si="0"/>
        <v>35.891430908069246</v>
      </c>
      <c r="I26" s="12">
        <f t="shared" si="1"/>
        <v>-206246762.69</v>
      </c>
      <c r="J26" s="18">
        <f t="shared" si="2"/>
        <v>34.6639063755656</v>
      </c>
    </row>
    <row r="27" spans="1:10" ht="15" outlineLevel="1">
      <c r="A27" s="11" t="s">
        <v>34</v>
      </c>
      <c r="B27" s="1" t="s">
        <v>35</v>
      </c>
      <c r="C27" s="12">
        <v>4405512.46</v>
      </c>
      <c r="D27" s="12">
        <v>4401302.66</v>
      </c>
      <c r="E27" s="12">
        <v>673877.23</v>
      </c>
      <c r="F27" s="12">
        <v>602711.2</v>
      </c>
      <c r="G27" s="12">
        <f t="shared" si="3"/>
        <v>-3731635.23</v>
      </c>
      <c r="H27" s="18">
        <f t="shared" si="0"/>
        <v>15.296227989785324</v>
      </c>
      <c r="I27" s="12">
        <f t="shared" si="1"/>
        <v>-3798591.46</v>
      </c>
      <c r="J27" s="18">
        <f t="shared" si="2"/>
        <v>13.693927606423683</v>
      </c>
    </row>
    <row r="28" spans="1:10" ht="15" outlineLevel="1">
      <c r="A28" s="11" t="s">
        <v>36</v>
      </c>
      <c r="B28" s="1" t="s">
        <v>37</v>
      </c>
      <c r="C28" s="12">
        <v>175506034.68</v>
      </c>
      <c r="D28" s="12">
        <v>173973927.8</v>
      </c>
      <c r="E28" s="12">
        <v>220402181.9</v>
      </c>
      <c r="F28" s="12">
        <v>114789644.28</v>
      </c>
      <c r="G28" s="12">
        <f t="shared" si="3"/>
        <v>44896147.22</v>
      </c>
      <c r="H28" s="18">
        <f t="shared" si="0"/>
        <v>125.58097064973242</v>
      </c>
      <c r="I28" s="12">
        <f t="shared" si="1"/>
        <v>-59184283.52000001</v>
      </c>
      <c r="J28" s="18">
        <f t="shared" si="2"/>
        <v>65.98094653123076</v>
      </c>
    </row>
    <row r="29" spans="1:10" ht="46.5" outlineLevel="1">
      <c r="A29" s="11" t="s">
        <v>38</v>
      </c>
      <c r="B29" s="1" t="s">
        <v>39</v>
      </c>
      <c r="C29" s="12">
        <v>53590818.34</v>
      </c>
      <c r="D29" s="12">
        <v>53104884.46</v>
      </c>
      <c r="E29" s="12">
        <v>46501521.37</v>
      </c>
      <c r="F29" s="12">
        <v>46185022.95</v>
      </c>
      <c r="G29" s="12">
        <f t="shared" si="3"/>
        <v>-7089296.970000006</v>
      </c>
      <c r="H29" s="18">
        <f t="shared" si="0"/>
        <v>86.77143363435341</v>
      </c>
      <c r="I29" s="12">
        <f t="shared" si="1"/>
        <v>-6919861.509999998</v>
      </c>
      <c r="J29" s="18">
        <f t="shared" si="2"/>
        <v>86.96944437340369</v>
      </c>
    </row>
    <row r="30" spans="1:10" ht="15" outlineLevel="1">
      <c r="A30" s="8" t="s">
        <v>40</v>
      </c>
      <c r="B30" s="9" t="s">
        <v>41</v>
      </c>
      <c r="C30" s="10">
        <v>1980722164.85</v>
      </c>
      <c r="D30" s="10">
        <v>1980651990.12</v>
      </c>
      <c r="E30" s="10">
        <f>SUM(E31:E36)</f>
        <v>2339529813.9799995</v>
      </c>
      <c r="F30" s="10">
        <f>SUM(F31:F36)</f>
        <v>2338914017.9399996</v>
      </c>
      <c r="G30" s="10">
        <f t="shared" si="3"/>
        <v>358807649.12999964</v>
      </c>
      <c r="H30" s="17">
        <f t="shared" si="0"/>
        <v>118.11499136514041</v>
      </c>
      <c r="I30" s="10">
        <f t="shared" si="1"/>
        <v>358262027.8199997</v>
      </c>
      <c r="J30" s="17">
        <f t="shared" si="2"/>
        <v>118.0880856206493</v>
      </c>
    </row>
    <row r="31" spans="1:10" ht="15">
      <c r="A31" s="11" t="s">
        <v>42</v>
      </c>
      <c r="B31" s="1" t="s">
        <v>43</v>
      </c>
      <c r="C31" s="12">
        <v>881600224.93</v>
      </c>
      <c r="D31" s="12">
        <v>881600221.87</v>
      </c>
      <c r="E31" s="12">
        <v>1089193251.18</v>
      </c>
      <c r="F31" s="12">
        <v>1088754006.49</v>
      </c>
      <c r="G31" s="12">
        <f t="shared" si="3"/>
        <v>207593026.25000012</v>
      </c>
      <c r="H31" s="18">
        <f t="shared" si="0"/>
        <v>123.54729733269785</v>
      </c>
      <c r="I31" s="12">
        <f t="shared" si="1"/>
        <v>207153784.62</v>
      </c>
      <c r="J31" s="18">
        <f t="shared" si="2"/>
        <v>123.49747419307555</v>
      </c>
    </row>
    <row r="32" spans="1:10" ht="15" outlineLevel="1">
      <c r="A32" s="11" t="s">
        <v>44</v>
      </c>
      <c r="B32" s="1" t="s">
        <v>45</v>
      </c>
      <c r="C32" s="12">
        <v>912074926.29</v>
      </c>
      <c r="D32" s="12">
        <v>912074925.34</v>
      </c>
      <c r="E32" s="12">
        <v>1045092647.27</v>
      </c>
      <c r="F32" s="12">
        <v>1045092647.27</v>
      </c>
      <c r="G32" s="12">
        <f t="shared" si="3"/>
        <v>133017720.98000002</v>
      </c>
      <c r="H32" s="18">
        <f t="shared" si="0"/>
        <v>114.58407825342478</v>
      </c>
      <c r="I32" s="12">
        <f t="shared" si="1"/>
        <v>133017721.92999995</v>
      </c>
      <c r="J32" s="18">
        <f t="shared" si="2"/>
        <v>114.58407837277338</v>
      </c>
    </row>
    <row r="33" spans="1:10" ht="30.75" outlineLevel="1">
      <c r="A33" s="11" t="s">
        <v>91</v>
      </c>
      <c r="B33" s="1" t="s">
        <v>90</v>
      </c>
      <c r="C33" s="12">
        <v>102297291.31</v>
      </c>
      <c r="D33" s="12">
        <v>102297289.11</v>
      </c>
      <c r="E33" s="12">
        <v>122800101.94</v>
      </c>
      <c r="F33" s="12">
        <v>122800101.94</v>
      </c>
      <c r="G33" s="12">
        <f>E33-C33</f>
        <v>20502810.629999995</v>
      </c>
      <c r="H33" s="18">
        <f t="shared" si="0"/>
        <v>120.04237880343148</v>
      </c>
      <c r="I33" s="12">
        <f>F33-D33</f>
        <v>20502812.83</v>
      </c>
      <c r="J33" s="18">
        <f t="shared" si="2"/>
        <v>120.04238138505643</v>
      </c>
    </row>
    <row r="34" spans="1:10" ht="46.5" outlineLevel="1">
      <c r="A34" s="11" t="s">
        <v>97</v>
      </c>
      <c r="B34" s="1" t="s">
        <v>96</v>
      </c>
      <c r="C34" s="12">
        <v>0</v>
      </c>
      <c r="D34" s="12">
        <v>0</v>
      </c>
      <c r="E34" s="12">
        <v>1319996.5</v>
      </c>
      <c r="F34" s="12">
        <v>1287303.1</v>
      </c>
      <c r="G34" s="12">
        <f>E34-C34</f>
        <v>1319996.5</v>
      </c>
      <c r="H34" s="18">
        <v>100</v>
      </c>
      <c r="I34" s="12">
        <f>F34-D34</f>
        <v>1287303.1</v>
      </c>
      <c r="J34" s="18">
        <v>100</v>
      </c>
    </row>
    <row r="35" spans="1:10" ht="30.75" outlineLevel="1">
      <c r="A35" s="11" t="s">
        <v>46</v>
      </c>
      <c r="B35" s="1" t="s">
        <v>47</v>
      </c>
      <c r="C35" s="12">
        <v>10298292</v>
      </c>
      <c r="D35" s="12">
        <v>10298292</v>
      </c>
      <c r="E35" s="12">
        <v>9586222.22</v>
      </c>
      <c r="F35" s="12">
        <v>9561396.17</v>
      </c>
      <c r="G35" s="12">
        <f t="shared" si="3"/>
        <v>-712069.7799999993</v>
      </c>
      <c r="H35" s="18">
        <f t="shared" si="0"/>
        <v>93.08555457545776</v>
      </c>
      <c r="I35" s="12">
        <f t="shared" si="1"/>
        <v>-736895.8300000001</v>
      </c>
      <c r="J35" s="18">
        <f t="shared" si="2"/>
        <v>92.84448498838448</v>
      </c>
    </row>
    <row r="36" spans="1:10" ht="30.75" outlineLevel="1">
      <c r="A36" s="11" t="s">
        <v>48</v>
      </c>
      <c r="B36" s="1" t="s">
        <v>49</v>
      </c>
      <c r="C36" s="12">
        <v>74451430.32</v>
      </c>
      <c r="D36" s="12">
        <v>74381261.8</v>
      </c>
      <c r="E36" s="12">
        <v>71537594.87</v>
      </c>
      <c r="F36" s="12">
        <v>71418562.97</v>
      </c>
      <c r="G36" s="12">
        <f t="shared" si="3"/>
        <v>-2913835.449999988</v>
      </c>
      <c r="H36" s="18">
        <f t="shared" si="0"/>
        <v>96.08625994493856</v>
      </c>
      <c r="I36" s="12">
        <f t="shared" si="1"/>
        <v>-2962698.829999998</v>
      </c>
      <c r="J36" s="18">
        <f t="shared" si="2"/>
        <v>96.01687473658856</v>
      </c>
    </row>
    <row r="37" spans="1:10" ht="30.75" outlineLevel="1">
      <c r="A37" s="8" t="s">
        <v>50</v>
      </c>
      <c r="B37" s="9" t="s">
        <v>51</v>
      </c>
      <c r="C37" s="10">
        <v>224416851.4</v>
      </c>
      <c r="D37" s="10">
        <v>224140187.35</v>
      </c>
      <c r="E37" s="10">
        <f>SUM(E38:E39)</f>
        <v>229096410.8</v>
      </c>
      <c r="F37" s="10">
        <f>SUM(F38:F39)</f>
        <v>228942595.28000003</v>
      </c>
      <c r="G37" s="10">
        <f t="shared" si="3"/>
        <v>4679559.400000006</v>
      </c>
      <c r="H37" s="17">
        <f t="shared" si="0"/>
        <v>102.08520856201622</v>
      </c>
      <c r="I37" s="10">
        <f t="shared" si="1"/>
        <v>4802407.930000037</v>
      </c>
      <c r="J37" s="17">
        <f t="shared" si="2"/>
        <v>102.14259120007827</v>
      </c>
    </row>
    <row r="38" spans="1:10" ht="15">
      <c r="A38" s="11" t="s">
        <v>52</v>
      </c>
      <c r="B38" s="1" t="s">
        <v>53</v>
      </c>
      <c r="C38" s="12">
        <v>175607012.69</v>
      </c>
      <c r="D38" s="12">
        <v>175606884.65</v>
      </c>
      <c r="E38" s="12">
        <v>156394597.99</v>
      </c>
      <c r="F38" s="12">
        <v>156394597.99</v>
      </c>
      <c r="G38" s="12">
        <f t="shared" si="3"/>
        <v>-19212414.699999988</v>
      </c>
      <c r="H38" s="18">
        <f t="shared" si="0"/>
        <v>89.05942626908883</v>
      </c>
      <c r="I38" s="12">
        <f t="shared" si="1"/>
        <v>-19212286.659999996</v>
      </c>
      <c r="J38" s="18">
        <f t="shared" si="2"/>
        <v>89.05949120486262</v>
      </c>
    </row>
    <row r="39" spans="1:10" ht="30.75" outlineLevel="1">
      <c r="A39" s="11" t="s">
        <v>54</v>
      </c>
      <c r="B39" s="1" t="s">
        <v>55</v>
      </c>
      <c r="C39" s="12">
        <v>48809838.71</v>
      </c>
      <c r="D39" s="12">
        <v>48533302.7</v>
      </c>
      <c r="E39" s="12">
        <v>72701812.81</v>
      </c>
      <c r="F39" s="12">
        <v>72547997.29</v>
      </c>
      <c r="G39" s="12">
        <f t="shared" si="3"/>
        <v>23891974.1</v>
      </c>
      <c r="H39" s="18">
        <f t="shared" si="0"/>
        <v>148.949094550286</v>
      </c>
      <c r="I39" s="12">
        <f t="shared" si="1"/>
        <v>24014694.590000004</v>
      </c>
      <c r="J39" s="18">
        <f t="shared" si="2"/>
        <v>149.4808579965031</v>
      </c>
    </row>
    <row r="40" spans="1:10" ht="15" outlineLevel="1">
      <c r="A40" s="8" t="s">
        <v>56</v>
      </c>
      <c r="B40" s="9" t="s">
        <v>57</v>
      </c>
      <c r="C40" s="10">
        <v>126839396.25</v>
      </c>
      <c r="D40" s="10">
        <v>114391608.74</v>
      </c>
      <c r="E40" s="10">
        <f>SUM(E41:E43)</f>
        <v>93682613.65</v>
      </c>
      <c r="F40" s="10">
        <f>SUM(F41:F43)</f>
        <v>91476722.55</v>
      </c>
      <c r="G40" s="10">
        <f t="shared" si="3"/>
        <v>-33156782.599999994</v>
      </c>
      <c r="H40" s="17">
        <f t="shared" si="0"/>
        <v>73.85923965244355</v>
      </c>
      <c r="I40" s="10">
        <f t="shared" si="1"/>
        <v>-22914886.189999998</v>
      </c>
      <c r="J40" s="17">
        <f t="shared" si="2"/>
        <v>79.96803573059009</v>
      </c>
    </row>
    <row r="41" spans="1:10" ht="15">
      <c r="A41" s="11" t="s">
        <v>58</v>
      </c>
      <c r="B41" s="1" t="s">
        <v>59</v>
      </c>
      <c r="C41" s="12">
        <v>18044465.85</v>
      </c>
      <c r="D41" s="12">
        <v>18044465.85</v>
      </c>
      <c r="E41" s="12">
        <v>18505753.25</v>
      </c>
      <c r="F41" s="12">
        <v>18505753.25</v>
      </c>
      <c r="G41" s="12">
        <f t="shared" si="3"/>
        <v>461287.3999999985</v>
      </c>
      <c r="H41" s="18">
        <f t="shared" si="0"/>
        <v>102.55639265708716</v>
      </c>
      <c r="I41" s="12">
        <f t="shared" si="1"/>
        <v>461287.3999999985</v>
      </c>
      <c r="J41" s="18">
        <f t="shared" si="2"/>
        <v>102.55639265708716</v>
      </c>
    </row>
    <row r="42" spans="1:10" ht="30.75" outlineLevel="1">
      <c r="A42" s="11" t="s">
        <v>60</v>
      </c>
      <c r="B42" s="1" t="s">
        <v>61</v>
      </c>
      <c r="C42" s="12">
        <v>57577430.4</v>
      </c>
      <c r="D42" s="12">
        <v>57406373.69</v>
      </c>
      <c r="E42" s="12">
        <v>48550160.4</v>
      </c>
      <c r="F42" s="12">
        <v>46967169.3</v>
      </c>
      <c r="G42" s="12">
        <f t="shared" si="3"/>
        <v>-9027270</v>
      </c>
      <c r="H42" s="18">
        <f t="shared" si="0"/>
        <v>84.32151289613647</v>
      </c>
      <c r="I42" s="12">
        <f t="shared" si="1"/>
        <v>-10439204.39</v>
      </c>
      <c r="J42" s="18">
        <f t="shared" si="2"/>
        <v>81.81525200255163</v>
      </c>
    </row>
    <row r="43" spans="1:10" ht="15" outlineLevel="1">
      <c r="A43" s="11" t="s">
        <v>62</v>
      </c>
      <c r="B43" s="1" t="s">
        <v>63</v>
      </c>
      <c r="C43" s="12">
        <v>51217500</v>
      </c>
      <c r="D43" s="12">
        <v>38940769.2</v>
      </c>
      <c r="E43" s="12">
        <v>26626700</v>
      </c>
      <c r="F43" s="12">
        <v>26003800</v>
      </c>
      <c r="G43" s="12">
        <f t="shared" si="3"/>
        <v>-24590800</v>
      </c>
      <c r="H43" s="18">
        <f t="shared" si="0"/>
        <v>51.98750427100113</v>
      </c>
      <c r="I43" s="12">
        <f t="shared" si="1"/>
        <v>-12936969.200000003</v>
      </c>
      <c r="J43" s="18">
        <f t="shared" si="2"/>
        <v>66.77782831264668</v>
      </c>
    </row>
    <row r="44" spans="1:10" ht="30.75" outlineLevel="1">
      <c r="A44" s="8" t="s">
        <v>64</v>
      </c>
      <c r="B44" s="9" t="s">
        <v>65</v>
      </c>
      <c r="C44" s="10">
        <v>149900609.56</v>
      </c>
      <c r="D44" s="10">
        <v>139196209.8</v>
      </c>
      <c r="E44" s="10">
        <f>SUM(E45:E46)</f>
        <v>160141073.62</v>
      </c>
      <c r="F44" s="10">
        <f>SUM(F45:F46)</f>
        <v>154452013.73</v>
      </c>
      <c r="G44" s="10">
        <f t="shared" si="3"/>
        <v>10240464.060000002</v>
      </c>
      <c r="H44" s="17">
        <f t="shared" si="0"/>
        <v>106.83150261367089</v>
      </c>
      <c r="I44" s="10">
        <f t="shared" si="1"/>
        <v>15255803.929999977</v>
      </c>
      <c r="J44" s="17">
        <f t="shared" si="2"/>
        <v>110.95992768188145</v>
      </c>
    </row>
    <row r="45" spans="1:10" ht="15">
      <c r="A45" s="11" t="s">
        <v>66</v>
      </c>
      <c r="B45" s="1" t="s">
        <v>67</v>
      </c>
      <c r="C45" s="12">
        <v>135200098.56</v>
      </c>
      <c r="D45" s="12">
        <v>124648049.46</v>
      </c>
      <c r="E45" s="12">
        <v>144624379.62</v>
      </c>
      <c r="F45" s="12">
        <v>139425874.73</v>
      </c>
      <c r="G45" s="12">
        <f t="shared" si="3"/>
        <v>9424281.060000002</v>
      </c>
      <c r="H45" s="18">
        <f t="shared" si="0"/>
        <v>106.97061700426028</v>
      </c>
      <c r="I45" s="12">
        <f t="shared" si="1"/>
        <v>14777825.269999996</v>
      </c>
      <c r="J45" s="18">
        <f t="shared" si="2"/>
        <v>111.85564101004424</v>
      </c>
    </row>
    <row r="46" spans="1:10" ht="30.75" outlineLevel="1">
      <c r="A46" s="11" t="s">
        <v>68</v>
      </c>
      <c r="B46" s="1" t="s">
        <v>69</v>
      </c>
      <c r="C46" s="12">
        <v>14700511</v>
      </c>
      <c r="D46" s="12">
        <v>14548160.34</v>
      </c>
      <c r="E46" s="12">
        <v>15516694</v>
      </c>
      <c r="F46" s="12">
        <v>15026139</v>
      </c>
      <c r="G46" s="12">
        <f t="shared" si="3"/>
        <v>816183</v>
      </c>
      <c r="H46" s="18">
        <f t="shared" si="0"/>
        <v>105.55207230551373</v>
      </c>
      <c r="I46" s="12">
        <f t="shared" si="1"/>
        <v>477978.66000000015</v>
      </c>
      <c r="J46" s="18">
        <f t="shared" si="2"/>
        <v>103.28549210916931</v>
      </c>
    </row>
    <row r="47" spans="1:10" ht="30.75" outlineLevel="1">
      <c r="A47" s="8" t="s">
        <v>70</v>
      </c>
      <c r="B47" s="9" t="s">
        <v>71</v>
      </c>
      <c r="C47" s="10">
        <v>10803152.87</v>
      </c>
      <c r="D47" s="10">
        <v>10803152.87</v>
      </c>
      <c r="E47" s="10">
        <f>E48</f>
        <v>5000000</v>
      </c>
      <c r="F47" s="10">
        <f>F48</f>
        <v>5000000</v>
      </c>
      <c r="G47" s="10">
        <f t="shared" si="3"/>
        <v>-5803152.869999999</v>
      </c>
      <c r="H47" s="17">
        <f t="shared" si="0"/>
        <v>46.28278485149308</v>
      </c>
      <c r="I47" s="10">
        <f t="shared" si="1"/>
        <v>-5803152.869999999</v>
      </c>
      <c r="J47" s="17">
        <f t="shared" si="2"/>
        <v>46.28278485149308</v>
      </c>
    </row>
    <row r="48" spans="1:10" ht="30.75" outlineLevel="1">
      <c r="A48" s="11" t="s">
        <v>72</v>
      </c>
      <c r="B48" s="1" t="s">
        <v>73</v>
      </c>
      <c r="C48" s="12">
        <v>10803152.87</v>
      </c>
      <c r="D48" s="12">
        <v>10803152.87</v>
      </c>
      <c r="E48" s="12">
        <v>5000000</v>
      </c>
      <c r="F48" s="12">
        <v>5000000</v>
      </c>
      <c r="G48" s="12">
        <f t="shared" si="3"/>
        <v>-5803152.869999999</v>
      </c>
      <c r="H48" s="18">
        <f t="shared" si="0"/>
        <v>46.28278485149308</v>
      </c>
      <c r="I48" s="12">
        <f t="shared" si="1"/>
        <v>-5803152.869999999</v>
      </c>
      <c r="J48" s="18">
        <f t="shared" si="2"/>
        <v>46.28278485149308</v>
      </c>
    </row>
    <row r="49" spans="1:10" ht="62.25">
      <c r="A49" s="8" t="s">
        <v>74</v>
      </c>
      <c r="B49" s="9" t="s">
        <v>75</v>
      </c>
      <c r="C49" s="10">
        <v>13657808.53</v>
      </c>
      <c r="D49" s="10">
        <v>13657808.53</v>
      </c>
      <c r="E49" s="10">
        <f>E50</f>
        <v>7930000</v>
      </c>
      <c r="F49" s="10">
        <f>F50</f>
        <v>6701158.56</v>
      </c>
      <c r="G49" s="10">
        <f t="shared" si="3"/>
        <v>-5727808.529999999</v>
      </c>
      <c r="H49" s="17">
        <f t="shared" si="0"/>
        <v>58.06202351264036</v>
      </c>
      <c r="I49" s="10">
        <f t="shared" si="1"/>
        <v>-6956649.97</v>
      </c>
      <c r="J49" s="17">
        <f t="shared" si="2"/>
        <v>49.064669088606706</v>
      </c>
    </row>
    <row r="50" spans="1:10" ht="46.5" outlineLevel="1">
      <c r="A50" s="11" t="s">
        <v>76</v>
      </c>
      <c r="B50" s="1" t="s">
        <v>77</v>
      </c>
      <c r="C50" s="12">
        <v>13657808.53</v>
      </c>
      <c r="D50" s="12">
        <v>13657808.53</v>
      </c>
      <c r="E50" s="12">
        <v>7930000</v>
      </c>
      <c r="F50" s="12">
        <v>6701158.56</v>
      </c>
      <c r="G50" s="12">
        <f t="shared" si="3"/>
        <v>-5727808.529999999</v>
      </c>
      <c r="H50" s="18">
        <f t="shared" si="0"/>
        <v>58.06202351264036</v>
      </c>
      <c r="I50" s="12">
        <f t="shared" si="1"/>
        <v>-6956649.97</v>
      </c>
      <c r="J50" s="18">
        <f t="shared" si="2"/>
        <v>49.064669088606706</v>
      </c>
    </row>
    <row r="51" spans="1:10" ht="15">
      <c r="A51" s="14" t="s">
        <v>86</v>
      </c>
      <c r="B51" s="15"/>
      <c r="C51" s="16">
        <f>C8+C16+C20+C25+C30+C37+C40+C44+C47+C49</f>
        <v>3700211285.52</v>
      </c>
      <c r="D51" s="16">
        <f>D8+D16+D20+D25+D30+D37+D40+D44+D47+D49</f>
        <v>3513164010.85</v>
      </c>
      <c r="E51" s="16">
        <f>E8+E16+E20+E25+E30+E37+E40+E44+E47+E49</f>
        <v>3886188424.5499997</v>
      </c>
      <c r="F51" s="16">
        <f>F8+F16+F20+F25+F30+F37+F40+F44+F47+F49</f>
        <v>3678560979.39</v>
      </c>
      <c r="G51" s="16">
        <f t="shared" si="3"/>
        <v>185977139.02999973</v>
      </c>
      <c r="H51" s="19">
        <f t="shared" si="0"/>
        <v>105.02612215031564</v>
      </c>
      <c r="I51" s="16">
        <f t="shared" si="1"/>
        <v>165396968.53999996</v>
      </c>
      <c r="J51" s="19">
        <f t="shared" si="2"/>
        <v>104.70792049642974</v>
      </c>
    </row>
    <row r="52" ht="15" outlineLevel="1"/>
    <row r="53" ht="15"/>
    <row r="54" ht="42.75" customHeight="1"/>
    <row r="55" ht="42.75" customHeight="1"/>
  </sheetData>
  <sheetProtection/>
  <mergeCells count="13">
    <mergeCell ref="G1:J1"/>
    <mergeCell ref="A2:J2"/>
    <mergeCell ref="C4:D4"/>
    <mergeCell ref="E4:F4"/>
    <mergeCell ref="G4:J4"/>
    <mergeCell ref="G5:H5"/>
    <mergeCell ref="I5:J5"/>
    <mergeCell ref="A4:A6"/>
    <mergeCell ref="B4:B6"/>
    <mergeCell ref="C5:C6"/>
    <mergeCell ref="D5:D6"/>
    <mergeCell ref="E5:E6"/>
    <mergeCell ref="F5:F6"/>
  </mergeCells>
  <printOptions/>
  <pageMargins left="0.3937007874015748" right="0.3937007874015748" top="0.7874015748031497" bottom="0.7874015748031497" header="0" footer="0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Sokolova</cp:lastModifiedBy>
  <cp:lastPrinted>2019-02-28T14:14:48Z</cp:lastPrinted>
  <dcterms:created xsi:type="dcterms:W3CDTF">2002-03-11T10:22:12Z</dcterms:created>
  <dcterms:modified xsi:type="dcterms:W3CDTF">2019-02-28T14:15:10Z</dcterms:modified>
  <cp:category/>
  <cp:version/>
  <cp:contentType/>
  <cp:contentStatus/>
</cp:coreProperties>
</file>