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3.2022\"/>
    </mc:Choice>
  </mc:AlternateContent>
  <xr:revisionPtr revIDLastSave="0" documentId="13_ncr:1_{DADCEAF6-1414-426A-9E72-DA6BCCA85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_FilterDatabase" localSheetId="0" hidden="1">Расходы!$A$5:$F$344</definedName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 s="1"/>
  <c r="D9" i="3" s="1"/>
  <c r="C11" i="3"/>
  <c r="C10" i="3" s="1"/>
  <c r="C9" i="3" s="1"/>
  <c r="D17" i="3"/>
  <c r="D16" i="3" s="1"/>
  <c r="C17" i="3"/>
  <c r="C16" i="3" s="1"/>
  <c r="D23" i="3"/>
  <c r="D22" i="3" s="1"/>
  <c r="C23" i="3"/>
  <c r="C22" i="3" s="1"/>
  <c r="D29" i="3"/>
  <c r="D28" i="3" s="1"/>
  <c r="C29" i="3"/>
  <c r="C28" i="3" s="1"/>
  <c r="D26" i="3"/>
  <c r="C26" i="3"/>
  <c r="D33" i="3"/>
  <c r="D32" i="3" s="1"/>
  <c r="C33" i="3"/>
  <c r="C32" i="3" s="1"/>
  <c r="C38" i="3"/>
  <c r="C37" i="3" s="1"/>
  <c r="D38" i="3"/>
  <c r="D37" i="3" s="1"/>
  <c r="D43" i="3"/>
  <c r="D42" i="3" s="1"/>
  <c r="C43" i="3"/>
  <c r="C42" i="3" s="1"/>
  <c r="D46" i="3"/>
  <c r="C46" i="3"/>
  <c r="D48" i="3"/>
  <c r="C48" i="3"/>
  <c r="D54" i="3"/>
  <c r="D53" i="3" s="1"/>
  <c r="C54" i="3"/>
  <c r="C53" i="3" s="1"/>
  <c r="D59" i="3"/>
  <c r="D58" i="3" s="1"/>
  <c r="C59" i="3"/>
  <c r="C58" i="3" s="1"/>
  <c r="D64" i="3"/>
  <c r="D63" i="3" s="1"/>
  <c r="C64" i="3"/>
  <c r="C63" i="3" s="1"/>
  <c r="D67" i="3"/>
  <c r="D66" i="3" s="1"/>
  <c r="C67" i="3"/>
  <c r="C66" i="3" s="1"/>
  <c r="D75" i="3"/>
  <c r="D74" i="3" s="1"/>
  <c r="C75" i="3"/>
  <c r="C74" i="3" s="1"/>
  <c r="D72" i="3"/>
  <c r="D71" i="3" s="1"/>
  <c r="C72" i="3"/>
  <c r="C71" i="3" s="1"/>
  <c r="D79" i="3"/>
  <c r="D78" i="3" s="1"/>
  <c r="C79" i="3"/>
  <c r="C78" i="3" s="1"/>
  <c r="D84" i="3"/>
  <c r="D83" i="3" s="1"/>
  <c r="C84" i="3"/>
  <c r="C83" i="3" s="1"/>
  <c r="D90" i="3"/>
  <c r="D89" i="3" s="1"/>
  <c r="C90" i="3"/>
  <c r="C89" i="3" s="1"/>
  <c r="D93" i="3"/>
  <c r="D92" i="3" s="1"/>
  <c r="C93" i="3"/>
  <c r="C92" i="3" s="1"/>
  <c r="D96" i="3"/>
  <c r="C96" i="3"/>
  <c r="D98" i="3"/>
  <c r="C98" i="3"/>
  <c r="C105" i="3"/>
  <c r="C104" i="3" s="1"/>
  <c r="D105" i="3"/>
  <c r="D104" i="3" s="1"/>
  <c r="D110" i="3"/>
  <c r="D109" i="3" s="1"/>
  <c r="C110" i="3"/>
  <c r="C109" i="3" s="1"/>
  <c r="D115" i="3"/>
  <c r="D114" i="3" s="1"/>
  <c r="C115" i="3"/>
  <c r="C114" i="3" s="1"/>
  <c r="D120" i="3"/>
  <c r="D119" i="3"/>
  <c r="C120" i="3"/>
  <c r="C119" i="3" s="1"/>
  <c r="C118" i="3" s="1"/>
  <c r="D123" i="3"/>
  <c r="D122" i="3" s="1"/>
  <c r="C123" i="3"/>
  <c r="C122" i="3" s="1"/>
  <c r="C129" i="3"/>
  <c r="C128" i="3" s="1"/>
  <c r="D129" i="3"/>
  <c r="D128" i="3" s="1"/>
  <c r="D132" i="3"/>
  <c r="D131" i="3" s="1"/>
  <c r="C132" i="3"/>
  <c r="C131" i="3" s="1"/>
  <c r="D136" i="3"/>
  <c r="D135" i="3" s="1"/>
  <c r="C136" i="3"/>
  <c r="C135" i="3" s="1"/>
  <c r="D139" i="3"/>
  <c r="D138" i="3" s="1"/>
  <c r="C139" i="3"/>
  <c r="C138" i="3" s="1"/>
  <c r="D143" i="3"/>
  <c r="D142" i="3" s="1"/>
  <c r="D141" i="3" s="1"/>
  <c r="C143" i="3"/>
  <c r="C142" i="3" s="1"/>
  <c r="C141" i="3" s="1"/>
  <c r="D147" i="3"/>
  <c r="D146" i="3" s="1"/>
  <c r="C147" i="3"/>
  <c r="C146" i="3" s="1"/>
  <c r="D152" i="3"/>
  <c r="D151" i="3" s="1"/>
  <c r="C152" i="3"/>
  <c r="C151" i="3" s="1"/>
  <c r="D157" i="3"/>
  <c r="C157" i="3"/>
  <c r="D160" i="3"/>
  <c r="C160" i="3"/>
  <c r="D167" i="3"/>
  <c r="D166" i="3" s="1"/>
  <c r="C167" i="3"/>
  <c r="C166" i="3" s="1"/>
  <c r="D170" i="3"/>
  <c r="D169" i="3" s="1"/>
  <c r="C170" i="3"/>
  <c r="C169" i="3" s="1"/>
  <c r="D174" i="3"/>
  <c r="D173" i="3" s="1"/>
  <c r="C174" i="3"/>
  <c r="C173" i="3" s="1"/>
  <c r="D177" i="3"/>
  <c r="D176" i="3" s="1"/>
  <c r="C177" i="3"/>
  <c r="C176" i="3" s="1"/>
  <c r="D180" i="3"/>
  <c r="D179" i="3" s="1"/>
  <c r="C180" i="3"/>
  <c r="C179" i="3" s="1"/>
  <c r="D184" i="3"/>
  <c r="D183" i="3" s="1"/>
  <c r="C184" i="3"/>
  <c r="C183" i="3" s="1"/>
  <c r="D188" i="3"/>
  <c r="D187" i="3" s="1"/>
  <c r="C188" i="3"/>
  <c r="C187" i="3" s="1"/>
  <c r="C192" i="3"/>
  <c r="C191" i="3" s="1"/>
  <c r="D191" i="3"/>
  <c r="D192" i="3"/>
  <c r="D197" i="3"/>
  <c r="D196" i="3" s="1"/>
  <c r="C197" i="3"/>
  <c r="C196" i="3" s="1"/>
  <c r="D201" i="3"/>
  <c r="C201" i="3"/>
  <c r="D203" i="3"/>
  <c r="C203" i="3"/>
  <c r="D209" i="3"/>
  <c r="D208" i="3" s="1"/>
  <c r="C209" i="3"/>
  <c r="C208" i="3" s="1"/>
  <c r="D212" i="3"/>
  <c r="D211" i="3" s="1"/>
  <c r="C212" i="3"/>
  <c r="C211" i="3" s="1"/>
  <c r="D217" i="3"/>
  <c r="C217" i="3"/>
  <c r="D220" i="3"/>
  <c r="C220" i="3"/>
  <c r="C200" i="3" l="1"/>
  <c r="D134" i="3"/>
  <c r="D118" i="3"/>
  <c r="C216" i="3"/>
  <c r="C215" i="3" s="1"/>
  <c r="C207" i="3"/>
  <c r="C165" i="3"/>
  <c r="D216" i="3"/>
  <c r="D215" i="3" s="1"/>
  <c r="C134" i="3"/>
  <c r="C127" i="3"/>
  <c r="C45" i="3"/>
  <c r="C31" i="3" s="1"/>
  <c r="C156" i="3"/>
  <c r="C145" i="3" s="1"/>
  <c r="D127" i="3"/>
  <c r="D45" i="3"/>
  <c r="D31" i="3" s="1"/>
  <c r="D103" i="3"/>
  <c r="C182" i="3"/>
  <c r="C95" i="3"/>
  <c r="C77" i="3" s="1"/>
  <c r="D207" i="3"/>
  <c r="D200" i="3"/>
  <c r="D190" i="3" s="1"/>
  <c r="D165" i="3"/>
  <c r="D156" i="3"/>
  <c r="D145" i="3" s="1"/>
  <c r="C103" i="3"/>
  <c r="C102" i="3" s="1"/>
  <c r="D95" i="3"/>
  <c r="D77" i="3" s="1"/>
  <c r="C15" i="3"/>
  <c r="D182" i="3"/>
  <c r="D172" i="3"/>
  <c r="D15" i="3"/>
  <c r="C190" i="3"/>
  <c r="C172" i="3"/>
  <c r="C52" i="3"/>
  <c r="D52" i="3"/>
  <c r="D225" i="3"/>
  <c r="C225" i="3"/>
  <c r="D228" i="3"/>
  <c r="C228" i="3"/>
  <c r="D232" i="3"/>
  <c r="D231" i="3" s="1"/>
  <c r="D230" i="3" s="1"/>
  <c r="C232" i="3"/>
  <c r="C231" i="3" s="1"/>
  <c r="C230" i="3" s="1"/>
  <c r="D236" i="3"/>
  <c r="D235" i="3" s="1"/>
  <c r="C236" i="3"/>
  <c r="C235" i="3" s="1"/>
  <c r="D239" i="3"/>
  <c r="D238" i="3" s="1"/>
  <c r="C239" i="3"/>
  <c r="C238" i="3" s="1"/>
  <c r="D243" i="3"/>
  <c r="D242" i="3" s="1"/>
  <c r="C243" i="3"/>
  <c r="C242" i="3" s="1"/>
  <c r="C248" i="3"/>
  <c r="C247" i="3" s="1"/>
  <c r="D248" i="3"/>
  <c r="D247" i="3" s="1"/>
  <c r="C253" i="3"/>
  <c r="C252" i="3" s="1"/>
  <c r="D253" i="3"/>
  <c r="D252" i="3" s="1"/>
  <c r="D256" i="3"/>
  <c r="D255" i="3" s="1"/>
  <c r="C256" i="3"/>
  <c r="C255" i="3" s="1"/>
  <c r="C270" i="3"/>
  <c r="C269" i="3" s="1"/>
  <c r="C265" i="3"/>
  <c r="C262" i="3"/>
  <c r="C261" i="3" s="1"/>
  <c r="C260" i="3" s="1"/>
  <c r="D262" i="3"/>
  <c r="D265" i="3"/>
  <c r="D270" i="3"/>
  <c r="D269" i="3" s="1"/>
  <c r="D275" i="3"/>
  <c r="D274" i="3" s="1"/>
  <c r="C275" i="3"/>
  <c r="C274" i="3" s="1"/>
  <c r="D280" i="3"/>
  <c r="D279" i="3" s="1"/>
  <c r="C280" i="3"/>
  <c r="C279" i="3" s="1"/>
  <c r="D283" i="3"/>
  <c r="D282" i="3" s="1"/>
  <c r="C283" i="3"/>
  <c r="C282" i="3" s="1"/>
  <c r="D289" i="3"/>
  <c r="D288" i="3" s="1"/>
  <c r="D287" i="3" s="1"/>
  <c r="C289" i="3"/>
  <c r="C288" i="3" s="1"/>
  <c r="C287" i="3" s="1"/>
  <c r="D293" i="3"/>
  <c r="D292" i="3" s="1"/>
  <c r="C293" i="3"/>
  <c r="C292" i="3" s="1"/>
  <c r="D296" i="3"/>
  <c r="D295" i="3" s="1"/>
  <c r="C296" i="3"/>
  <c r="C295" i="3" s="1"/>
  <c r="D300" i="3"/>
  <c r="D299" i="3" s="1"/>
  <c r="C300" i="3"/>
  <c r="C299" i="3" s="1"/>
  <c r="D303" i="3"/>
  <c r="D302" i="3" s="1"/>
  <c r="C303" i="3"/>
  <c r="C302" i="3" s="1"/>
  <c r="D306" i="3"/>
  <c r="D305" i="3" s="1"/>
  <c r="C306" i="3"/>
  <c r="C305" i="3" s="1"/>
  <c r="D311" i="3"/>
  <c r="D310" i="3" s="1"/>
  <c r="C311" i="3"/>
  <c r="C310" i="3" s="1"/>
  <c r="D314" i="3"/>
  <c r="C314" i="3"/>
  <c r="D317" i="3"/>
  <c r="C317" i="3"/>
  <c r="C329" i="3"/>
  <c r="C328" i="3" s="1"/>
  <c r="D322" i="3"/>
  <c r="C322" i="3"/>
  <c r="D324" i="3"/>
  <c r="C324" i="3"/>
  <c r="D329" i="3"/>
  <c r="D328" i="3" s="1"/>
  <c r="D334" i="3"/>
  <c r="D333" i="3" s="1"/>
  <c r="C334" i="3"/>
  <c r="C333" i="3" s="1"/>
  <c r="D339" i="3"/>
  <c r="D338" i="3" s="1"/>
  <c r="D337" i="3" s="1"/>
  <c r="D336" i="3" s="1"/>
  <c r="C339" i="3"/>
  <c r="C338" i="3" s="1"/>
  <c r="C337" i="3" s="1"/>
  <c r="C336" i="3" s="1"/>
  <c r="D343" i="3"/>
  <c r="D342" i="3" s="1"/>
  <c r="D341" i="3" s="1"/>
  <c r="C343" i="3"/>
  <c r="C342" i="3" s="1"/>
  <c r="C341" i="3" s="1"/>
  <c r="D102" i="3" l="1"/>
  <c r="D126" i="3"/>
  <c r="D164" i="3"/>
  <c r="C126" i="3"/>
  <c r="C291" i="3"/>
  <c r="D261" i="3"/>
  <c r="D260" i="3" s="1"/>
  <c r="D291" i="3"/>
  <c r="D8" i="3"/>
  <c r="C234" i="3"/>
  <c r="C298" i="3"/>
  <c r="C321" i="3"/>
  <c r="C320" i="3" s="1"/>
  <c r="C313" i="3"/>
  <c r="C309" i="3" s="1"/>
  <c r="D234" i="3"/>
  <c r="D224" i="3"/>
  <c r="D223" i="3" s="1"/>
  <c r="C164" i="3"/>
  <c r="D321" i="3"/>
  <c r="D320" i="3" s="1"/>
  <c r="D313" i="3"/>
  <c r="D309" i="3" s="1"/>
  <c r="D298" i="3"/>
  <c r="C224" i="3"/>
  <c r="C223" i="3" s="1"/>
  <c r="D268" i="3"/>
  <c r="D241" i="3"/>
  <c r="C8" i="3"/>
  <c r="C268" i="3"/>
  <c r="C259" i="3" s="1"/>
  <c r="C241" i="3"/>
  <c r="A68" i="3"/>
  <c r="A69" i="3"/>
  <c r="A70" i="3"/>
  <c r="C308" i="3" l="1"/>
  <c r="D206" i="3"/>
  <c r="D259" i="3"/>
  <c r="F259" i="3" s="1"/>
  <c r="D286" i="3"/>
  <c r="C206" i="3"/>
  <c r="E206" i="3" s="1"/>
  <c r="C286" i="3"/>
  <c r="D308" i="3"/>
  <c r="E308" i="3" s="1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3" i="3"/>
  <c r="E73" i="3"/>
  <c r="F70" i="3"/>
  <c r="E70" i="3"/>
  <c r="F69" i="3"/>
  <c r="E69" i="3"/>
  <c r="F68" i="3"/>
  <c r="E68" i="3"/>
  <c r="F65" i="3"/>
  <c r="E65" i="3"/>
  <c r="F62" i="3"/>
  <c r="E62" i="3"/>
  <c r="F61" i="3"/>
  <c r="E61" i="3"/>
  <c r="F60" i="3"/>
  <c r="E60" i="3"/>
  <c r="F57" i="3"/>
  <c r="E57" i="3"/>
  <c r="F56" i="3"/>
  <c r="E56" i="3"/>
  <c r="F55" i="3"/>
  <c r="E55" i="3"/>
  <c r="F52" i="3"/>
  <c r="E52" i="3"/>
  <c r="F51" i="3"/>
  <c r="E51" i="3"/>
  <c r="F50" i="3"/>
  <c r="E50" i="3"/>
  <c r="F49" i="3"/>
  <c r="E49" i="3"/>
  <c r="F47" i="3"/>
  <c r="E47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E14" i="3"/>
  <c r="F13" i="3"/>
  <c r="E13" i="3"/>
  <c r="F12" i="3"/>
  <c r="E12" i="3"/>
  <c r="F8" i="3"/>
  <c r="E8" i="3"/>
  <c r="E74" i="3"/>
  <c r="F74" i="3"/>
  <c r="F71" i="3"/>
  <c r="F66" i="3"/>
  <c r="F63" i="3"/>
  <c r="E58" i="3"/>
  <c r="F58" i="3"/>
  <c r="F53" i="3"/>
  <c r="E48" i="3"/>
  <c r="F48" i="3"/>
  <c r="F46" i="3"/>
  <c r="F37" i="3"/>
  <c r="E37" i="3"/>
  <c r="F32" i="3"/>
  <c r="F26" i="3"/>
  <c r="F28" i="3"/>
  <c r="F22" i="3"/>
  <c r="F16" i="3"/>
  <c r="E259" i="3" l="1"/>
  <c r="F286" i="3"/>
  <c r="E286" i="3"/>
  <c r="F308" i="3"/>
  <c r="E11" i="3"/>
  <c r="E66" i="3"/>
  <c r="E26" i="3"/>
  <c r="F23" i="3"/>
  <c r="E23" i="3"/>
  <c r="E22" i="3"/>
  <c r="F11" i="3"/>
  <c r="E16" i="3"/>
  <c r="E28" i="3"/>
  <c r="E32" i="3"/>
  <c r="E53" i="3"/>
  <c r="E63" i="3"/>
  <c r="E71" i="3"/>
  <c r="E17" i="3"/>
  <c r="E33" i="3"/>
  <c r="E46" i="3"/>
  <c r="E54" i="3"/>
  <c r="F17" i="3"/>
  <c r="F29" i="3"/>
  <c r="F33" i="3"/>
  <c r="F72" i="3"/>
  <c r="E10" i="3"/>
  <c r="E38" i="3"/>
  <c r="E59" i="3"/>
  <c r="E67" i="3"/>
  <c r="E75" i="3"/>
  <c r="E29" i="3"/>
  <c r="E64" i="3"/>
  <c r="E72" i="3"/>
  <c r="F54" i="3"/>
  <c r="F64" i="3"/>
  <c r="F10" i="3"/>
  <c r="F38" i="3"/>
  <c r="F59" i="3"/>
  <c r="F67" i="3"/>
  <c r="F75" i="3"/>
  <c r="F15" i="3"/>
  <c r="E9" i="3"/>
  <c r="F9" i="3"/>
  <c r="E45" i="3" l="1"/>
  <c r="E15" i="3"/>
  <c r="F45" i="3"/>
  <c r="F6" i="3"/>
  <c r="E6" i="3"/>
  <c r="E31" i="3" l="1"/>
  <c r="F31" i="3"/>
</calcChain>
</file>

<file path=xl/sharedStrings.xml><?xml version="1.0" encoding="utf-8"?>
<sst xmlns="http://schemas.openxmlformats.org/spreadsheetml/2006/main" count="681" uniqueCount="438">
  <si>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</si>
  <si>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</si>
  <si>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</si>
  <si>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</si>
  <si>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</si>
  <si>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</si>
  <si>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</si>
  <si>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</si>
  <si>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</si>
  <si>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</si>
  <si>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</si>
  <si>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</si>
  <si>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</si>
  <si>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</si>
  <si>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</si>
  <si>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</si>
  <si>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</si>
  <si>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</si>
  <si>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</si>
  <si>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</si>
  <si>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</si>
  <si>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</si>
  <si>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</si>
  <si>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</si>
  <si>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</si>
  <si>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</si>
  <si>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</si>
  <si>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</si>
  <si>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</si>
  <si>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</si>
  <si>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</si>
  <si>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</si>
  <si>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</si>
  <si>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</si>
  <si>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</si>
  <si>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</si>
  <si>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</si>
  <si>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</si>
  <si>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</si>
  <si>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</si>
  <si>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</si>
  <si>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</si>
  <si>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</si>
  <si>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</si>
  <si>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</si>
  <si>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</si>
  <si>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</si>
  <si>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</si>
  <si>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</si>
  <si>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</si>
  <si>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</si>
  <si>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</si>
  <si>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</si>
  <si>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</si>
  <si>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</si>
  <si>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</si>
  <si>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</si>
  <si>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</si>
  <si>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</si>
  <si>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</si>
  <si>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</si>
  <si>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</si>
  <si>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</si>
  <si>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</si>
  <si>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</si>
  <si>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</si>
  <si>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</si>
  <si>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</si>
  <si>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</si>
  <si>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</si>
  <si>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</si>
  <si>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</si>
  <si>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</si>
  <si>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</si>
  <si>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</si>
  <si>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</si>
  <si>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</si>
  <si>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</si>
  <si>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</si>
  <si>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</si>
  <si>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</si>
  <si>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</si>
  <si>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</si>
  <si>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</si>
  <si>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</si>
  <si>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</si>
  <si>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</si>
  <si>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</si>
  <si>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</si>
  <si>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</si>
  <si>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</si>
  <si>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</si>
  <si>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</si>
  <si>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</si>
  <si>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</si>
  <si>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</si>
  <si>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</si>
  <si>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</si>
  <si>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</si>
  <si>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</si>
  <si>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</si>
  <si>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</si>
  <si>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</si>
  <si>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</si>
  <si>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</si>
  <si>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</si>
  <si>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</si>
  <si>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</si>
  <si>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</si>
  <si>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</si>
  <si>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</si>
  <si>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</si>
  <si>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</si>
  <si>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</si>
  <si>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</si>
  <si>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</si>
  <si>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</si>
  <si>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</si>
  <si>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</si>
  <si>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</si>
  <si>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</si>
  <si>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</si>
  <si>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</si>
  <si>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</si>
  <si>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</si>
  <si>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</si>
  <si>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</si>
  <si>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</si>
  <si>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</si>
  <si>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</si>
  <si>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</si>
  <si>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</si>
  <si>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</si>
  <si>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</si>
  <si>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</si>
  <si>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</si>
  <si>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</si>
  <si>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</si>
  <si>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</si>
  <si>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</si>
  <si>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</si>
  <si>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</si>
  <si>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</si>
  <si>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</si>
  <si>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</si>
  <si>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</si>
  <si>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</si>
  <si>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</si>
  <si>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</si>
  <si>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</si>
  <si>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</si>
  <si>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</si>
  <si>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</si>
  <si>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</si>
  <si>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</si>
  <si>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</si>
  <si>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</si>
  <si>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</si>
  <si>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</si>
  <si>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</si>
  <si>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</si>
  <si>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</si>
  <si>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</si>
  <si>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</si>
  <si>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</si>
  <si>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</si>
  <si>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</si>
  <si>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</si>
  <si>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</si>
  <si>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</si>
  <si>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</si>
  <si>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</si>
  <si>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</si>
  <si>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</si>
  <si>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</si>
  <si>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</si>
  <si>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</si>
  <si>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</si>
  <si>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</si>
  <si>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</si>
  <si>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</si>
  <si>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</si>
  <si>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</si>
  <si>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</si>
  <si>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</si>
  <si>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</si>
  <si>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</si>
  <si>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</si>
  <si>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</si>
  <si>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</si>
  <si>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</si>
  <si>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</si>
  <si>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</si>
  <si>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</si>
  <si>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</si>
  <si>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</si>
  <si>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</si>
  <si>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</si>
  <si>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</si>
  <si>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</si>
  <si>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</si>
  <si>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</si>
  <si>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</si>
  <si>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</si>
  <si>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</si>
  <si>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</si>
  <si>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</si>
  <si>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</si>
  <si>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</si>
  <si>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</si>
  <si>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</si>
  <si>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</si>
  <si>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</si>
  <si>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</si>
  <si>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</si>
  <si>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</si>
  <si>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</si>
  <si>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</si>
  <si>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</si>
  <si>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</si>
  <si>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</si>
  <si>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</si>
  <si>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</si>
  <si>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</si>
  <si>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</si>
  <si>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</si>
  <si>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</si>
  <si>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</si>
  <si>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</si>
  <si>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</si>
  <si>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</si>
  <si>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</si>
  <si>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</si>
  <si>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</si>
  <si>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</si>
  <si>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</si>
  <si>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</si>
  <si>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</si>
  <si>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</si>
  <si>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</si>
  <si>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</si>
  <si>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</si>
  <si>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</si>
  <si>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</si>
  <si>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</si>
  <si>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</si>
  <si>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</si>
  <si>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</si>
  <si>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</si>
  <si>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</si>
  <si>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</si>
  <si>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</si>
  <si>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</si>
  <si>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</si>
  <si>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</si>
  <si>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</si>
  <si>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</si>
  <si>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</si>
  <si>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</si>
  <si>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</si>
  <si>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</si>
  <si>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</si>
  <si>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</si>
  <si>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</si>
  <si>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</si>
  <si>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</si>
  <si>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</si>
  <si>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</si>
  <si>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</si>
  <si>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</si>
  <si>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</si>
  <si>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</si>
  <si>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</si>
  <si>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</si>
  <si>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</si>
  <si>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</si>
  <si>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</si>
  <si>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</si>
  <si>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</si>
  <si>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</si>
  <si>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</si>
  <si>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</si>
  <si>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</si>
  <si>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</si>
  <si>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</si>
  <si>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</si>
  <si>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</si>
  <si>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</si>
  <si>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</si>
  <si>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</si>
  <si>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</si>
  <si>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</si>
  <si>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</si>
  <si>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</si>
  <si>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</si>
  <si>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</si>
  <si>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</si>
  <si>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</si>
  <si>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</si>
  <si>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</si>
  <si>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</si>
  <si>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</si>
  <si>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</si>
  <si>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</si>
  <si>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</si>
  <si>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</si>
  <si>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</si>
  <si>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</si>
  <si>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</si>
  <si>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</si>
  <si>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</si>
  <si>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</si>
  <si>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</si>
  <si>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</si>
  <si>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</si>
  <si>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</si>
  <si>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</si>
  <si>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</si>
  <si>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</si>
  <si>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</si>
  <si>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</si>
  <si>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</si>
  <si>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</si>
  <si>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</si>
  <si>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</si>
  <si>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</si>
  <si>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</si>
  <si>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</si>
  <si>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</si>
  <si>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</si>
  <si>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</si>
  <si>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</si>
  <si>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</si>
  <si>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</si>
  <si>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</si>
  <si>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</si>
  <si>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</si>
  <si>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</si>
  <si>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</si>
  <si>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</si>
  <si>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</si>
  <si>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</si>
  <si>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</si>
  <si>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</si>
  <si>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</si>
  <si>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</si>
  <si>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</si>
  <si>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</si>
  <si>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</si>
  <si>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</si>
  <si>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</si>
  <si>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</si>
  <si>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</si>
  <si>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</si>
  <si>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</si>
  <si>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</si>
  <si>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</si>
  <si>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</si>
  <si>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</si>
  <si>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</si>
  <si>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</si>
  <si>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</si>
  <si>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</si>
  <si>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</si>
  <si>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</si>
  <si>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</si>
  <si>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</si>
  <si>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</si>
  <si>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</si>
  <si>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</si>
  <si>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</si>
  <si>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</si>
  <si>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</si>
  <si>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</si>
  <si>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</si>
  <si>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</si>
  <si>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</si>
  <si>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</si>
  <si>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</si>
  <si>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</si>
  <si>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</si>
  <si>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</si>
  <si>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</si>
  <si>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</si>
  <si>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</si>
  <si>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</si>
  <si>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</si>
  <si>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</si>
  <si>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</si>
  <si>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</si>
  <si>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</si>
  <si>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</si>
  <si>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</si>
  <si>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</si>
  <si>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</si>
  <si>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</si>
  <si>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</si>
  <si>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</si>
  <si>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</si>
  <si>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</si>
  <si>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</si>
  <si>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</si>
  <si>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</si>
  <si>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</si>
  <si>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</si>
  <si>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</si>
  <si>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</si>
  <si>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</si>
  <si>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</si>
  <si>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</si>
  <si>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</si>
  <si>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</si>
  <si>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</si>
  <si>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</si>
  <si>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</si>
  <si>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</si>
  <si>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</si>
  <si>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</si>
  <si>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</si>
  <si>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</si>
  <si>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</si>
  <si>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</si>
  <si>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</si>
  <si>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</si>
  <si>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</si>
  <si>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</si>
  <si>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</si>
  <si>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</si>
  <si>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</si>
  <si>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000 0106 0000000000 851</t>
  </si>
  <si>
    <t xml:space="preserve"> 000 1105 0000000000 110</t>
  </si>
  <si>
    <t xml:space="preserve"> 000 1105 0000000000 113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</si>
  <si>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</si>
  <si>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000 0104 0000000000 300</t>
  </si>
  <si>
    <t xml:space="preserve"> 000 0104 0000000000 320</t>
  </si>
  <si>
    <t xml:space="preserve"> 000 0104 0000000000 321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</si>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</sst>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0" fontId="18" fillId="4" borderId="46" xfId="48" applyNumberFormat="1" applyFont="1" applyFill="1" applyBorder="1" applyProtection="1">
      <alignment horizontal="left" wrapText="1" indent="2"/>
    </xf>
    <xf numFmtId="49" fontId="18" fillId="4" borderId="46" xfId="50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/>
    </xf>
    <xf numFmtId="4" fontId="20" fillId="0" borderId="46" xfId="40" applyNumberFormat="1" applyFont="1" applyBorder="1" applyProtection="1">
      <alignment horizontal="right"/>
    </xf>
    <xf numFmtId="0" fontId="18" fillId="0" borderId="46" xfId="48" applyNumberFormat="1" applyFont="1" applyFill="1" applyBorder="1" applyProtection="1">
      <alignment horizontal="left" wrapText="1" indent="2"/>
    </xf>
    <xf numFmtId="49" fontId="18" fillId="0" borderId="46" xfId="50" applyNumberFormat="1" applyFont="1" applyFill="1" applyBorder="1" applyProtection="1">
      <alignment horizontal="center"/>
    </xf>
    <xf numFmtId="165" fontId="20" fillId="0" borderId="46" xfId="40" applyNumberFormat="1" applyFont="1" applyBorder="1" applyProtection="1">
      <alignment horizontal="right"/>
    </xf>
    <xf numFmtId="165" fontId="18" fillId="0" borderId="46" xfId="40" applyNumberFormat="1" applyFont="1" applyBorder="1" applyProtection="1">
      <alignment horizontal="right"/>
    </xf>
    <xf numFmtId="165" fontId="19" fillId="0" borderId="46" xfId="40" applyNumberFormat="1" applyFont="1" applyBorder="1" applyProtection="1">
      <alignment horizontal="right"/>
    </xf>
    <xf numFmtId="4" fontId="19" fillId="4" borderId="46" xfId="40" applyNumberFormat="1" applyFont="1" applyFill="1" applyBorder="1" applyProtection="1">
      <alignment horizontal="right"/>
    </xf>
    <xf numFmtId="4" fontId="17" fillId="4" borderId="46" xfId="40" applyNumberFormat="1" applyFont="1" applyFill="1" applyBorder="1" applyProtection="1">
      <alignment horizontal="right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 xr:uid="{00000000-0005-0000-0000-000000000000}"/>
    <cellStyle name="col" xfId="162" xr:uid="{00000000-0005-0000-0000-000001000000}"/>
    <cellStyle name="style0" xfId="164" xr:uid="{00000000-0005-0000-0000-000002000000}"/>
    <cellStyle name="td" xfId="165" xr:uid="{00000000-0005-0000-0000-000003000000}"/>
    <cellStyle name="tr" xfId="161" xr:uid="{00000000-0005-0000-0000-000004000000}"/>
    <cellStyle name="xl100" xfId="80" xr:uid="{00000000-0005-0000-0000-000005000000}"/>
    <cellStyle name="xl101" xfId="86" xr:uid="{00000000-0005-0000-0000-000006000000}"/>
    <cellStyle name="xl102" xfId="82" xr:uid="{00000000-0005-0000-0000-000007000000}"/>
    <cellStyle name="xl103" xfId="90" xr:uid="{00000000-0005-0000-0000-000008000000}"/>
    <cellStyle name="xl104" xfId="93" xr:uid="{00000000-0005-0000-0000-000009000000}"/>
    <cellStyle name="xl105" xfId="78" xr:uid="{00000000-0005-0000-0000-00000A000000}"/>
    <cellStyle name="xl106" xfId="81" xr:uid="{00000000-0005-0000-0000-00000B000000}"/>
    <cellStyle name="xl107" xfId="87" xr:uid="{00000000-0005-0000-0000-00000C000000}"/>
    <cellStyle name="xl108" xfId="92" xr:uid="{00000000-0005-0000-0000-00000D000000}"/>
    <cellStyle name="xl109" xfId="79" xr:uid="{00000000-0005-0000-0000-00000E000000}"/>
    <cellStyle name="xl110" xfId="88" xr:uid="{00000000-0005-0000-0000-00000F000000}"/>
    <cellStyle name="xl111" xfId="89" xr:uid="{00000000-0005-0000-0000-000010000000}"/>
    <cellStyle name="xl112" xfId="83" xr:uid="{00000000-0005-0000-0000-000011000000}"/>
    <cellStyle name="xl113" xfId="91" xr:uid="{00000000-0005-0000-0000-000012000000}"/>
    <cellStyle name="xl114" xfId="84" xr:uid="{00000000-0005-0000-0000-000013000000}"/>
    <cellStyle name="xl115" xfId="85" xr:uid="{00000000-0005-0000-0000-000014000000}"/>
    <cellStyle name="xl116" xfId="94" xr:uid="{00000000-0005-0000-0000-000015000000}"/>
    <cellStyle name="xl117" xfId="117" xr:uid="{00000000-0005-0000-0000-000016000000}"/>
    <cellStyle name="xl118" xfId="121" xr:uid="{00000000-0005-0000-0000-000017000000}"/>
    <cellStyle name="xl119" xfId="125" xr:uid="{00000000-0005-0000-0000-000018000000}"/>
    <cellStyle name="xl120" xfId="131" xr:uid="{00000000-0005-0000-0000-000019000000}"/>
    <cellStyle name="xl121" xfId="132" xr:uid="{00000000-0005-0000-0000-00001A000000}"/>
    <cellStyle name="xl122" xfId="133" xr:uid="{00000000-0005-0000-0000-00001B000000}"/>
    <cellStyle name="xl123" xfId="135" xr:uid="{00000000-0005-0000-0000-00001C000000}"/>
    <cellStyle name="xl124" xfId="156" xr:uid="{00000000-0005-0000-0000-00001D000000}"/>
    <cellStyle name="xl125" xfId="159" xr:uid="{00000000-0005-0000-0000-00001E000000}"/>
    <cellStyle name="xl126" xfId="95" xr:uid="{00000000-0005-0000-0000-00001F000000}"/>
    <cellStyle name="xl127" xfId="98" xr:uid="{00000000-0005-0000-0000-000020000000}"/>
    <cellStyle name="xl128" xfId="101" xr:uid="{00000000-0005-0000-0000-000021000000}"/>
    <cellStyle name="xl129" xfId="103" xr:uid="{00000000-0005-0000-0000-000022000000}"/>
    <cellStyle name="xl130" xfId="108" xr:uid="{00000000-0005-0000-0000-000023000000}"/>
    <cellStyle name="xl131" xfId="110" xr:uid="{00000000-0005-0000-0000-000024000000}"/>
    <cellStyle name="xl132" xfId="112" xr:uid="{00000000-0005-0000-0000-000025000000}"/>
    <cellStyle name="xl133" xfId="113" xr:uid="{00000000-0005-0000-0000-000026000000}"/>
    <cellStyle name="xl134" xfId="118" xr:uid="{00000000-0005-0000-0000-000027000000}"/>
    <cellStyle name="xl135" xfId="122" xr:uid="{00000000-0005-0000-0000-000028000000}"/>
    <cellStyle name="xl136" xfId="126" xr:uid="{00000000-0005-0000-0000-000029000000}"/>
    <cellStyle name="xl137" xfId="134" xr:uid="{00000000-0005-0000-0000-00002A000000}"/>
    <cellStyle name="xl138" xfId="137" xr:uid="{00000000-0005-0000-0000-00002B000000}"/>
    <cellStyle name="xl139" xfId="141" xr:uid="{00000000-0005-0000-0000-00002C000000}"/>
    <cellStyle name="xl140" xfId="145" xr:uid="{00000000-0005-0000-0000-00002D000000}"/>
    <cellStyle name="xl141" xfId="149" xr:uid="{00000000-0005-0000-0000-00002E000000}"/>
    <cellStyle name="xl142" xfId="99" xr:uid="{00000000-0005-0000-0000-00002F000000}"/>
    <cellStyle name="xl143" xfId="102" xr:uid="{00000000-0005-0000-0000-000030000000}"/>
    <cellStyle name="xl144" xfId="104" xr:uid="{00000000-0005-0000-0000-000031000000}"/>
    <cellStyle name="xl145" xfId="109" xr:uid="{00000000-0005-0000-0000-000032000000}"/>
    <cellStyle name="xl146" xfId="111" xr:uid="{00000000-0005-0000-0000-000033000000}"/>
    <cellStyle name="xl147" xfId="114" xr:uid="{00000000-0005-0000-0000-000034000000}"/>
    <cellStyle name="xl148" xfId="119" xr:uid="{00000000-0005-0000-0000-000035000000}"/>
    <cellStyle name="xl149" xfId="123" xr:uid="{00000000-0005-0000-0000-000036000000}"/>
    <cellStyle name="xl150" xfId="127" xr:uid="{00000000-0005-0000-0000-000037000000}"/>
    <cellStyle name="xl151" xfId="129" xr:uid="{00000000-0005-0000-0000-000038000000}"/>
    <cellStyle name="xl152" xfId="136" xr:uid="{00000000-0005-0000-0000-000039000000}"/>
    <cellStyle name="xl153" xfId="138" xr:uid="{00000000-0005-0000-0000-00003A000000}"/>
    <cellStyle name="xl154" xfId="139" xr:uid="{00000000-0005-0000-0000-00003B000000}"/>
    <cellStyle name="xl155" xfId="140" xr:uid="{00000000-0005-0000-0000-00003C000000}"/>
    <cellStyle name="xl156" xfId="142" xr:uid="{00000000-0005-0000-0000-00003D000000}"/>
    <cellStyle name="xl157" xfId="143" xr:uid="{00000000-0005-0000-0000-00003E000000}"/>
    <cellStyle name="xl158" xfId="144" xr:uid="{00000000-0005-0000-0000-00003F000000}"/>
    <cellStyle name="xl159" xfId="146" xr:uid="{00000000-0005-0000-0000-000040000000}"/>
    <cellStyle name="xl160" xfId="147" xr:uid="{00000000-0005-0000-0000-000041000000}"/>
    <cellStyle name="xl161" xfId="148" xr:uid="{00000000-0005-0000-0000-000042000000}"/>
    <cellStyle name="xl162" xfId="150" xr:uid="{00000000-0005-0000-0000-000043000000}"/>
    <cellStyle name="xl163" xfId="97" xr:uid="{00000000-0005-0000-0000-000044000000}"/>
    <cellStyle name="xl164" xfId="105" xr:uid="{00000000-0005-0000-0000-000045000000}"/>
    <cellStyle name="xl165" xfId="115" xr:uid="{00000000-0005-0000-0000-000046000000}"/>
    <cellStyle name="xl166" xfId="120" xr:uid="{00000000-0005-0000-0000-000047000000}"/>
    <cellStyle name="xl167" xfId="124" xr:uid="{00000000-0005-0000-0000-000048000000}"/>
    <cellStyle name="xl168" xfId="128" xr:uid="{00000000-0005-0000-0000-000049000000}"/>
    <cellStyle name="xl169" xfId="151" xr:uid="{00000000-0005-0000-0000-00004A000000}"/>
    <cellStyle name="xl170" xfId="154" xr:uid="{00000000-0005-0000-0000-00004B000000}"/>
    <cellStyle name="xl171" xfId="157" xr:uid="{00000000-0005-0000-0000-00004C000000}"/>
    <cellStyle name="xl172" xfId="160" xr:uid="{00000000-0005-0000-0000-00004D000000}"/>
    <cellStyle name="xl173" xfId="152" xr:uid="{00000000-0005-0000-0000-00004E000000}"/>
    <cellStyle name="xl174" xfId="155" xr:uid="{00000000-0005-0000-0000-00004F000000}"/>
    <cellStyle name="xl175" xfId="153" xr:uid="{00000000-0005-0000-0000-000050000000}"/>
    <cellStyle name="xl176" xfId="106" xr:uid="{00000000-0005-0000-0000-000051000000}"/>
    <cellStyle name="xl177" xfId="96" xr:uid="{00000000-0005-0000-0000-000052000000}"/>
    <cellStyle name="xl178" xfId="107" xr:uid="{00000000-0005-0000-0000-000053000000}"/>
    <cellStyle name="xl179" xfId="116" xr:uid="{00000000-0005-0000-0000-000054000000}"/>
    <cellStyle name="xl180" xfId="130" xr:uid="{00000000-0005-0000-0000-000055000000}"/>
    <cellStyle name="xl181" xfId="158" xr:uid="{00000000-0005-0000-0000-000056000000}"/>
    <cellStyle name="xl182" xfId="100" xr:uid="{00000000-0005-0000-0000-000057000000}"/>
    <cellStyle name="xl21" xfId="166" xr:uid="{00000000-0005-0000-0000-000058000000}"/>
    <cellStyle name="xl22" xfId="1" xr:uid="{00000000-0005-0000-0000-000059000000}"/>
    <cellStyle name="xl23" xfId="7" xr:uid="{00000000-0005-0000-0000-00005A000000}"/>
    <cellStyle name="xl24" xfId="11" xr:uid="{00000000-0005-0000-0000-00005B000000}"/>
    <cellStyle name="xl25" xfId="18" xr:uid="{00000000-0005-0000-0000-00005C000000}"/>
    <cellStyle name="xl26" xfId="33" xr:uid="{00000000-0005-0000-0000-00005D000000}"/>
    <cellStyle name="xl27" xfId="5" xr:uid="{00000000-0005-0000-0000-00005E000000}"/>
    <cellStyle name="xl28" xfId="35" xr:uid="{00000000-0005-0000-0000-00005F000000}"/>
    <cellStyle name="xl29" xfId="37" xr:uid="{00000000-0005-0000-0000-000060000000}"/>
    <cellStyle name="xl30" xfId="43" xr:uid="{00000000-0005-0000-0000-000061000000}"/>
    <cellStyle name="xl31" xfId="48" xr:uid="{00000000-0005-0000-0000-000062000000}"/>
    <cellStyle name="xl32" xfId="167" xr:uid="{00000000-0005-0000-0000-000063000000}"/>
    <cellStyle name="xl33" xfId="12" xr:uid="{00000000-0005-0000-0000-000064000000}"/>
    <cellStyle name="xl34" xfId="29" xr:uid="{00000000-0005-0000-0000-000065000000}"/>
    <cellStyle name="xl35" xfId="38" xr:uid="{00000000-0005-0000-0000-000066000000}"/>
    <cellStyle name="xl36" xfId="44" xr:uid="{00000000-0005-0000-0000-000067000000}"/>
    <cellStyle name="xl37" xfId="49" xr:uid="{00000000-0005-0000-0000-000068000000}"/>
    <cellStyle name="xl38" xfId="52" xr:uid="{00000000-0005-0000-0000-000069000000}"/>
    <cellStyle name="xl39" xfId="30" xr:uid="{00000000-0005-0000-0000-00006A000000}"/>
    <cellStyle name="xl40" xfId="22" xr:uid="{00000000-0005-0000-0000-00006B000000}"/>
    <cellStyle name="xl41" xfId="39" xr:uid="{00000000-0005-0000-0000-00006C000000}"/>
    <cellStyle name="xl42" xfId="45" xr:uid="{00000000-0005-0000-0000-00006D000000}"/>
    <cellStyle name="xl43" xfId="50" xr:uid="{00000000-0005-0000-0000-00006E000000}"/>
    <cellStyle name="xl44" xfId="36" xr:uid="{00000000-0005-0000-0000-00006F000000}"/>
    <cellStyle name="xl45" xfId="40" xr:uid="{00000000-0005-0000-0000-000070000000}"/>
    <cellStyle name="xl46" xfId="54" xr:uid="{00000000-0005-0000-0000-000071000000}"/>
    <cellStyle name="xl47" xfId="2" xr:uid="{00000000-0005-0000-0000-000072000000}"/>
    <cellStyle name="xl48" xfId="19" xr:uid="{00000000-0005-0000-0000-000073000000}"/>
    <cellStyle name="xl49" xfId="25" xr:uid="{00000000-0005-0000-0000-000074000000}"/>
    <cellStyle name="xl50" xfId="27" xr:uid="{00000000-0005-0000-0000-000075000000}"/>
    <cellStyle name="xl51" xfId="8" xr:uid="{00000000-0005-0000-0000-000076000000}"/>
    <cellStyle name="xl52" xfId="13" xr:uid="{00000000-0005-0000-0000-000077000000}"/>
    <cellStyle name="xl53" xfId="20" xr:uid="{00000000-0005-0000-0000-000078000000}"/>
    <cellStyle name="xl54" xfId="3" xr:uid="{00000000-0005-0000-0000-000079000000}"/>
    <cellStyle name="xl55" xfId="34" xr:uid="{00000000-0005-0000-0000-00007A000000}"/>
    <cellStyle name="xl56" xfId="9" xr:uid="{00000000-0005-0000-0000-00007B000000}"/>
    <cellStyle name="xl57" xfId="14" xr:uid="{00000000-0005-0000-0000-00007C000000}"/>
    <cellStyle name="xl58" xfId="21" xr:uid="{00000000-0005-0000-0000-00007D000000}"/>
    <cellStyle name="xl59" xfId="24" xr:uid="{00000000-0005-0000-0000-00007E000000}"/>
    <cellStyle name="xl60" xfId="26" xr:uid="{00000000-0005-0000-0000-00007F000000}"/>
    <cellStyle name="xl61" xfId="28" xr:uid="{00000000-0005-0000-0000-000080000000}"/>
    <cellStyle name="xl62" xfId="31" xr:uid="{00000000-0005-0000-0000-000081000000}"/>
    <cellStyle name="xl63" xfId="32" xr:uid="{00000000-0005-0000-0000-000082000000}"/>
    <cellStyle name="xl64" xfId="4" xr:uid="{00000000-0005-0000-0000-000083000000}"/>
    <cellStyle name="xl65" xfId="10" xr:uid="{00000000-0005-0000-0000-000084000000}"/>
    <cellStyle name="xl66" xfId="15" xr:uid="{00000000-0005-0000-0000-000085000000}"/>
    <cellStyle name="xl67" xfId="41" xr:uid="{00000000-0005-0000-0000-000086000000}"/>
    <cellStyle name="xl68" xfId="46" xr:uid="{00000000-0005-0000-0000-000087000000}"/>
    <cellStyle name="xl69" xfId="42" xr:uid="{00000000-0005-0000-0000-000088000000}"/>
    <cellStyle name="xl70" xfId="47" xr:uid="{00000000-0005-0000-0000-000089000000}"/>
    <cellStyle name="xl71" xfId="51" xr:uid="{00000000-0005-0000-0000-00008A000000}"/>
    <cellStyle name="xl72" xfId="53" xr:uid="{00000000-0005-0000-0000-00008B000000}"/>
    <cellStyle name="xl73" xfId="6" xr:uid="{00000000-0005-0000-0000-00008C000000}"/>
    <cellStyle name="xl74" xfId="16" xr:uid="{00000000-0005-0000-0000-00008D000000}"/>
    <cellStyle name="xl75" xfId="23" xr:uid="{00000000-0005-0000-0000-00008E000000}"/>
    <cellStyle name="xl76" xfId="17" xr:uid="{00000000-0005-0000-0000-00008F000000}"/>
    <cellStyle name="xl77" xfId="55" xr:uid="{00000000-0005-0000-0000-000090000000}"/>
    <cellStyle name="xl78" xfId="58" xr:uid="{00000000-0005-0000-0000-000091000000}"/>
    <cellStyle name="xl79" xfId="62" xr:uid="{00000000-0005-0000-0000-000092000000}"/>
    <cellStyle name="xl80" xfId="69" xr:uid="{00000000-0005-0000-0000-000093000000}"/>
    <cellStyle name="xl81" xfId="71" xr:uid="{00000000-0005-0000-0000-000094000000}"/>
    <cellStyle name="xl82" xfId="56" xr:uid="{00000000-0005-0000-0000-000095000000}"/>
    <cellStyle name="xl83" xfId="67" xr:uid="{00000000-0005-0000-0000-000096000000}"/>
    <cellStyle name="xl84" xfId="70" xr:uid="{00000000-0005-0000-0000-000097000000}"/>
    <cellStyle name="xl85" xfId="72" xr:uid="{00000000-0005-0000-0000-000098000000}"/>
    <cellStyle name="xl86" xfId="77" xr:uid="{00000000-0005-0000-0000-000099000000}"/>
    <cellStyle name="xl87" xfId="57" xr:uid="{00000000-0005-0000-0000-00009A000000}"/>
    <cellStyle name="xl88" xfId="63" xr:uid="{00000000-0005-0000-0000-00009B000000}"/>
    <cellStyle name="xl89" xfId="73" xr:uid="{00000000-0005-0000-0000-00009C000000}"/>
    <cellStyle name="xl90" xfId="59" xr:uid="{00000000-0005-0000-0000-00009D000000}"/>
    <cellStyle name="xl91" xfId="64" xr:uid="{00000000-0005-0000-0000-00009E000000}"/>
    <cellStyle name="xl92" xfId="74" xr:uid="{00000000-0005-0000-0000-00009F000000}"/>
    <cellStyle name="xl93" xfId="65" xr:uid="{00000000-0005-0000-0000-0000A0000000}"/>
    <cellStyle name="xl94" xfId="68" xr:uid="{00000000-0005-0000-0000-0000A1000000}"/>
    <cellStyle name="xl95" xfId="75" xr:uid="{00000000-0005-0000-0000-0000A2000000}"/>
    <cellStyle name="xl96" xfId="66" xr:uid="{00000000-0005-0000-0000-0000A3000000}"/>
    <cellStyle name="xl97" xfId="76" xr:uid="{00000000-0005-0000-0000-0000A4000000}"/>
    <cellStyle name="xl98" xfId="60" xr:uid="{00000000-0005-0000-0000-0000A5000000}"/>
    <cellStyle name="xl99" xfId="61" xr:uid="{00000000-0005-0000-0000-0000A6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5"/>
  <sheetViews>
    <sheetView tabSelected="1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53.85546875" style="1" customWidth="1"/>
    <col min="2" max="2" width="28.28515625" style="1" customWidth="1"/>
    <col min="3" max="3" width="20.85546875" style="1" customWidth="1"/>
    <col min="4" max="4" width="16.7109375" style="1" bestFit="1" customWidth="1"/>
    <col min="5" max="5" width="13.42578125" style="1" customWidth="1"/>
    <col min="6" max="6" width="18.140625" style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29" t="s">
        <v>422</v>
      </c>
      <c r="B2" s="29"/>
      <c r="C2" s="29"/>
      <c r="D2" s="29"/>
      <c r="E2" s="29"/>
      <c r="F2" s="29"/>
    </row>
    <row r="3" spans="1:6" ht="12.95" customHeight="1" x14ac:dyDescent="0.25">
      <c r="A3" s="7"/>
      <c r="B3" s="7"/>
      <c r="C3" s="8"/>
      <c r="D3" s="9"/>
      <c r="E3" s="2"/>
    </row>
    <row r="4" spans="1:6" ht="47.25" x14ac:dyDescent="0.25">
      <c r="A4" s="10" t="s">
        <v>0</v>
      </c>
      <c r="B4" s="10" t="s">
        <v>5</v>
      </c>
      <c r="C4" s="10" t="s">
        <v>1</v>
      </c>
      <c r="D4" s="10" t="s">
        <v>2</v>
      </c>
      <c r="E4" s="10" t="s">
        <v>423</v>
      </c>
      <c r="F4" s="10" t="s">
        <v>424</v>
      </c>
    </row>
    <row r="5" spans="1:6" ht="11.4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5.5" customHeight="1" x14ac:dyDescent="0.25">
      <c r="A6" s="15" t="s">
        <v>6</v>
      </c>
      <c r="B6" s="16" t="s">
        <v>3</v>
      </c>
      <c r="C6" s="21">
        <v>4671290293.3599997</v>
      </c>
      <c r="D6" s="21">
        <v>654586374.95000005</v>
      </c>
      <c r="E6" s="24">
        <f>D6/C6*100</f>
        <v>14.012967164135809</v>
      </c>
      <c r="F6" s="21">
        <f>C6-D6</f>
        <v>4016703918.4099998</v>
      </c>
    </row>
    <row r="7" spans="1:6" ht="14.25" customHeight="1" x14ac:dyDescent="0.25">
      <c r="A7" s="12" t="s">
        <v>4</v>
      </c>
      <c r="B7" s="13"/>
      <c r="C7" s="14"/>
      <c r="D7" s="14"/>
      <c r="E7" s="25"/>
      <c r="F7" s="14"/>
    </row>
    <row r="8" spans="1:6" ht="15.75" x14ac:dyDescent="0.25">
      <c r="A8" s="15" t="s">
        <v>7</v>
      </c>
      <c r="B8" s="16" t="s">
        <v>8</v>
      </c>
      <c r="C8" s="17">
        <f>C9+C15+C31+C52+C71+C74+C77</f>
        <v>378047421.88999999</v>
      </c>
      <c r="D8" s="17">
        <f>D9+D15+D31+D52+D71+D74+D77</f>
        <v>90191533.519999996</v>
      </c>
      <c r="E8" s="26">
        <f>D8*100/C8</f>
        <v>23.857201054063246</v>
      </c>
      <c r="F8" s="17">
        <f>C8-D8</f>
        <v>287855888.37</v>
      </c>
    </row>
    <row r="9" spans="1:6" ht="47.25" x14ac:dyDescent="0.25">
      <c r="A9" s="12" t="s">
        <v>9</v>
      </c>
      <c r="B9" s="13" t="s">
        <v>10</v>
      </c>
      <c r="C9" s="20">
        <f>C10</f>
        <v>6145845</v>
      </c>
      <c r="D9" s="20">
        <f>D10</f>
        <v>914395.7</v>
      </c>
      <c r="E9" s="25">
        <f>D9*100/C9</f>
        <v>14.878274671749775</v>
      </c>
      <c r="F9" s="14">
        <f>C9-D9</f>
        <v>5231449.3</v>
      </c>
    </row>
    <row r="10" spans="1:6" ht="78.75" x14ac:dyDescent="0.25">
      <c r="A10" s="12" t="s">
        <v>11</v>
      </c>
      <c r="B10" s="13" t="s">
        <v>12</v>
      </c>
      <c r="C10" s="20">
        <f>C11</f>
        <v>6145845</v>
      </c>
      <c r="D10" s="20">
        <f>D11</f>
        <v>914395.7</v>
      </c>
      <c r="E10" s="25">
        <f t="shared" ref="E10:E76" si="0">D10*100/C10</f>
        <v>14.878274671749775</v>
      </c>
      <c r="F10" s="14">
        <f t="shared" ref="F10:F76" si="1">C10-D10</f>
        <v>5231449.3</v>
      </c>
    </row>
    <row r="11" spans="1:6" ht="31.5" x14ac:dyDescent="0.25">
      <c r="A11" s="12" t="s">
        <v>13</v>
      </c>
      <c r="B11" s="13" t="s">
        <v>14</v>
      </c>
      <c r="C11" s="20">
        <f>C12+C13+C14</f>
        <v>6145845</v>
      </c>
      <c r="D11" s="20">
        <f>D12+D13+D14</f>
        <v>914395.7</v>
      </c>
      <c r="E11" s="25">
        <f t="shared" si="0"/>
        <v>14.878274671749775</v>
      </c>
      <c r="F11" s="14">
        <f t="shared" si="1"/>
        <v>5231449.3</v>
      </c>
    </row>
    <row r="12" spans="1:6" ht="31.5" x14ac:dyDescent="0.25">
      <c r="A12" s="12" t="s">
        <v>15</v>
      </c>
      <c r="B12" s="13" t="s">
        <v>16</v>
      </c>
      <c r="C12" s="20">
        <v>4620465</v>
      </c>
      <c r="D12" s="20">
        <v>726711.63</v>
      </c>
      <c r="E12" s="25">
        <f t="shared" si="0"/>
        <v>15.728105937389419</v>
      </c>
      <c r="F12" s="14">
        <f t="shared" si="1"/>
        <v>3893753.37</v>
      </c>
    </row>
    <row r="13" spans="1:6" ht="47.25" x14ac:dyDescent="0.25">
      <c r="A13" s="12" t="s">
        <v>17</v>
      </c>
      <c r="B13" s="13" t="s">
        <v>18</v>
      </c>
      <c r="C13" s="20">
        <v>130000</v>
      </c>
      <c r="D13" s="20">
        <v>0</v>
      </c>
      <c r="E13" s="25">
        <f t="shared" si="0"/>
        <v>0</v>
      </c>
      <c r="F13" s="14">
        <f t="shared" si="1"/>
        <v>130000</v>
      </c>
    </row>
    <row r="14" spans="1:6" ht="63" x14ac:dyDescent="0.25">
      <c r="A14" s="12" t="s">
        <v>19</v>
      </c>
      <c r="B14" s="13" t="s">
        <v>20</v>
      </c>
      <c r="C14" s="20">
        <v>1395380</v>
      </c>
      <c r="D14" s="20">
        <v>187684.07</v>
      </c>
      <c r="E14" s="25">
        <f t="shared" si="0"/>
        <v>13.450391291261163</v>
      </c>
      <c r="F14" s="14">
        <f t="shared" si="1"/>
        <v>1207695.93</v>
      </c>
    </row>
    <row r="15" spans="1:6" ht="63" x14ac:dyDescent="0.25">
      <c r="A15" s="12" t="s">
        <v>21</v>
      </c>
      <c r="B15" s="13" t="s">
        <v>22</v>
      </c>
      <c r="C15" s="20">
        <f>C16+C22+C26+C28</f>
        <v>3197825</v>
      </c>
      <c r="D15" s="20">
        <f>D16+D22+D26+D28</f>
        <v>504464.49</v>
      </c>
      <c r="E15" s="25">
        <f t="shared" si="0"/>
        <v>15.77523754426837</v>
      </c>
      <c r="F15" s="14">
        <f t="shared" si="1"/>
        <v>2693360.51</v>
      </c>
    </row>
    <row r="16" spans="1:6" ht="78.75" x14ac:dyDescent="0.25">
      <c r="A16" s="12" t="s">
        <v>11</v>
      </c>
      <c r="B16" s="13" t="s">
        <v>23</v>
      </c>
      <c r="C16" s="20">
        <f>C17</f>
        <v>2162180</v>
      </c>
      <c r="D16" s="20">
        <f>D17</f>
        <v>155941.46</v>
      </c>
      <c r="E16" s="25">
        <f t="shared" si="0"/>
        <v>7.212233024077551</v>
      </c>
      <c r="F16" s="14">
        <f t="shared" si="1"/>
        <v>2006238.54</v>
      </c>
    </row>
    <row r="17" spans="1:6" ht="31.5" x14ac:dyDescent="0.25">
      <c r="A17" s="12" t="s">
        <v>13</v>
      </c>
      <c r="B17" s="13" t="s">
        <v>24</v>
      </c>
      <c r="C17" s="20">
        <f>C18+C19+C20+C21</f>
        <v>2162180</v>
      </c>
      <c r="D17" s="20">
        <f>D18+D19+D20+D21</f>
        <v>155941.46</v>
      </c>
      <c r="E17" s="25">
        <f t="shared" si="0"/>
        <v>7.212233024077551</v>
      </c>
      <c r="F17" s="14">
        <f t="shared" si="1"/>
        <v>2006238.54</v>
      </c>
    </row>
    <row r="18" spans="1:6" ht="31.5" x14ac:dyDescent="0.25">
      <c r="A18" s="12" t="s">
        <v>15</v>
      </c>
      <c r="B18" s="13" t="s">
        <v>25</v>
      </c>
      <c r="C18" s="20">
        <v>1473564</v>
      </c>
      <c r="D18" s="20">
        <v>119770.7</v>
      </c>
      <c r="E18" s="25">
        <f t="shared" si="0"/>
        <v>8.1279605093501193</v>
      </c>
      <c r="F18" s="14">
        <f t="shared" si="1"/>
        <v>1353793.3</v>
      </c>
    </row>
    <row r="19" spans="1:6" ht="47.25" x14ac:dyDescent="0.25">
      <c r="A19" s="12" t="s">
        <v>17</v>
      </c>
      <c r="B19" s="13" t="s">
        <v>26</v>
      </c>
      <c r="C19" s="20">
        <v>139600</v>
      </c>
      <c r="D19" s="20">
        <v>0</v>
      </c>
      <c r="E19" s="25">
        <f t="shared" si="0"/>
        <v>0</v>
      </c>
      <c r="F19" s="14">
        <f t="shared" si="1"/>
        <v>139600</v>
      </c>
    </row>
    <row r="20" spans="1:6" ht="69" customHeight="1" x14ac:dyDescent="0.25">
      <c r="A20" s="12" t="s">
        <v>154</v>
      </c>
      <c r="B20" s="13" t="s">
        <v>425</v>
      </c>
      <c r="C20" s="20">
        <v>104000</v>
      </c>
      <c r="D20" s="20">
        <v>0</v>
      </c>
      <c r="E20" s="25">
        <f t="shared" si="0"/>
        <v>0</v>
      </c>
      <c r="F20" s="14">
        <f t="shared" si="1"/>
        <v>104000</v>
      </c>
    </row>
    <row r="21" spans="1:6" ht="63" x14ac:dyDescent="0.25">
      <c r="A21" s="12" t="s">
        <v>19</v>
      </c>
      <c r="B21" s="13" t="s">
        <v>27</v>
      </c>
      <c r="C21" s="20">
        <v>445016</v>
      </c>
      <c r="D21" s="20">
        <v>36170.76</v>
      </c>
      <c r="E21" s="25">
        <f t="shared" si="0"/>
        <v>8.1279684325956811</v>
      </c>
      <c r="F21" s="14">
        <f t="shared" si="1"/>
        <v>408845.24</v>
      </c>
    </row>
    <row r="22" spans="1:6" ht="31.5" x14ac:dyDescent="0.25">
      <c r="A22" s="12" t="s">
        <v>28</v>
      </c>
      <c r="B22" s="13" t="s">
        <v>29</v>
      </c>
      <c r="C22" s="20">
        <f>C23</f>
        <v>670645</v>
      </c>
      <c r="D22" s="20">
        <f>D23</f>
        <v>108523.03</v>
      </c>
      <c r="E22" s="25">
        <f t="shared" si="0"/>
        <v>16.181889076933398</v>
      </c>
      <c r="F22" s="14">
        <f t="shared" si="1"/>
        <v>562121.97</v>
      </c>
    </row>
    <row r="23" spans="1:6" ht="47.25" x14ac:dyDescent="0.25">
      <c r="A23" s="12" t="s">
        <v>30</v>
      </c>
      <c r="B23" s="13" t="s">
        <v>31</v>
      </c>
      <c r="C23" s="20">
        <f>C24+C25</f>
        <v>670645</v>
      </c>
      <c r="D23" s="20">
        <f>D24+D25</f>
        <v>108523.03</v>
      </c>
      <c r="E23" s="25">
        <f t="shared" si="0"/>
        <v>16.181889076933398</v>
      </c>
      <c r="F23" s="14">
        <f t="shared" si="1"/>
        <v>562121.97</v>
      </c>
    </row>
    <row r="24" spans="1:6" ht="31.5" x14ac:dyDescent="0.25">
      <c r="A24" s="12" t="s">
        <v>32</v>
      </c>
      <c r="B24" s="13" t="s">
        <v>33</v>
      </c>
      <c r="C24" s="20">
        <v>312275</v>
      </c>
      <c r="D24" s="20">
        <v>106723.03</v>
      </c>
      <c r="E24" s="25">
        <f t="shared" si="0"/>
        <v>34.175976302938118</v>
      </c>
      <c r="F24" s="14">
        <f t="shared" si="1"/>
        <v>205551.97</v>
      </c>
    </row>
    <row r="25" spans="1:6" ht="15.75" x14ac:dyDescent="0.25">
      <c r="A25" s="12" t="s">
        <v>34</v>
      </c>
      <c r="B25" s="13" t="s">
        <v>35</v>
      </c>
      <c r="C25" s="20">
        <v>358370</v>
      </c>
      <c r="D25" s="20">
        <v>1800</v>
      </c>
      <c r="E25" s="25">
        <f t="shared" si="0"/>
        <v>0.50227418589725703</v>
      </c>
      <c r="F25" s="14">
        <f t="shared" si="1"/>
        <v>356570</v>
      </c>
    </row>
    <row r="26" spans="1:6" ht="17.45" customHeight="1" x14ac:dyDescent="0.25">
      <c r="A26" s="12" t="s">
        <v>78</v>
      </c>
      <c r="B26" s="13" t="s">
        <v>426</v>
      </c>
      <c r="C26" s="20">
        <f>C27</f>
        <v>125000</v>
      </c>
      <c r="D26" s="20">
        <f>D27</f>
        <v>0</v>
      </c>
      <c r="E26" s="25">
        <f t="shared" si="0"/>
        <v>0</v>
      </c>
      <c r="F26" s="14">
        <f t="shared" si="1"/>
        <v>125000</v>
      </c>
    </row>
    <row r="27" spans="1:6" ht="15.75" x14ac:dyDescent="0.25">
      <c r="A27" s="18" t="s">
        <v>428</v>
      </c>
      <c r="B27" s="19" t="s">
        <v>427</v>
      </c>
      <c r="C27" s="20">
        <v>125000</v>
      </c>
      <c r="D27" s="20">
        <v>0</v>
      </c>
      <c r="E27" s="25">
        <f t="shared" si="0"/>
        <v>0</v>
      </c>
      <c r="F27" s="14">
        <f t="shared" si="1"/>
        <v>125000</v>
      </c>
    </row>
    <row r="28" spans="1:6" ht="15.75" x14ac:dyDescent="0.25">
      <c r="A28" s="12" t="s">
        <v>36</v>
      </c>
      <c r="B28" s="13" t="s">
        <v>37</v>
      </c>
      <c r="C28" s="20">
        <f>C29</f>
        <v>240000</v>
      </c>
      <c r="D28" s="20">
        <f>D29</f>
        <v>240000</v>
      </c>
      <c r="E28" s="25">
        <f t="shared" si="0"/>
        <v>100</v>
      </c>
      <c r="F28" s="14">
        <f t="shared" si="1"/>
        <v>0</v>
      </c>
    </row>
    <row r="29" spans="1:6" ht="15.75" x14ac:dyDescent="0.25">
      <c r="A29" s="12" t="s">
        <v>38</v>
      </c>
      <c r="B29" s="13" t="s">
        <v>39</v>
      </c>
      <c r="C29" s="20">
        <f>C30</f>
        <v>240000</v>
      </c>
      <c r="D29" s="20">
        <f>D30</f>
        <v>240000</v>
      </c>
      <c r="E29" s="25">
        <f t="shared" si="0"/>
        <v>100</v>
      </c>
      <c r="F29" s="14">
        <f t="shared" si="1"/>
        <v>0</v>
      </c>
    </row>
    <row r="30" spans="1:6" ht="15.75" x14ac:dyDescent="0.25">
      <c r="A30" s="12" t="s">
        <v>40</v>
      </c>
      <c r="B30" s="13" t="s">
        <v>41</v>
      </c>
      <c r="C30" s="20">
        <v>240000</v>
      </c>
      <c r="D30" s="20">
        <v>240000</v>
      </c>
      <c r="E30" s="25">
        <f t="shared" si="0"/>
        <v>100</v>
      </c>
      <c r="F30" s="14">
        <f t="shared" si="1"/>
        <v>0</v>
      </c>
    </row>
    <row r="31" spans="1:6" ht="63" x14ac:dyDescent="0.25">
      <c r="A31" s="12" t="s">
        <v>42</v>
      </c>
      <c r="B31" s="13" t="s">
        <v>43</v>
      </c>
      <c r="C31" s="20">
        <f>C32+C37+C42+C45</f>
        <v>151338499.88999999</v>
      </c>
      <c r="D31" s="20">
        <f>D32+D37+D42+D45</f>
        <v>12208073.720000001</v>
      </c>
      <c r="E31" s="25">
        <f t="shared" si="0"/>
        <v>8.0667336658374484</v>
      </c>
      <c r="F31" s="14">
        <f t="shared" si="1"/>
        <v>139130426.16999999</v>
      </c>
    </row>
    <row r="32" spans="1:6" ht="78.75" x14ac:dyDescent="0.25">
      <c r="A32" s="12" t="s">
        <v>11</v>
      </c>
      <c r="B32" s="13" t="s">
        <v>44</v>
      </c>
      <c r="C32" s="20">
        <f>C33</f>
        <v>124107555.64</v>
      </c>
      <c r="D32" s="20">
        <f>D33</f>
        <v>10492645.49</v>
      </c>
      <c r="E32" s="25">
        <f t="shared" si="0"/>
        <v>8.454477598798352</v>
      </c>
      <c r="F32" s="14">
        <f t="shared" si="1"/>
        <v>113614910.15000001</v>
      </c>
    </row>
    <row r="33" spans="1:6" ht="31.5" x14ac:dyDescent="0.25">
      <c r="A33" s="12" t="s">
        <v>13</v>
      </c>
      <c r="B33" s="13" t="s">
        <v>45</v>
      </c>
      <c r="C33" s="20">
        <f>C34+C35+C36</f>
        <v>124107555.64</v>
      </c>
      <c r="D33" s="20">
        <f>D34+D35+D36</f>
        <v>10492645.49</v>
      </c>
      <c r="E33" s="25">
        <f t="shared" si="0"/>
        <v>8.454477598798352</v>
      </c>
      <c r="F33" s="14">
        <f t="shared" si="1"/>
        <v>113614910.15000001</v>
      </c>
    </row>
    <row r="34" spans="1:6" ht="31.5" x14ac:dyDescent="0.25">
      <c r="A34" s="12" t="s">
        <v>15</v>
      </c>
      <c r="B34" s="13" t="s">
        <v>46</v>
      </c>
      <c r="C34" s="20">
        <v>92502422</v>
      </c>
      <c r="D34" s="20">
        <v>8504704.6400000006</v>
      </c>
      <c r="E34" s="25">
        <f t="shared" si="0"/>
        <v>9.1940345518736795</v>
      </c>
      <c r="F34" s="14">
        <f t="shared" si="1"/>
        <v>83997717.359999999</v>
      </c>
    </row>
    <row r="35" spans="1:6" ht="47.25" x14ac:dyDescent="0.25">
      <c r="A35" s="12" t="s">
        <v>17</v>
      </c>
      <c r="B35" s="13" t="s">
        <v>47</v>
      </c>
      <c r="C35" s="20">
        <v>3365200</v>
      </c>
      <c r="D35" s="20">
        <v>97700</v>
      </c>
      <c r="E35" s="25">
        <f t="shared" si="0"/>
        <v>2.9032449780102221</v>
      </c>
      <c r="F35" s="14">
        <f t="shared" si="1"/>
        <v>3267500</v>
      </c>
    </row>
    <row r="36" spans="1:6" ht="63" x14ac:dyDescent="0.25">
      <c r="A36" s="12" t="s">
        <v>19</v>
      </c>
      <c r="B36" s="13" t="s">
        <v>48</v>
      </c>
      <c r="C36" s="20">
        <v>28239933.640000001</v>
      </c>
      <c r="D36" s="20">
        <v>1890240.85</v>
      </c>
      <c r="E36" s="25">
        <f t="shared" si="0"/>
        <v>6.6935031579628035</v>
      </c>
      <c r="F36" s="14">
        <f t="shared" si="1"/>
        <v>26349692.789999999</v>
      </c>
    </row>
    <row r="37" spans="1:6" ht="31.5" x14ac:dyDescent="0.25">
      <c r="A37" s="12" t="s">
        <v>28</v>
      </c>
      <c r="B37" s="13" t="s">
        <v>49</v>
      </c>
      <c r="C37" s="20">
        <f>C38</f>
        <v>24775049</v>
      </c>
      <c r="D37" s="20">
        <f>D38</f>
        <v>1531796.98</v>
      </c>
      <c r="E37" s="25">
        <f t="shared" si="0"/>
        <v>6.1828211924020815</v>
      </c>
      <c r="F37" s="14">
        <f t="shared" si="1"/>
        <v>23243252.02</v>
      </c>
    </row>
    <row r="38" spans="1:6" ht="47.25" x14ac:dyDescent="0.25">
      <c r="A38" s="12" t="s">
        <v>30</v>
      </c>
      <c r="B38" s="13" t="s">
        <v>50</v>
      </c>
      <c r="C38" s="20">
        <f>C39+C40+C41</f>
        <v>24775049</v>
      </c>
      <c r="D38" s="20">
        <f>D39+D40+D41</f>
        <v>1531796.98</v>
      </c>
      <c r="E38" s="25">
        <f t="shared" si="0"/>
        <v>6.1828211924020815</v>
      </c>
      <c r="F38" s="14">
        <f t="shared" si="1"/>
        <v>23243252.02</v>
      </c>
    </row>
    <row r="39" spans="1:6" ht="31.5" x14ac:dyDescent="0.25">
      <c r="A39" s="12" t="s">
        <v>32</v>
      </c>
      <c r="B39" s="13" t="s">
        <v>51</v>
      </c>
      <c r="C39" s="20">
        <v>3735000</v>
      </c>
      <c r="D39" s="20">
        <v>379278.11</v>
      </c>
      <c r="E39" s="25">
        <f t="shared" si="0"/>
        <v>10.154701740294511</v>
      </c>
      <c r="F39" s="14">
        <f t="shared" si="1"/>
        <v>3355721.89</v>
      </c>
    </row>
    <row r="40" spans="1:6" ht="15.75" x14ac:dyDescent="0.25">
      <c r="A40" s="12" t="s">
        <v>34</v>
      </c>
      <c r="B40" s="13" t="s">
        <v>52</v>
      </c>
      <c r="C40" s="20">
        <v>16445049</v>
      </c>
      <c r="D40" s="20">
        <v>797774.68</v>
      </c>
      <c r="E40" s="25">
        <f t="shared" si="0"/>
        <v>4.8511541680417007</v>
      </c>
      <c r="F40" s="14">
        <f t="shared" si="1"/>
        <v>15647274.32</v>
      </c>
    </row>
    <row r="41" spans="1:6" ht="15.75" x14ac:dyDescent="0.25">
      <c r="A41" s="12" t="s">
        <v>53</v>
      </c>
      <c r="B41" s="13" t="s">
        <v>54</v>
      </c>
      <c r="C41" s="20">
        <v>4595000</v>
      </c>
      <c r="D41" s="20">
        <v>354744.19</v>
      </c>
      <c r="E41" s="25">
        <f t="shared" si="0"/>
        <v>7.7202217627856369</v>
      </c>
      <c r="F41" s="14">
        <f t="shared" si="1"/>
        <v>4240255.8099999996</v>
      </c>
    </row>
    <row r="42" spans="1:6" ht="31.5" x14ac:dyDescent="0.25">
      <c r="A42" s="22" t="s">
        <v>78</v>
      </c>
      <c r="B42" s="23" t="s">
        <v>433</v>
      </c>
      <c r="C42" s="20">
        <f>C43</f>
        <v>1895.25</v>
      </c>
      <c r="D42" s="20">
        <f>D43</f>
        <v>1895.25</v>
      </c>
      <c r="E42" s="25"/>
      <c r="F42" s="14"/>
    </row>
    <row r="43" spans="1:6" ht="35.450000000000003" customHeight="1" x14ac:dyDescent="0.25">
      <c r="A43" s="22" t="s">
        <v>80</v>
      </c>
      <c r="B43" s="23" t="s">
        <v>434</v>
      </c>
      <c r="C43" s="20">
        <f>C44</f>
        <v>1895.25</v>
      </c>
      <c r="D43" s="20">
        <f>D44</f>
        <v>1895.25</v>
      </c>
      <c r="E43" s="25"/>
      <c r="F43" s="14"/>
    </row>
    <row r="44" spans="1:6" ht="47.45" customHeight="1" x14ac:dyDescent="0.25">
      <c r="A44" s="22" t="s">
        <v>82</v>
      </c>
      <c r="B44" s="23" t="s">
        <v>435</v>
      </c>
      <c r="C44" s="20">
        <v>1895.25</v>
      </c>
      <c r="D44" s="20">
        <v>1895.25</v>
      </c>
      <c r="E44" s="25"/>
      <c r="F44" s="14"/>
    </row>
    <row r="45" spans="1:6" ht="15.75" x14ac:dyDescent="0.25">
      <c r="A45" s="12" t="s">
        <v>36</v>
      </c>
      <c r="B45" s="13" t="s">
        <v>55</v>
      </c>
      <c r="C45" s="20">
        <f>C46+C48</f>
        <v>2454000</v>
      </c>
      <c r="D45" s="20">
        <f>D46+D48</f>
        <v>181736</v>
      </c>
      <c r="E45" s="25">
        <f t="shared" si="0"/>
        <v>7.4057049714751431</v>
      </c>
      <c r="F45" s="14">
        <f t="shared" si="1"/>
        <v>2272264</v>
      </c>
    </row>
    <row r="46" spans="1:6" ht="15.75" x14ac:dyDescent="0.25">
      <c r="A46" s="12" t="s">
        <v>56</v>
      </c>
      <c r="B46" s="13" t="s">
        <v>57</v>
      </c>
      <c r="C46" s="20">
        <f>C47</f>
        <v>800000</v>
      </c>
      <c r="D46" s="20">
        <f>D47</f>
        <v>0</v>
      </c>
      <c r="E46" s="25">
        <f t="shared" si="0"/>
        <v>0</v>
      </c>
      <c r="F46" s="14">
        <f t="shared" si="1"/>
        <v>800000</v>
      </c>
    </row>
    <row r="47" spans="1:6" ht="47.25" x14ac:dyDescent="0.25">
      <c r="A47" s="12" t="s">
        <v>58</v>
      </c>
      <c r="B47" s="13" t="s">
        <v>59</v>
      </c>
      <c r="C47" s="20">
        <v>800000</v>
      </c>
      <c r="D47" s="20">
        <v>0</v>
      </c>
      <c r="E47" s="25">
        <f t="shared" si="0"/>
        <v>0</v>
      </c>
      <c r="F47" s="14">
        <f t="shared" si="1"/>
        <v>800000</v>
      </c>
    </row>
    <row r="48" spans="1:6" ht="15.75" x14ac:dyDescent="0.25">
      <c r="A48" s="12" t="s">
        <v>38</v>
      </c>
      <c r="B48" s="13" t="s">
        <v>60</v>
      </c>
      <c r="C48" s="20">
        <f>C49+C50+C51</f>
        <v>1654000</v>
      </c>
      <c r="D48" s="20">
        <f>D49+D50+D51</f>
        <v>181736</v>
      </c>
      <c r="E48" s="25">
        <f t="shared" si="0"/>
        <v>10.987666263603385</v>
      </c>
      <c r="F48" s="14">
        <f t="shared" si="1"/>
        <v>1472264</v>
      </c>
    </row>
    <row r="49" spans="1:6" ht="31.5" x14ac:dyDescent="0.25">
      <c r="A49" s="12" t="s">
        <v>61</v>
      </c>
      <c r="B49" s="13" t="s">
        <v>62</v>
      </c>
      <c r="C49" s="20">
        <v>61000</v>
      </c>
      <c r="D49" s="20">
        <v>13509</v>
      </c>
      <c r="E49" s="25">
        <f t="shared" si="0"/>
        <v>22.145901639344263</v>
      </c>
      <c r="F49" s="14">
        <f t="shared" si="1"/>
        <v>47491</v>
      </c>
    </row>
    <row r="50" spans="1:6" ht="15.75" x14ac:dyDescent="0.25">
      <c r="A50" s="12" t="s">
        <v>63</v>
      </c>
      <c r="B50" s="13" t="s">
        <v>64</v>
      </c>
      <c r="C50" s="20">
        <v>73000</v>
      </c>
      <c r="D50" s="20">
        <v>18227</v>
      </c>
      <c r="E50" s="25">
        <f t="shared" si="0"/>
        <v>24.968493150684932</v>
      </c>
      <c r="F50" s="14">
        <f t="shared" si="1"/>
        <v>54773</v>
      </c>
    </row>
    <row r="51" spans="1:6" ht="15.75" x14ac:dyDescent="0.25">
      <c r="A51" s="12" t="s">
        <v>40</v>
      </c>
      <c r="B51" s="13" t="s">
        <v>65</v>
      </c>
      <c r="C51" s="20">
        <v>1520000</v>
      </c>
      <c r="D51" s="20">
        <v>150000</v>
      </c>
      <c r="E51" s="25">
        <f t="shared" si="0"/>
        <v>9.8684210526315788</v>
      </c>
      <c r="F51" s="14">
        <f t="shared" si="1"/>
        <v>1370000</v>
      </c>
    </row>
    <row r="52" spans="1:6" ht="47.25" x14ac:dyDescent="0.25">
      <c r="A52" s="12" t="s">
        <v>66</v>
      </c>
      <c r="B52" s="13" t="s">
        <v>67</v>
      </c>
      <c r="C52" s="20">
        <f>C53+C58+C63+C66</f>
        <v>43500558</v>
      </c>
      <c r="D52" s="20">
        <f>D53+D58+D63+D66</f>
        <v>4709402.0600000005</v>
      </c>
      <c r="E52" s="25">
        <f t="shared" si="0"/>
        <v>10.826072759802301</v>
      </c>
      <c r="F52" s="14">
        <f t="shared" si="1"/>
        <v>38791155.939999998</v>
      </c>
    </row>
    <row r="53" spans="1:6" ht="78.75" x14ac:dyDescent="0.25">
      <c r="A53" s="12" t="s">
        <v>11</v>
      </c>
      <c r="B53" s="13" t="s">
        <v>68</v>
      </c>
      <c r="C53" s="20">
        <f>C54</f>
        <v>39517836.100000001</v>
      </c>
      <c r="D53" s="20">
        <f>D54</f>
        <v>4371725.6000000006</v>
      </c>
      <c r="E53" s="25">
        <f t="shared" si="0"/>
        <v>11.062664435717927</v>
      </c>
      <c r="F53" s="14">
        <f t="shared" si="1"/>
        <v>35146110.5</v>
      </c>
    </row>
    <row r="54" spans="1:6" ht="31.5" x14ac:dyDescent="0.25">
      <c r="A54" s="12" t="s">
        <v>13</v>
      </c>
      <c r="B54" s="13" t="s">
        <v>69</v>
      </c>
      <c r="C54" s="20">
        <f>C55+C56+C57</f>
        <v>39517836.100000001</v>
      </c>
      <c r="D54" s="20">
        <f>D55+D56+D57</f>
        <v>4371725.6000000006</v>
      </c>
      <c r="E54" s="25">
        <f t="shared" si="0"/>
        <v>11.062664435717927</v>
      </c>
      <c r="F54" s="14">
        <f t="shared" si="1"/>
        <v>35146110.5</v>
      </c>
    </row>
    <row r="55" spans="1:6" ht="31.5" x14ac:dyDescent="0.25">
      <c r="A55" s="12" t="s">
        <v>15</v>
      </c>
      <c r="B55" s="13" t="s">
        <v>70</v>
      </c>
      <c r="C55" s="20">
        <v>28846982</v>
      </c>
      <c r="D55" s="20">
        <v>3693961.45</v>
      </c>
      <c r="E55" s="25">
        <f t="shared" si="0"/>
        <v>12.805365393163139</v>
      </c>
      <c r="F55" s="14">
        <f t="shared" si="1"/>
        <v>25153020.550000001</v>
      </c>
    </row>
    <row r="56" spans="1:6" ht="47.25" x14ac:dyDescent="0.25">
      <c r="A56" s="12" t="s">
        <v>17</v>
      </c>
      <c r="B56" s="13" t="s">
        <v>71</v>
      </c>
      <c r="C56" s="20">
        <v>1862185</v>
      </c>
      <c r="D56" s="20">
        <v>84130</v>
      </c>
      <c r="E56" s="25">
        <f t="shared" si="0"/>
        <v>4.5178110660326443</v>
      </c>
      <c r="F56" s="14">
        <f t="shared" si="1"/>
        <v>1778055</v>
      </c>
    </row>
    <row r="57" spans="1:6" ht="63" x14ac:dyDescent="0.25">
      <c r="A57" s="12" t="s">
        <v>19</v>
      </c>
      <c r="B57" s="13" t="s">
        <v>72</v>
      </c>
      <c r="C57" s="20">
        <v>8808669.0999999996</v>
      </c>
      <c r="D57" s="20">
        <v>593634.15</v>
      </c>
      <c r="E57" s="25">
        <f t="shared" si="0"/>
        <v>6.739203655635106</v>
      </c>
      <c r="F57" s="14">
        <f t="shared" si="1"/>
        <v>8215034.9499999993</v>
      </c>
    </row>
    <row r="58" spans="1:6" ht="31.5" x14ac:dyDescent="0.25">
      <c r="A58" s="12" t="s">
        <v>28</v>
      </c>
      <c r="B58" s="13" t="s">
        <v>73</v>
      </c>
      <c r="C58" s="20">
        <f>C59</f>
        <v>3946873</v>
      </c>
      <c r="D58" s="20">
        <f>D59</f>
        <v>332978.56</v>
      </c>
      <c r="E58" s="25">
        <f t="shared" si="0"/>
        <v>8.4365156922961546</v>
      </c>
      <c r="F58" s="14">
        <f t="shared" si="1"/>
        <v>3613894.44</v>
      </c>
    </row>
    <row r="59" spans="1:6" ht="47.25" x14ac:dyDescent="0.25">
      <c r="A59" s="12" t="s">
        <v>30</v>
      </c>
      <c r="B59" s="13" t="s">
        <v>74</v>
      </c>
      <c r="C59" s="20">
        <f>C60+C61+C62</f>
        <v>3946873</v>
      </c>
      <c r="D59" s="20">
        <f>D60+D61+D62</f>
        <v>332978.56</v>
      </c>
      <c r="E59" s="25">
        <f t="shared" si="0"/>
        <v>8.4365156922961546</v>
      </c>
      <c r="F59" s="14">
        <f t="shared" si="1"/>
        <v>3613894.44</v>
      </c>
    </row>
    <row r="60" spans="1:6" ht="31.5" x14ac:dyDescent="0.25">
      <c r="A60" s="12" t="s">
        <v>32</v>
      </c>
      <c r="B60" s="13" t="s">
        <v>75</v>
      </c>
      <c r="C60" s="20">
        <v>2171424</v>
      </c>
      <c r="D60" s="20">
        <v>231735.16</v>
      </c>
      <c r="E60" s="25">
        <f t="shared" si="0"/>
        <v>10.672036414813505</v>
      </c>
      <c r="F60" s="14">
        <f t="shared" si="1"/>
        <v>1939688.84</v>
      </c>
    </row>
    <row r="61" spans="1:6" ht="15.75" x14ac:dyDescent="0.25">
      <c r="A61" s="12" t="s">
        <v>34</v>
      </c>
      <c r="B61" s="13" t="s">
        <v>76</v>
      </c>
      <c r="C61" s="20">
        <v>1773665</v>
      </c>
      <c r="D61" s="20">
        <v>101213.83</v>
      </c>
      <c r="E61" s="25">
        <f t="shared" si="0"/>
        <v>5.706479521217366</v>
      </c>
      <c r="F61" s="14">
        <f t="shared" si="1"/>
        <v>1672451.17</v>
      </c>
    </row>
    <row r="62" spans="1:6" ht="15.75" x14ac:dyDescent="0.25">
      <c r="A62" s="12" t="s">
        <v>53</v>
      </c>
      <c r="B62" s="13" t="s">
        <v>77</v>
      </c>
      <c r="C62" s="20">
        <v>1784</v>
      </c>
      <c r="D62" s="20">
        <v>29.57</v>
      </c>
      <c r="E62" s="25">
        <f t="shared" si="0"/>
        <v>1.6575112107623318</v>
      </c>
      <c r="F62" s="14">
        <f t="shared" si="1"/>
        <v>1754.43</v>
      </c>
    </row>
    <row r="63" spans="1:6" ht="31.5" x14ac:dyDescent="0.25">
      <c r="A63" s="12" t="s">
        <v>78</v>
      </c>
      <c r="B63" s="13" t="s">
        <v>79</v>
      </c>
      <c r="C63" s="20">
        <f>C64</f>
        <v>2436.9</v>
      </c>
      <c r="D63" s="20">
        <f>D64</f>
        <v>2436.9</v>
      </c>
      <c r="E63" s="25">
        <f t="shared" si="0"/>
        <v>100</v>
      </c>
      <c r="F63" s="14">
        <f t="shared" si="1"/>
        <v>0</v>
      </c>
    </row>
    <row r="64" spans="1:6" ht="31.5" x14ac:dyDescent="0.25">
      <c r="A64" s="12" t="s">
        <v>80</v>
      </c>
      <c r="B64" s="13" t="s">
        <v>81</v>
      </c>
      <c r="C64" s="20">
        <f>C65</f>
        <v>2436.9</v>
      </c>
      <c r="D64" s="20">
        <f>D65</f>
        <v>2436.9</v>
      </c>
      <c r="E64" s="25">
        <f t="shared" si="0"/>
        <v>100</v>
      </c>
      <c r="F64" s="14">
        <f t="shared" si="1"/>
        <v>0</v>
      </c>
    </row>
    <row r="65" spans="1:6" ht="47.25" x14ac:dyDescent="0.25">
      <c r="A65" s="12" t="s">
        <v>82</v>
      </c>
      <c r="B65" s="13" t="s">
        <v>83</v>
      </c>
      <c r="C65" s="20">
        <v>2436.9</v>
      </c>
      <c r="D65" s="20">
        <v>2436.9</v>
      </c>
      <c r="E65" s="25">
        <f t="shared" si="0"/>
        <v>100</v>
      </c>
      <c r="F65" s="14">
        <f t="shared" si="1"/>
        <v>0</v>
      </c>
    </row>
    <row r="66" spans="1:6" ht="15.75" x14ac:dyDescent="0.25">
      <c r="A66" s="12" t="s">
        <v>36</v>
      </c>
      <c r="B66" s="13" t="s">
        <v>84</v>
      </c>
      <c r="C66" s="20">
        <f>C67</f>
        <v>33412</v>
      </c>
      <c r="D66" s="20">
        <f>D67</f>
        <v>2261</v>
      </c>
      <c r="E66" s="25">
        <f t="shared" si="0"/>
        <v>6.7670298096492276</v>
      </c>
      <c r="F66" s="14">
        <f t="shared" si="1"/>
        <v>31151</v>
      </c>
    </row>
    <row r="67" spans="1:6" ht="15.75" x14ac:dyDescent="0.25">
      <c r="A67" s="12" t="s">
        <v>38</v>
      </c>
      <c r="B67" s="13" t="s">
        <v>85</v>
      </c>
      <c r="C67" s="20">
        <f>C68+C69+C70</f>
        <v>33412</v>
      </c>
      <c r="D67" s="20">
        <f>D68+D69+D70</f>
        <v>2261</v>
      </c>
      <c r="E67" s="25">
        <f t="shared" si="0"/>
        <v>6.7670298096492276</v>
      </c>
      <c r="F67" s="14">
        <f t="shared" si="1"/>
        <v>31151</v>
      </c>
    </row>
    <row r="68" spans="1:6" ht="31.5" x14ac:dyDescent="0.25">
      <c r="A68" s="12" t="str">
        <f t="shared" ref="A68:A70" si="2">A49</f>
        <v>Уплата налога на имущество организаций и земельного налога</v>
      </c>
      <c r="B68" s="13" t="s">
        <v>429</v>
      </c>
      <c r="C68" s="20">
        <v>1012</v>
      </c>
      <c r="D68" s="20">
        <v>0</v>
      </c>
      <c r="E68" s="25">
        <f t="shared" si="0"/>
        <v>0</v>
      </c>
      <c r="F68" s="14">
        <f t="shared" si="1"/>
        <v>1012</v>
      </c>
    </row>
    <row r="69" spans="1:6" ht="15.75" x14ac:dyDescent="0.25">
      <c r="A69" s="12" t="str">
        <f t="shared" si="2"/>
        <v>Уплата прочих налогов, сборов</v>
      </c>
      <c r="B69" s="13" t="s">
        <v>86</v>
      </c>
      <c r="C69" s="20">
        <v>13400</v>
      </c>
      <c r="D69" s="20">
        <v>2261</v>
      </c>
      <c r="E69" s="25">
        <f t="shared" si="0"/>
        <v>16.873134328358208</v>
      </c>
      <c r="F69" s="14">
        <f t="shared" si="1"/>
        <v>11139</v>
      </c>
    </row>
    <row r="70" spans="1:6" ht="15.75" x14ac:dyDescent="0.25">
      <c r="A70" s="12" t="str">
        <f t="shared" si="2"/>
        <v>Уплата иных платежей</v>
      </c>
      <c r="B70" s="13" t="s">
        <v>87</v>
      </c>
      <c r="C70" s="20">
        <v>19000</v>
      </c>
      <c r="D70" s="20">
        <v>0</v>
      </c>
      <c r="E70" s="25">
        <f t="shared" si="0"/>
        <v>0</v>
      </c>
      <c r="F70" s="14">
        <f t="shared" si="1"/>
        <v>19000</v>
      </c>
    </row>
    <row r="71" spans="1:6" ht="31.5" x14ac:dyDescent="0.25">
      <c r="A71" s="12" t="s">
        <v>88</v>
      </c>
      <c r="B71" s="13" t="s">
        <v>89</v>
      </c>
      <c r="C71" s="20">
        <f>C72</f>
        <v>2150000</v>
      </c>
      <c r="D71" s="20">
        <f>D72</f>
        <v>0</v>
      </c>
      <c r="E71" s="25">
        <f t="shared" si="0"/>
        <v>0</v>
      </c>
      <c r="F71" s="14">
        <f t="shared" si="1"/>
        <v>2150000</v>
      </c>
    </row>
    <row r="72" spans="1:6" ht="15.75" x14ac:dyDescent="0.25">
      <c r="A72" s="12" t="s">
        <v>36</v>
      </c>
      <c r="B72" s="13" t="s">
        <v>90</v>
      </c>
      <c r="C72" s="20">
        <f>C73</f>
        <v>2150000</v>
      </c>
      <c r="D72" s="20">
        <f>D73</f>
        <v>0</v>
      </c>
      <c r="E72" s="25">
        <f t="shared" si="0"/>
        <v>0</v>
      </c>
      <c r="F72" s="14">
        <f t="shared" si="1"/>
        <v>2150000</v>
      </c>
    </row>
    <row r="73" spans="1:6" ht="15.75" x14ac:dyDescent="0.25">
      <c r="A73" s="12" t="s">
        <v>91</v>
      </c>
      <c r="B73" s="13" t="s">
        <v>92</v>
      </c>
      <c r="C73" s="20">
        <v>2150000</v>
      </c>
      <c r="D73" s="20">
        <v>0</v>
      </c>
      <c r="E73" s="25">
        <f t="shared" si="0"/>
        <v>0</v>
      </c>
      <c r="F73" s="14">
        <f t="shared" si="1"/>
        <v>2150000</v>
      </c>
    </row>
    <row r="74" spans="1:6" ht="15.75" x14ac:dyDescent="0.25">
      <c r="A74" s="12" t="s">
        <v>93</v>
      </c>
      <c r="B74" s="13" t="s">
        <v>94</v>
      </c>
      <c r="C74" s="20">
        <f>C75</f>
        <v>5000000</v>
      </c>
      <c r="D74" s="20">
        <f>D75</f>
        <v>0</v>
      </c>
      <c r="E74" s="25">
        <f t="shared" si="0"/>
        <v>0</v>
      </c>
      <c r="F74" s="14">
        <f t="shared" si="1"/>
        <v>5000000</v>
      </c>
    </row>
    <row r="75" spans="1:6" ht="15.75" x14ac:dyDescent="0.25">
      <c r="A75" s="12" t="s">
        <v>36</v>
      </c>
      <c r="B75" s="13" t="s">
        <v>95</v>
      </c>
      <c r="C75" s="20">
        <f>C76</f>
        <v>5000000</v>
      </c>
      <c r="D75" s="20">
        <f>D76</f>
        <v>0</v>
      </c>
      <c r="E75" s="25">
        <f t="shared" si="0"/>
        <v>0</v>
      </c>
      <c r="F75" s="14">
        <f t="shared" si="1"/>
        <v>5000000</v>
      </c>
    </row>
    <row r="76" spans="1:6" ht="15.75" x14ac:dyDescent="0.25">
      <c r="A76" s="12" t="s">
        <v>96</v>
      </c>
      <c r="B76" s="13" t="s">
        <v>97</v>
      </c>
      <c r="C76" s="20">
        <v>5000000</v>
      </c>
      <c r="D76" s="20">
        <v>0</v>
      </c>
      <c r="E76" s="25">
        <f t="shared" si="0"/>
        <v>0</v>
      </c>
      <c r="F76" s="14">
        <f t="shared" si="1"/>
        <v>5000000</v>
      </c>
    </row>
    <row r="77" spans="1:6" ht="15.75" x14ac:dyDescent="0.25">
      <c r="A77" s="12" t="s">
        <v>98</v>
      </c>
      <c r="B77" s="13" t="s">
        <v>99</v>
      </c>
      <c r="C77" s="20">
        <f>C78+C83+C89+C92+C95</f>
        <v>166714694</v>
      </c>
      <c r="D77" s="20">
        <f>D78+D83+D89+D92+D95</f>
        <v>71855197.549999997</v>
      </c>
      <c r="E77" s="25">
        <f t="shared" ref="E77:E140" si="3">D77*100/C77</f>
        <v>43.100698460328879</v>
      </c>
      <c r="F77" s="14">
        <f t="shared" ref="F77:F140" si="4">C77-D77</f>
        <v>94859496.450000003</v>
      </c>
    </row>
    <row r="78" spans="1:6" ht="78.75" x14ac:dyDescent="0.25">
      <c r="A78" s="12" t="s">
        <v>11</v>
      </c>
      <c r="B78" s="13" t="s">
        <v>100</v>
      </c>
      <c r="C78" s="20">
        <f>C79</f>
        <v>42604824</v>
      </c>
      <c r="D78" s="20">
        <f>D79</f>
        <v>3891949.33</v>
      </c>
      <c r="E78" s="25">
        <f t="shared" si="3"/>
        <v>9.1349968491830875</v>
      </c>
      <c r="F78" s="14">
        <f t="shared" si="4"/>
        <v>38712874.670000002</v>
      </c>
    </row>
    <row r="79" spans="1:6" ht="31.5" x14ac:dyDescent="0.25">
      <c r="A79" s="12" t="s">
        <v>13</v>
      </c>
      <c r="B79" s="13" t="s">
        <v>101</v>
      </c>
      <c r="C79" s="20">
        <f>C80+C81+C82</f>
        <v>42604824</v>
      </c>
      <c r="D79" s="20">
        <f>D80+D81+D82</f>
        <v>3891949.33</v>
      </c>
      <c r="E79" s="25">
        <f t="shared" si="3"/>
        <v>9.1349968491830875</v>
      </c>
      <c r="F79" s="14">
        <f t="shared" si="4"/>
        <v>38712874.670000002</v>
      </c>
    </row>
    <row r="80" spans="1:6" ht="31.5" x14ac:dyDescent="0.25">
      <c r="A80" s="12" t="s">
        <v>15</v>
      </c>
      <c r="B80" s="13" t="s">
        <v>102</v>
      </c>
      <c r="C80" s="20">
        <v>31714550</v>
      </c>
      <c r="D80" s="20">
        <v>3152316.39</v>
      </c>
      <c r="E80" s="25">
        <f t="shared" si="3"/>
        <v>9.9396535344187456</v>
      </c>
      <c r="F80" s="14">
        <f t="shared" si="4"/>
        <v>28562233.609999999</v>
      </c>
    </row>
    <row r="81" spans="1:6" ht="47.25" x14ac:dyDescent="0.25">
      <c r="A81" s="12" t="s">
        <v>17</v>
      </c>
      <c r="B81" s="13" t="s">
        <v>103</v>
      </c>
      <c r="C81" s="20">
        <v>1240000</v>
      </c>
      <c r="D81" s="20">
        <v>44859</v>
      </c>
      <c r="E81" s="25">
        <f t="shared" si="3"/>
        <v>3.6176612903225807</v>
      </c>
      <c r="F81" s="14">
        <f t="shared" si="4"/>
        <v>1195141</v>
      </c>
    </row>
    <row r="82" spans="1:6" ht="63" x14ac:dyDescent="0.25">
      <c r="A82" s="12" t="s">
        <v>19</v>
      </c>
      <c r="B82" s="13" t="s">
        <v>104</v>
      </c>
      <c r="C82" s="20">
        <v>9650274</v>
      </c>
      <c r="D82" s="20">
        <v>694773.94</v>
      </c>
      <c r="E82" s="25">
        <f t="shared" si="3"/>
        <v>7.1995255264254672</v>
      </c>
      <c r="F82" s="14">
        <f t="shared" si="4"/>
        <v>8955500.0600000005</v>
      </c>
    </row>
    <row r="83" spans="1:6" ht="31.5" x14ac:dyDescent="0.25">
      <c r="A83" s="12" t="s">
        <v>28</v>
      </c>
      <c r="B83" s="13" t="s">
        <v>105</v>
      </c>
      <c r="C83" s="20">
        <f>C84</f>
        <v>41637695</v>
      </c>
      <c r="D83" s="20">
        <f>D84</f>
        <v>6104233.1699999999</v>
      </c>
      <c r="E83" s="25">
        <f t="shared" si="3"/>
        <v>14.660353244818188</v>
      </c>
      <c r="F83" s="14">
        <f t="shared" si="4"/>
        <v>35533461.829999998</v>
      </c>
    </row>
    <row r="84" spans="1:6" ht="47.25" x14ac:dyDescent="0.25">
      <c r="A84" s="12" t="s">
        <v>30</v>
      </c>
      <c r="B84" s="13" t="s">
        <v>106</v>
      </c>
      <c r="C84" s="20">
        <f>C85+C86+C87+C88</f>
        <v>41637695</v>
      </c>
      <c r="D84" s="20">
        <f>D85+D86+D87+D88</f>
        <v>6104233.1699999999</v>
      </c>
      <c r="E84" s="25">
        <f t="shared" si="3"/>
        <v>14.660353244818188</v>
      </c>
      <c r="F84" s="14">
        <f t="shared" si="4"/>
        <v>35533461.829999998</v>
      </c>
    </row>
    <row r="85" spans="1:6" ht="31.5" x14ac:dyDescent="0.25">
      <c r="A85" s="12" t="s">
        <v>32</v>
      </c>
      <c r="B85" s="13" t="s">
        <v>107</v>
      </c>
      <c r="C85" s="20">
        <v>3240000</v>
      </c>
      <c r="D85" s="20">
        <v>199346.55</v>
      </c>
      <c r="E85" s="25">
        <f t="shared" si="3"/>
        <v>6.1526712962962966</v>
      </c>
      <c r="F85" s="14">
        <f t="shared" si="4"/>
        <v>3040653.45</v>
      </c>
    </row>
    <row r="86" spans="1:6" ht="47.25" x14ac:dyDescent="0.25">
      <c r="A86" s="12" t="s">
        <v>108</v>
      </c>
      <c r="B86" s="13" t="s">
        <v>109</v>
      </c>
      <c r="C86" s="20">
        <v>50000</v>
      </c>
      <c r="D86" s="20">
        <v>0</v>
      </c>
      <c r="E86" s="25">
        <f t="shared" si="3"/>
        <v>0</v>
      </c>
      <c r="F86" s="14">
        <f t="shared" si="4"/>
        <v>50000</v>
      </c>
    </row>
    <row r="87" spans="1:6" ht="15.75" x14ac:dyDescent="0.25">
      <c r="A87" s="12" t="s">
        <v>34</v>
      </c>
      <c r="B87" s="13" t="s">
        <v>110</v>
      </c>
      <c r="C87" s="20">
        <v>28047695</v>
      </c>
      <c r="D87" s="20">
        <v>4289585.03</v>
      </c>
      <c r="E87" s="25">
        <f t="shared" si="3"/>
        <v>15.293895024172219</v>
      </c>
      <c r="F87" s="14">
        <f t="shared" si="4"/>
        <v>23758109.969999999</v>
      </c>
    </row>
    <row r="88" spans="1:6" ht="15.75" x14ac:dyDescent="0.25">
      <c r="A88" s="12" t="s">
        <v>53</v>
      </c>
      <c r="B88" s="13" t="s">
        <v>111</v>
      </c>
      <c r="C88" s="20">
        <v>10300000</v>
      </c>
      <c r="D88" s="20">
        <v>1615301.59</v>
      </c>
      <c r="E88" s="25">
        <f t="shared" si="3"/>
        <v>15.682539708737863</v>
      </c>
      <c r="F88" s="14">
        <f t="shared" si="4"/>
        <v>8684698.4100000001</v>
      </c>
    </row>
    <row r="89" spans="1:6" ht="31.5" x14ac:dyDescent="0.25">
      <c r="A89" s="12" t="s">
        <v>78</v>
      </c>
      <c r="B89" s="13" t="s">
        <v>112</v>
      </c>
      <c r="C89" s="20">
        <f>C90</f>
        <v>930000</v>
      </c>
      <c r="D89" s="20">
        <f>D90</f>
        <v>82000</v>
      </c>
      <c r="E89" s="25">
        <f t="shared" si="3"/>
        <v>8.8172043010752681</v>
      </c>
      <c r="F89" s="14">
        <f t="shared" si="4"/>
        <v>848000</v>
      </c>
    </row>
    <row r="90" spans="1:6" ht="31.5" x14ac:dyDescent="0.25">
      <c r="A90" s="12" t="s">
        <v>80</v>
      </c>
      <c r="B90" s="13" t="s">
        <v>113</v>
      </c>
      <c r="C90" s="20">
        <f>C91</f>
        <v>930000</v>
      </c>
      <c r="D90" s="20">
        <f>D91</f>
        <v>82000</v>
      </c>
      <c r="E90" s="25">
        <f t="shared" si="3"/>
        <v>8.8172043010752681</v>
      </c>
      <c r="F90" s="14">
        <f t="shared" si="4"/>
        <v>848000</v>
      </c>
    </row>
    <row r="91" spans="1:6" ht="47.25" x14ac:dyDescent="0.25">
      <c r="A91" s="12" t="s">
        <v>82</v>
      </c>
      <c r="B91" s="13" t="s">
        <v>114</v>
      </c>
      <c r="C91" s="20">
        <v>930000</v>
      </c>
      <c r="D91" s="20">
        <v>82000</v>
      </c>
      <c r="E91" s="25">
        <f t="shared" si="3"/>
        <v>8.8172043010752681</v>
      </c>
      <c r="F91" s="14">
        <f t="shared" si="4"/>
        <v>848000</v>
      </c>
    </row>
    <row r="92" spans="1:6" ht="47.25" x14ac:dyDescent="0.25">
      <c r="A92" s="12" t="s">
        <v>115</v>
      </c>
      <c r="B92" s="13" t="s">
        <v>116</v>
      </c>
      <c r="C92" s="20">
        <f>C93</f>
        <v>1000000</v>
      </c>
      <c r="D92" s="20">
        <f>D93</f>
        <v>0</v>
      </c>
      <c r="E92" s="25">
        <f t="shared" si="3"/>
        <v>0</v>
      </c>
      <c r="F92" s="14">
        <f t="shared" si="4"/>
        <v>1000000</v>
      </c>
    </row>
    <row r="93" spans="1:6" ht="63" x14ac:dyDescent="0.25">
      <c r="A93" s="12" t="s">
        <v>117</v>
      </c>
      <c r="B93" s="13" t="s">
        <v>118</v>
      </c>
      <c r="C93" s="20">
        <f>C94</f>
        <v>1000000</v>
      </c>
      <c r="D93" s="20">
        <f>D94</f>
        <v>0</v>
      </c>
      <c r="E93" s="25">
        <f t="shared" si="3"/>
        <v>0</v>
      </c>
      <c r="F93" s="14">
        <f t="shared" si="4"/>
        <v>1000000</v>
      </c>
    </row>
    <row r="94" spans="1:6" ht="31.5" x14ac:dyDescent="0.25">
      <c r="A94" s="12" t="s">
        <v>119</v>
      </c>
      <c r="B94" s="13" t="s">
        <v>120</v>
      </c>
      <c r="C94" s="20">
        <v>1000000</v>
      </c>
      <c r="D94" s="20">
        <v>0</v>
      </c>
      <c r="E94" s="25">
        <f t="shared" si="3"/>
        <v>0</v>
      </c>
      <c r="F94" s="14">
        <f t="shared" si="4"/>
        <v>1000000</v>
      </c>
    </row>
    <row r="95" spans="1:6" ht="15.75" x14ac:dyDescent="0.25">
      <c r="A95" s="12" t="s">
        <v>36</v>
      </c>
      <c r="B95" s="13" t="s">
        <v>121</v>
      </c>
      <c r="C95" s="20">
        <f>C96+C98</f>
        <v>80542175</v>
      </c>
      <c r="D95" s="20">
        <f>D96+D98</f>
        <v>61777015.049999997</v>
      </c>
      <c r="E95" s="25">
        <f t="shared" si="3"/>
        <v>76.701448713050027</v>
      </c>
      <c r="F95" s="14">
        <f t="shared" si="4"/>
        <v>18765159.950000003</v>
      </c>
    </row>
    <row r="96" spans="1:6" ht="15.75" x14ac:dyDescent="0.25">
      <c r="A96" s="12" t="s">
        <v>56</v>
      </c>
      <c r="B96" s="13" t="s">
        <v>122</v>
      </c>
      <c r="C96" s="20">
        <f>C97</f>
        <v>79639175</v>
      </c>
      <c r="D96" s="20">
        <f>D97</f>
        <v>61588689.049999997</v>
      </c>
      <c r="E96" s="25">
        <f t="shared" si="3"/>
        <v>77.334664817911531</v>
      </c>
      <c r="F96" s="14">
        <f t="shared" si="4"/>
        <v>18050485.950000003</v>
      </c>
    </row>
    <row r="97" spans="1:6" ht="47.25" x14ac:dyDescent="0.25">
      <c r="A97" s="12" t="s">
        <v>58</v>
      </c>
      <c r="B97" s="13" t="s">
        <v>123</v>
      </c>
      <c r="C97" s="20">
        <v>79639175</v>
      </c>
      <c r="D97" s="20">
        <v>61588689.049999997</v>
      </c>
      <c r="E97" s="25">
        <f t="shared" si="3"/>
        <v>77.334664817911531</v>
      </c>
      <c r="F97" s="14">
        <f t="shared" si="4"/>
        <v>18050485.950000003</v>
      </c>
    </row>
    <row r="98" spans="1:6" ht="15.75" x14ac:dyDescent="0.25">
      <c r="A98" s="12" t="s">
        <v>38</v>
      </c>
      <c r="B98" s="13" t="s">
        <v>124</v>
      </c>
      <c r="C98" s="20">
        <f>C99+C100+C101</f>
        <v>903000</v>
      </c>
      <c r="D98" s="20">
        <f>D99+D100+D101</f>
        <v>188326</v>
      </c>
      <c r="E98" s="25">
        <f t="shared" si="3"/>
        <v>20.855592469545957</v>
      </c>
      <c r="F98" s="14">
        <f t="shared" si="4"/>
        <v>714674</v>
      </c>
    </row>
    <row r="99" spans="1:6" ht="31.5" x14ac:dyDescent="0.25">
      <c r="A99" s="12" t="s">
        <v>61</v>
      </c>
      <c r="B99" s="13" t="s">
        <v>125</v>
      </c>
      <c r="C99" s="20">
        <v>685000</v>
      </c>
      <c r="D99" s="20">
        <v>148672</v>
      </c>
      <c r="E99" s="25">
        <f t="shared" si="3"/>
        <v>21.703941605839415</v>
      </c>
      <c r="F99" s="14">
        <f t="shared" si="4"/>
        <v>536328</v>
      </c>
    </row>
    <row r="100" spans="1:6" ht="15.75" x14ac:dyDescent="0.25">
      <c r="A100" s="12" t="s">
        <v>63</v>
      </c>
      <c r="B100" s="13" t="s">
        <v>126</v>
      </c>
      <c r="C100" s="20">
        <v>215000</v>
      </c>
      <c r="D100" s="20">
        <v>39654</v>
      </c>
      <c r="E100" s="25">
        <f t="shared" si="3"/>
        <v>18.443720930232558</v>
      </c>
      <c r="F100" s="14">
        <f t="shared" si="4"/>
        <v>175346</v>
      </c>
    </row>
    <row r="101" spans="1:6" ht="15.75" x14ac:dyDescent="0.25">
      <c r="A101" s="12" t="s">
        <v>40</v>
      </c>
      <c r="B101" s="13" t="s">
        <v>127</v>
      </c>
      <c r="C101" s="20">
        <v>3000</v>
      </c>
      <c r="D101" s="20">
        <v>0</v>
      </c>
      <c r="E101" s="25">
        <f t="shared" si="3"/>
        <v>0</v>
      </c>
      <c r="F101" s="14">
        <f t="shared" si="4"/>
        <v>3000</v>
      </c>
    </row>
    <row r="102" spans="1:6" ht="31.5" x14ac:dyDescent="0.25">
      <c r="A102" s="15" t="s">
        <v>128</v>
      </c>
      <c r="B102" s="16" t="s">
        <v>129</v>
      </c>
      <c r="C102" s="27">
        <f>C103+C118</f>
        <v>34762915</v>
      </c>
      <c r="D102" s="27">
        <f>D103+D118</f>
        <v>3481149.07</v>
      </c>
      <c r="E102" s="26">
        <f t="shared" si="3"/>
        <v>10.013973425416136</v>
      </c>
      <c r="F102" s="17">
        <f t="shared" si="4"/>
        <v>31281765.93</v>
      </c>
    </row>
    <row r="103" spans="1:6" ht="47.25" x14ac:dyDescent="0.25">
      <c r="A103" s="12" t="s">
        <v>130</v>
      </c>
      <c r="B103" s="13" t="s">
        <v>131</v>
      </c>
      <c r="C103" s="20">
        <f>C104+C109+C114</f>
        <v>33582915</v>
      </c>
      <c r="D103" s="20">
        <f>D104+D109+D114</f>
        <v>3481149.07</v>
      </c>
      <c r="E103" s="25">
        <f t="shared" si="3"/>
        <v>10.365833549589128</v>
      </c>
      <c r="F103" s="14">
        <f t="shared" si="4"/>
        <v>30101765.93</v>
      </c>
    </row>
    <row r="104" spans="1:6" ht="78.75" x14ac:dyDescent="0.25">
      <c r="A104" s="12" t="s">
        <v>11</v>
      </c>
      <c r="B104" s="13" t="s">
        <v>132</v>
      </c>
      <c r="C104" s="20">
        <f>C105</f>
        <v>29568931</v>
      </c>
      <c r="D104" s="20">
        <f>D105</f>
        <v>2933364.69</v>
      </c>
      <c r="E104" s="25">
        <f t="shared" si="3"/>
        <v>9.9204286079872155</v>
      </c>
      <c r="F104" s="14">
        <f t="shared" si="4"/>
        <v>26635566.309999999</v>
      </c>
    </row>
    <row r="105" spans="1:6" ht="31.5" x14ac:dyDescent="0.25">
      <c r="A105" s="12" t="s">
        <v>133</v>
      </c>
      <c r="B105" s="13" t="s">
        <v>134</v>
      </c>
      <c r="C105" s="20">
        <f>C106+C107+C108</f>
        <v>29568931</v>
      </c>
      <c r="D105" s="20">
        <f>D106+D107+D108</f>
        <v>2933364.69</v>
      </c>
      <c r="E105" s="25">
        <f t="shared" si="3"/>
        <v>9.9204286079872155</v>
      </c>
      <c r="F105" s="14">
        <f t="shared" si="4"/>
        <v>26635566.309999999</v>
      </c>
    </row>
    <row r="106" spans="1:6" ht="15.75" x14ac:dyDescent="0.25">
      <c r="A106" s="12" t="s">
        <v>135</v>
      </c>
      <c r="B106" s="13" t="s">
        <v>136</v>
      </c>
      <c r="C106" s="20">
        <v>21884279</v>
      </c>
      <c r="D106" s="20">
        <v>2377351.0299999998</v>
      </c>
      <c r="E106" s="25">
        <f t="shared" si="3"/>
        <v>10.863282404688771</v>
      </c>
      <c r="F106" s="14">
        <f t="shared" si="4"/>
        <v>19506927.969999999</v>
      </c>
    </row>
    <row r="107" spans="1:6" ht="31.5" x14ac:dyDescent="0.25">
      <c r="A107" s="12" t="s">
        <v>137</v>
      </c>
      <c r="B107" s="13" t="s">
        <v>138</v>
      </c>
      <c r="C107" s="20">
        <v>1075600</v>
      </c>
      <c r="D107" s="20">
        <v>0</v>
      </c>
      <c r="E107" s="25">
        <f t="shared" si="3"/>
        <v>0</v>
      </c>
      <c r="F107" s="14">
        <f t="shared" si="4"/>
        <v>1075600</v>
      </c>
    </row>
    <row r="108" spans="1:6" ht="63" x14ac:dyDescent="0.25">
      <c r="A108" s="12" t="s">
        <v>139</v>
      </c>
      <c r="B108" s="13" t="s">
        <v>140</v>
      </c>
      <c r="C108" s="20">
        <v>6609052</v>
      </c>
      <c r="D108" s="20">
        <v>556013.66</v>
      </c>
      <c r="E108" s="25">
        <f t="shared" si="3"/>
        <v>8.4129109590906541</v>
      </c>
      <c r="F108" s="14">
        <f t="shared" si="4"/>
        <v>6053038.3399999999</v>
      </c>
    </row>
    <row r="109" spans="1:6" ht="31.5" x14ac:dyDescent="0.25">
      <c r="A109" s="12" t="s">
        <v>28</v>
      </c>
      <c r="B109" s="13" t="s">
        <v>141</v>
      </c>
      <c r="C109" s="20">
        <f>C110</f>
        <v>3747984</v>
      </c>
      <c r="D109" s="20">
        <f>D110</f>
        <v>506784.38</v>
      </c>
      <c r="E109" s="25">
        <f t="shared" si="3"/>
        <v>13.521519302110148</v>
      </c>
      <c r="F109" s="14">
        <f t="shared" si="4"/>
        <v>3241199.62</v>
      </c>
    </row>
    <row r="110" spans="1:6" ht="47.25" x14ac:dyDescent="0.25">
      <c r="A110" s="12" t="s">
        <v>30</v>
      </c>
      <c r="B110" s="13" t="s">
        <v>142</v>
      </c>
      <c r="C110" s="20">
        <f>C111+C112+C113</f>
        <v>3747984</v>
      </c>
      <c r="D110" s="20">
        <f>D111+D112+D113</f>
        <v>506784.38</v>
      </c>
      <c r="E110" s="25">
        <f t="shared" si="3"/>
        <v>13.521519302110148</v>
      </c>
      <c r="F110" s="14">
        <f t="shared" si="4"/>
        <v>3241199.62</v>
      </c>
    </row>
    <row r="111" spans="1:6" ht="31.5" x14ac:dyDescent="0.25">
      <c r="A111" s="12" t="s">
        <v>32</v>
      </c>
      <c r="B111" s="13" t="s">
        <v>143</v>
      </c>
      <c r="C111" s="20">
        <v>665000</v>
      </c>
      <c r="D111" s="20">
        <v>56636.28</v>
      </c>
      <c r="E111" s="25">
        <f t="shared" si="3"/>
        <v>8.516733834586466</v>
      </c>
      <c r="F111" s="14">
        <f t="shared" si="4"/>
        <v>608363.72</v>
      </c>
    </row>
    <row r="112" spans="1:6" ht="15.75" x14ac:dyDescent="0.25">
      <c r="A112" s="12" t="s">
        <v>34</v>
      </c>
      <c r="B112" s="13" t="s">
        <v>144</v>
      </c>
      <c r="C112" s="20">
        <v>1882984</v>
      </c>
      <c r="D112" s="20">
        <v>268011.52000000002</v>
      </c>
      <c r="E112" s="25">
        <f t="shared" si="3"/>
        <v>14.233340272673587</v>
      </c>
      <c r="F112" s="14">
        <f t="shared" si="4"/>
        <v>1614972.48</v>
      </c>
    </row>
    <row r="113" spans="1:6" ht="15.75" x14ac:dyDescent="0.25">
      <c r="A113" s="12" t="s">
        <v>53</v>
      </c>
      <c r="B113" s="13" t="s">
        <v>145</v>
      </c>
      <c r="C113" s="20">
        <v>1200000</v>
      </c>
      <c r="D113" s="20">
        <v>182136.58</v>
      </c>
      <c r="E113" s="25">
        <f t="shared" si="3"/>
        <v>15.178048333333333</v>
      </c>
      <c r="F113" s="14">
        <f t="shared" si="4"/>
        <v>1017863.42</v>
      </c>
    </row>
    <row r="114" spans="1:6" ht="15.75" x14ac:dyDescent="0.25">
      <c r="A114" s="12" t="s">
        <v>36</v>
      </c>
      <c r="B114" s="13" t="s">
        <v>146</v>
      </c>
      <c r="C114" s="20">
        <f>C115</f>
        <v>266000</v>
      </c>
      <c r="D114" s="20">
        <f>D115</f>
        <v>41000</v>
      </c>
      <c r="E114" s="25">
        <f t="shared" si="3"/>
        <v>15.413533834586467</v>
      </c>
      <c r="F114" s="14">
        <f t="shared" si="4"/>
        <v>225000</v>
      </c>
    </row>
    <row r="115" spans="1:6" ht="15.75" x14ac:dyDescent="0.25">
      <c r="A115" s="12" t="s">
        <v>38</v>
      </c>
      <c r="B115" s="13" t="s">
        <v>147</v>
      </c>
      <c r="C115" s="20">
        <f>C116+C117</f>
        <v>266000</v>
      </c>
      <c r="D115" s="20">
        <f>D116+D117</f>
        <v>41000</v>
      </c>
      <c r="E115" s="25">
        <f t="shared" si="3"/>
        <v>15.413533834586467</v>
      </c>
      <c r="F115" s="14">
        <f t="shared" si="4"/>
        <v>225000</v>
      </c>
    </row>
    <row r="116" spans="1:6" ht="31.5" x14ac:dyDescent="0.25">
      <c r="A116" s="12" t="s">
        <v>61</v>
      </c>
      <c r="B116" s="13" t="s">
        <v>148</v>
      </c>
      <c r="C116" s="20">
        <v>248000</v>
      </c>
      <c r="D116" s="20">
        <v>30000</v>
      </c>
      <c r="E116" s="25">
        <f t="shared" si="3"/>
        <v>12.096774193548388</v>
      </c>
      <c r="F116" s="14">
        <f t="shared" si="4"/>
        <v>218000</v>
      </c>
    </row>
    <row r="117" spans="1:6" ht="15.75" x14ac:dyDescent="0.25">
      <c r="A117" s="12" t="s">
        <v>63</v>
      </c>
      <c r="B117" s="13" t="s">
        <v>149</v>
      </c>
      <c r="C117" s="20">
        <v>18000</v>
      </c>
      <c r="D117" s="20">
        <v>11000</v>
      </c>
      <c r="E117" s="25">
        <f t="shared" si="3"/>
        <v>61.111111111111114</v>
      </c>
      <c r="F117" s="14">
        <f t="shared" si="4"/>
        <v>7000</v>
      </c>
    </row>
    <row r="118" spans="1:6" ht="47.25" x14ac:dyDescent="0.25">
      <c r="A118" s="12" t="s">
        <v>150</v>
      </c>
      <c r="B118" s="13" t="s">
        <v>151</v>
      </c>
      <c r="C118" s="20">
        <f>C119+C122</f>
        <v>1180000</v>
      </c>
      <c r="D118" s="20">
        <f>D119+D122</f>
        <v>0</v>
      </c>
      <c r="E118" s="25">
        <f t="shared" si="3"/>
        <v>0</v>
      </c>
      <c r="F118" s="14">
        <f t="shared" si="4"/>
        <v>1180000</v>
      </c>
    </row>
    <row r="119" spans="1:6" ht="78.75" x14ac:dyDescent="0.25">
      <c r="A119" s="12" t="s">
        <v>11</v>
      </c>
      <c r="B119" s="13" t="s">
        <v>152</v>
      </c>
      <c r="C119" s="20">
        <f>C120</f>
        <v>500000</v>
      </c>
      <c r="D119" s="20">
        <f>D120</f>
        <v>0</v>
      </c>
      <c r="E119" s="25">
        <f t="shared" si="3"/>
        <v>0</v>
      </c>
      <c r="F119" s="14">
        <f t="shared" si="4"/>
        <v>500000</v>
      </c>
    </row>
    <row r="120" spans="1:6" ht="31.5" x14ac:dyDescent="0.25">
      <c r="A120" s="12" t="s">
        <v>13</v>
      </c>
      <c r="B120" s="13" t="s">
        <v>153</v>
      </c>
      <c r="C120" s="20">
        <f>C121</f>
        <v>500000</v>
      </c>
      <c r="D120" s="20">
        <f>D121</f>
        <v>0</v>
      </c>
      <c r="E120" s="25">
        <f t="shared" si="3"/>
        <v>0</v>
      </c>
      <c r="F120" s="14">
        <f t="shared" si="4"/>
        <v>500000</v>
      </c>
    </row>
    <row r="121" spans="1:6" ht="78.75" x14ac:dyDescent="0.25">
      <c r="A121" s="12" t="s">
        <v>154</v>
      </c>
      <c r="B121" s="13" t="s">
        <v>155</v>
      </c>
      <c r="C121" s="20">
        <v>500000</v>
      </c>
      <c r="D121" s="20">
        <v>0</v>
      </c>
      <c r="E121" s="25">
        <f t="shared" si="3"/>
        <v>0</v>
      </c>
      <c r="F121" s="14">
        <f t="shared" si="4"/>
        <v>500000</v>
      </c>
    </row>
    <row r="122" spans="1:6" ht="31.5" x14ac:dyDescent="0.25">
      <c r="A122" s="12" t="s">
        <v>28</v>
      </c>
      <c r="B122" s="13" t="s">
        <v>156</v>
      </c>
      <c r="C122" s="20">
        <f>C123</f>
        <v>680000</v>
      </c>
      <c r="D122" s="20">
        <f>D123</f>
        <v>0</v>
      </c>
      <c r="E122" s="25">
        <f t="shared" si="3"/>
        <v>0</v>
      </c>
      <c r="F122" s="14">
        <f t="shared" si="4"/>
        <v>680000</v>
      </c>
    </row>
    <row r="123" spans="1:6" ht="47.25" x14ac:dyDescent="0.25">
      <c r="A123" s="12" t="s">
        <v>30</v>
      </c>
      <c r="B123" s="13" t="s">
        <v>157</v>
      </c>
      <c r="C123" s="20">
        <f>C124+C125</f>
        <v>680000</v>
      </c>
      <c r="D123" s="20">
        <f>D124+D125</f>
        <v>0</v>
      </c>
      <c r="E123" s="25">
        <f t="shared" si="3"/>
        <v>0</v>
      </c>
      <c r="F123" s="14">
        <f t="shared" si="4"/>
        <v>680000</v>
      </c>
    </row>
    <row r="124" spans="1:6" ht="15.75" x14ac:dyDescent="0.25">
      <c r="A124" s="12" t="s">
        <v>34</v>
      </c>
      <c r="B124" s="13" t="s">
        <v>158</v>
      </c>
      <c r="C124" s="20">
        <v>180000</v>
      </c>
      <c r="D124" s="20">
        <v>0</v>
      </c>
      <c r="E124" s="25">
        <f t="shared" si="3"/>
        <v>0</v>
      </c>
      <c r="F124" s="14">
        <f t="shared" si="4"/>
        <v>180000</v>
      </c>
    </row>
    <row r="125" spans="1:6" ht="15.75" x14ac:dyDescent="0.25">
      <c r="A125" s="12" t="s">
        <v>53</v>
      </c>
      <c r="B125" s="13" t="s">
        <v>159</v>
      </c>
      <c r="C125" s="20">
        <v>500000</v>
      </c>
      <c r="D125" s="20">
        <v>0</v>
      </c>
      <c r="E125" s="25">
        <f t="shared" si="3"/>
        <v>0</v>
      </c>
      <c r="F125" s="14">
        <f t="shared" si="4"/>
        <v>500000</v>
      </c>
    </row>
    <row r="126" spans="1:6" ht="15.75" x14ac:dyDescent="0.25">
      <c r="A126" s="15" t="s">
        <v>160</v>
      </c>
      <c r="B126" s="16" t="s">
        <v>161</v>
      </c>
      <c r="C126" s="27">
        <f>C127+C134+C141+C145</f>
        <v>84772931.200000003</v>
      </c>
      <c r="D126" s="27">
        <f>D127+D134+D141+D145</f>
        <v>2868173.15</v>
      </c>
      <c r="E126" s="26">
        <f t="shared" si="3"/>
        <v>3.3833596519545615</v>
      </c>
      <c r="F126" s="17">
        <f t="shared" si="4"/>
        <v>81904758.049999997</v>
      </c>
    </row>
    <row r="127" spans="1:6" ht="15.75" x14ac:dyDescent="0.25">
      <c r="A127" s="12" t="s">
        <v>162</v>
      </c>
      <c r="B127" s="13" t="s">
        <v>163</v>
      </c>
      <c r="C127" s="20">
        <f>C128+C131</f>
        <v>3446948</v>
      </c>
      <c r="D127" s="20">
        <f>D128+D131</f>
        <v>0</v>
      </c>
      <c r="E127" s="25">
        <f t="shared" si="3"/>
        <v>0</v>
      </c>
      <c r="F127" s="14">
        <f t="shared" si="4"/>
        <v>3446948</v>
      </c>
    </row>
    <row r="128" spans="1:6" ht="31.5" x14ac:dyDescent="0.25">
      <c r="A128" s="12" t="s">
        <v>28</v>
      </c>
      <c r="B128" s="13" t="s">
        <v>164</v>
      </c>
      <c r="C128" s="20">
        <f>C129</f>
        <v>100000</v>
      </c>
      <c r="D128" s="20">
        <f>D129</f>
        <v>0</v>
      </c>
      <c r="E128" s="25">
        <f t="shared" si="3"/>
        <v>0</v>
      </c>
      <c r="F128" s="14">
        <f t="shared" si="4"/>
        <v>100000</v>
      </c>
    </row>
    <row r="129" spans="1:6" ht="47.25" x14ac:dyDescent="0.25">
      <c r="A129" s="12" t="s">
        <v>30</v>
      </c>
      <c r="B129" s="13" t="s">
        <v>165</v>
      </c>
      <c r="C129" s="20">
        <f>C130</f>
        <v>100000</v>
      </c>
      <c r="D129" s="20">
        <f>D130</f>
        <v>0</v>
      </c>
      <c r="E129" s="25">
        <f t="shared" si="3"/>
        <v>0</v>
      </c>
      <c r="F129" s="14">
        <f t="shared" si="4"/>
        <v>100000</v>
      </c>
    </row>
    <row r="130" spans="1:6" ht="15.75" x14ac:dyDescent="0.25">
      <c r="A130" s="12" t="s">
        <v>34</v>
      </c>
      <c r="B130" s="13" t="s">
        <v>166</v>
      </c>
      <c r="C130" s="20">
        <v>100000</v>
      </c>
      <c r="D130" s="20">
        <v>0</v>
      </c>
      <c r="E130" s="25">
        <f t="shared" si="3"/>
        <v>0</v>
      </c>
      <c r="F130" s="14">
        <f t="shared" si="4"/>
        <v>100000</v>
      </c>
    </row>
    <row r="131" spans="1:6" ht="15.75" x14ac:dyDescent="0.25">
      <c r="A131" s="12" t="s">
        <v>36</v>
      </c>
      <c r="B131" s="13" t="s">
        <v>167</v>
      </c>
      <c r="C131" s="20">
        <f>C132</f>
        <v>3346948</v>
      </c>
      <c r="D131" s="20">
        <f>D132</f>
        <v>0</v>
      </c>
      <c r="E131" s="25">
        <f t="shared" si="3"/>
        <v>0</v>
      </c>
      <c r="F131" s="14">
        <f t="shared" si="4"/>
        <v>3346948</v>
      </c>
    </row>
    <row r="132" spans="1:6" ht="63" x14ac:dyDescent="0.25">
      <c r="A132" s="12" t="s">
        <v>168</v>
      </c>
      <c r="B132" s="13" t="s">
        <v>169</v>
      </c>
      <c r="C132" s="20">
        <f>C133</f>
        <v>3346948</v>
      </c>
      <c r="D132" s="20">
        <f>D133</f>
        <v>0</v>
      </c>
      <c r="E132" s="25">
        <f t="shared" si="3"/>
        <v>0</v>
      </c>
      <c r="F132" s="14">
        <f t="shared" si="4"/>
        <v>3346948</v>
      </c>
    </row>
    <row r="133" spans="1:6" ht="78.75" x14ac:dyDescent="0.25">
      <c r="A133" s="12" t="s">
        <v>170</v>
      </c>
      <c r="B133" s="13" t="s">
        <v>171</v>
      </c>
      <c r="C133" s="20">
        <v>3346948</v>
      </c>
      <c r="D133" s="20">
        <v>0</v>
      </c>
      <c r="E133" s="25">
        <f t="shared" si="3"/>
        <v>0</v>
      </c>
      <c r="F133" s="14">
        <f t="shared" si="4"/>
        <v>3346948</v>
      </c>
    </row>
    <row r="134" spans="1:6" ht="15.75" x14ac:dyDescent="0.25">
      <c r="A134" s="12" t="s">
        <v>172</v>
      </c>
      <c r="B134" s="13" t="s">
        <v>173</v>
      </c>
      <c r="C134" s="20">
        <f>C135+C138</f>
        <v>56963665</v>
      </c>
      <c r="D134" s="20">
        <f>D135+D138</f>
        <v>690779.57</v>
      </c>
      <c r="E134" s="25">
        <f t="shared" si="3"/>
        <v>1.2126670044843497</v>
      </c>
      <c r="F134" s="14">
        <f t="shared" si="4"/>
        <v>56272885.43</v>
      </c>
    </row>
    <row r="135" spans="1:6" ht="31.5" x14ac:dyDescent="0.25">
      <c r="A135" s="12" t="s">
        <v>28</v>
      </c>
      <c r="B135" s="13" t="s">
        <v>174</v>
      </c>
      <c r="C135" s="20">
        <f>C136</f>
        <v>49263665</v>
      </c>
      <c r="D135" s="20">
        <f>D136</f>
        <v>0</v>
      </c>
      <c r="E135" s="25">
        <f t="shared" si="3"/>
        <v>0</v>
      </c>
      <c r="F135" s="14">
        <f t="shared" si="4"/>
        <v>49263665</v>
      </c>
    </row>
    <row r="136" spans="1:6" ht="47.25" x14ac:dyDescent="0.25">
      <c r="A136" s="12" t="s">
        <v>30</v>
      </c>
      <c r="B136" s="13" t="s">
        <v>175</v>
      </c>
      <c r="C136" s="20">
        <f>C137</f>
        <v>49263665</v>
      </c>
      <c r="D136" s="20">
        <f>D137</f>
        <v>0</v>
      </c>
      <c r="E136" s="25">
        <f t="shared" si="3"/>
        <v>0</v>
      </c>
      <c r="F136" s="14">
        <f t="shared" si="4"/>
        <v>49263665</v>
      </c>
    </row>
    <row r="137" spans="1:6" ht="15.75" x14ac:dyDescent="0.25">
      <c r="A137" s="12" t="s">
        <v>34</v>
      </c>
      <c r="B137" s="13" t="s">
        <v>176</v>
      </c>
      <c r="C137" s="20">
        <v>49263665</v>
      </c>
      <c r="D137" s="20">
        <v>0</v>
      </c>
      <c r="E137" s="25">
        <f t="shared" si="3"/>
        <v>0</v>
      </c>
      <c r="F137" s="14">
        <f t="shared" si="4"/>
        <v>49263665</v>
      </c>
    </row>
    <row r="138" spans="1:6" ht="15.75" x14ac:dyDescent="0.25">
      <c r="A138" s="12" t="s">
        <v>36</v>
      </c>
      <c r="B138" s="13" t="s">
        <v>177</v>
      </c>
      <c r="C138" s="20">
        <f>C139</f>
        <v>7700000</v>
      </c>
      <c r="D138" s="20">
        <f>D139</f>
        <v>690779.57</v>
      </c>
      <c r="E138" s="25">
        <f t="shared" si="3"/>
        <v>8.9711632467532461</v>
      </c>
      <c r="F138" s="14">
        <f t="shared" si="4"/>
        <v>7009220.4299999997</v>
      </c>
    </row>
    <row r="139" spans="1:6" ht="63" x14ac:dyDescent="0.25">
      <c r="A139" s="12" t="s">
        <v>168</v>
      </c>
      <c r="B139" s="13" t="s">
        <v>178</v>
      </c>
      <c r="C139" s="20">
        <f>C140</f>
        <v>7700000</v>
      </c>
      <c r="D139" s="20">
        <f>D140</f>
        <v>690779.57</v>
      </c>
      <c r="E139" s="25">
        <f t="shared" si="3"/>
        <v>8.9711632467532461</v>
      </c>
      <c r="F139" s="14">
        <f t="shared" si="4"/>
        <v>7009220.4299999997</v>
      </c>
    </row>
    <row r="140" spans="1:6" ht="78.75" x14ac:dyDescent="0.25">
      <c r="A140" s="12" t="s">
        <v>170</v>
      </c>
      <c r="B140" s="13" t="s">
        <v>179</v>
      </c>
      <c r="C140" s="20">
        <v>7700000</v>
      </c>
      <c r="D140" s="20">
        <v>690779.57</v>
      </c>
      <c r="E140" s="25">
        <f t="shared" si="3"/>
        <v>8.9711632467532461</v>
      </c>
      <c r="F140" s="14">
        <f t="shared" si="4"/>
        <v>7009220.4299999997</v>
      </c>
    </row>
    <row r="141" spans="1:6" ht="15.75" x14ac:dyDescent="0.25">
      <c r="A141" s="12" t="s">
        <v>180</v>
      </c>
      <c r="B141" s="13" t="s">
        <v>181</v>
      </c>
      <c r="C141" s="20">
        <f t="shared" ref="C141:D143" si="5">C142</f>
        <v>183342.24</v>
      </c>
      <c r="D141" s="20">
        <f t="shared" si="5"/>
        <v>0</v>
      </c>
      <c r="E141" s="25">
        <f t="shared" ref="E141:E205" si="6">D141*100/C141</f>
        <v>0</v>
      </c>
      <c r="F141" s="14">
        <f t="shared" ref="F141:F205" si="7">C141-D141</f>
        <v>183342.24</v>
      </c>
    </row>
    <row r="142" spans="1:6" ht="47.25" x14ac:dyDescent="0.25">
      <c r="A142" s="12" t="s">
        <v>115</v>
      </c>
      <c r="B142" s="13" t="s">
        <v>182</v>
      </c>
      <c r="C142" s="20">
        <f t="shared" si="5"/>
        <v>183342.24</v>
      </c>
      <c r="D142" s="20">
        <f t="shared" si="5"/>
        <v>0</v>
      </c>
      <c r="E142" s="25">
        <f t="shared" si="6"/>
        <v>0</v>
      </c>
      <c r="F142" s="14">
        <f t="shared" si="7"/>
        <v>183342.24</v>
      </c>
    </row>
    <row r="143" spans="1:6" ht="15.75" x14ac:dyDescent="0.25">
      <c r="A143" s="12" t="s">
        <v>183</v>
      </c>
      <c r="B143" s="13" t="s">
        <v>184</v>
      </c>
      <c r="C143" s="20">
        <f t="shared" si="5"/>
        <v>183342.24</v>
      </c>
      <c r="D143" s="20">
        <f t="shared" si="5"/>
        <v>0</v>
      </c>
      <c r="E143" s="25">
        <f t="shared" si="6"/>
        <v>0</v>
      </c>
      <c r="F143" s="14">
        <f t="shared" si="7"/>
        <v>183342.24</v>
      </c>
    </row>
    <row r="144" spans="1:6" ht="31.5" x14ac:dyDescent="0.25">
      <c r="A144" s="12" t="s">
        <v>185</v>
      </c>
      <c r="B144" s="13" t="s">
        <v>186</v>
      </c>
      <c r="C144" s="20">
        <v>183342.24</v>
      </c>
      <c r="D144" s="20">
        <v>0</v>
      </c>
      <c r="E144" s="25">
        <f t="shared" si="6"/>
        <v>0</v>
      </c>
      <c r="F144" s="14">
        <f t="shared" si="7"/>
        <v>183342.24</v>
      </c>
    </row>
    <row r="145" spans="1:6" ht="31.5" x14ac:dyDescent="0.25">
      <c r="A145" s="12" t="s">
        <v>187</v>
      </c>
      <c r="B145" s="13" t="s">
        <v>188</v>
      </c>
      <c r="C145" s="20">
        <f>C146+C151+C156</f>
        <v>24178975.960000001</v>
      </c>
      <c r="D145" s="20">
        <f>D146+D151+D156</f>
        <v>2177393.58</v>
      </c>
      <c r="E145" s="25">
        <f t="shared" si="6"/>
        <v>9.0053176098198993</v>
      </c>
      <c r="F145" s="14">
        <f t="shared" si="7"/>
        <v>22001582.380000003</v>
      </c>
    </row>
    <row r="146" spans="1:6" ht="78.75" x14ac:dyDescent="0.25">
      <c r="A146" s="12" t="s">
        <v>11</v>
      </c>
      <c r="B146" s="13" t="s">
        <v>189</v>
      </c>
      <c r="C146" s="20">
        <f>C147</f>
        <v>19548452</v>
      </c>
      <c r="D146" s="20">
        <f>D147</f>
        <v>1912636.56</v>
      </c>
      <c r="E146" s="25">
        <f t="shared" si="6"/>
        <v>9.7840819313979441</v>
      </c>
      <c r="F146" s="14">
        <f t="shared" si="7"/>
        <v>17635815.440000001</v>
      </c>
    </row>
    <row r="147" spans="1:6" ht="31.5" x14ac:dyDescent="0.25">
      <c r="A147" s="12" t="s">
        <v>133</v>
      </c>
      <c r="B147" s="13" t="s">
        <v>190</v>
      </c>
      <c r="C147" s="20">
        <f>C148+C149+C150</f>
        <v>19548452</v>
      </c>
      <c r="D147" s="20">
        <f>D148+D149+D150</f>
        <v>1912636.56</v>
      </c>
      <c r="E147" s="25">
        <f t="shared" si="6"/>
        <v>9.7840819313979441</v>
      </c>
      <c r="F147" s="14">
        <f t="shared" si="7"/>
        <v>17635815.440000001</v>
      </c>
    </row>
    <row r="148" spans="1:6" ht="15.75" x14ac:dyDescent="0.25">
      <c r="A148" s="12" t="s">
        <v>135</v>
      </c>
      <c r="B148" s="13" t="s">
        <v>191</v>
      </c>
      <c r="C148" s="20">
        <v>14776077</v>
      </c>
      <c r="D148" s="20">
        <v>1579909.45</v>
      </c>
      <c r="E148" s="25">
        <f t="shared" si="6"/>
        <v>10.692347163594235</v>
      </c>
      <c r="F148" s="14">
        <f t="shared" si="7"/>
        <v>13196167.550000001</v>
      </c>
    </row>
    <row r="149" spans="1:6" ht="31.5" x14ac:dyDescent="0.25">
      <c r="A149" s="12" t="s">
        <v>137</v>
      </c>
      <c r="B149" s="13" t="s">
        <v>192</v>
      </c>
      <c r="C149" s="20">
        <v>310000</v>
      </c>
      <c r="D149" s="20">
        <v>8500</v>
      </c>
      <c r="E149" s="25">
        <f t="shared" si="6"/>
        <v>2.7419354838709675</v>
      </c>
      <c r="F149" s="14">
        <f t="shared" si="7"/>
        <v>301500</v>
      </c>
    </row>
    <row r="150" spans="1:6" ht="63" x14ac:dyDescent="0.25">
      <c r="A150" s="12" t="s">
        <v>139</v>
      </c>
      <c r="B150" s="13" t="s">
        <v>193</v>
      </c>
      <c r="C150" s="20">
        <v>4462375</v>
      </c>
      <c r="D150" s="20">
        <v>324227.11</v>
      </c>
      <c r="E150" s="25">
        <f t="shared" si="6"/>
        <v>7.2657970251267541</v>
      </c>
      <c r="F150" s="14">
        <f t="shared" si="7"/>
        <v>4138147.89</v>
      </c>
    </row>
    <row r="151" spans="1:6" ht="31.5" x14ac:dyDescent="0.25">
      <c r="A151" s="12" t="s">
        <v>28</v>
      </c>
      <c r="B151" s="13" t="s">
        <v>194</v>
      </c>
      <c r="C151" s="20">
        <f>C152</f>
        <v>2285913.96</v>
      </c>
      <c r="D151" s="20">
        <f>D152</f>
        <v>202402.47</v>
      </c>
      <c r="E151" s="25">
        <f t="shared" si="6"/>
        <v>8.8543345699678042</v>
      </c>
      <c r="F151" s="14">
        <f t="shared" si="7"/>
        <v>2083511.49</v>
      </c>
    </row>
    <row r="152" spans="1:6" ht="47.25" x14ac:dyDescent="0.25">
      <c r="A152" s="12" t="s">
        <v>30</v>
      </c>
      <c r="B152" s="13" t="s">
        <v>195</v>
      </c>
      <c r="C152" s="20">
        <f>C153+C154+C155</f>
        <v>2285913.96</v>
      </c>
      <c r="D152" s="20">
        <f>D153+D154+D155</f>
        <v>202402.47</v>
      </c>
      <c r="E152" s="25">
        <f t="shared" si="6"/>
        <v>8.8543345699678042</v>
      </c>
      <c r="F152" s="14">
        <f t="shared" si="7"/>
        <v>2083511.49</v>
      </c>
    </row>
    <row r="153" spans="1:6" ht="31.5" x14ac:dyDescent="0.25">
      <c r="A153" s="12" t="s">
        <v>32</v>
      </c>
      <c r="B153" s="13" t="s">
        <v>196</v>
      </c>
      <c r="C153" s="20">
        <v>1111134</v>
      </c>
      <c r="D153" s="20">
        <v>83889.74</v>
      </c>
      <c r="E153" s="25">
        <f t="shared" si="6"/>
        <v>7.5499210716259242</v>
      </c>
      <c r="F153" s="14">
        <f t="shared" si="7"/>
        <v>1027244.26</v>
      </c>
    </row>
    <row r="154" spans="1:6" ht="15.75" x14ac:dyDescent="0.25">
      <c r="A154" s="12" t="s">
        <v>34</v>
      </c>
      <c r="B154" s="13" t="s">
        <v>197</v>
      </c>
      <c r="C154" s="20">
        <v>814719.96</v>
      </c>
      <c r="D154" s="20">
        <v>74707.490000000005</v>
      </c>
      <c r="E154" s="25">
        <f t="shared" si="6"/>
        <v>9.1697139714117242</v>
      </c>
      <c r="F154" s="14">
        <f t="shared" si="7"/>
        <v>740012.47</v>
      </c>
    </row>
    <row r="155" spans="1:6" ht="15.75" x14ac:dyDescent="0.25">
      <c r="A155" s="12" t="s">
        <v>53</v>
      </c>
      <c r="B155" s="13" t="s">
        <v>198</v>
      </c>
      <c r="C155" s="20">
        <v>360060</v>
      </c>
      <c r="D155" s="20">
        <v>43805.24</v>
      </c>
      <c r="E155" s="25">
        <f t="shared" si="6"/>
        <v>12.166094539798923</v>
      </c>
      <c r="F155" s="14">
        <f t="shared" si="7"/>
        <v>316254.76</v>
      </c>
    </row>
    <row r="156" spans="1:6" ht="15.75" x14ac:dyDescent="0.25">
      <c r="A156" s="12" t="s">
        <v>36</v>
      </c>
      <c r="B156" s="13" t="s">
        <v>199</v>
      </c>
      <c r="C156" s="20">
        <f>C157+C160</f>
        <v>2344610</v>
      </c>
      <c r="D156" s="20">
        <f>D157+D160</f>
        <v>62354.55</v>
      </c>
      <c r="E156" s="25">
        <f t="shared" si="6"/>
        <v>2.6594849463236958</v>
      </c>
      <c r="F156" s="14">
        <f t="shared" si="7"/>
        <v>2282255.4500000002</v>
      </c>
    </row>
    <row r="157" spans="1:6" ht="63" x14ac:dyDescent="0.25">
      <c r="A157" s="12" t="s">
        <v>168</v>
      </c>
      <c r="B157" s="13" t="s">
        <v>200</v>
      </c>
      <c r="C157" s="20">
        <f>C158+C159</f>
        <v>2115710</v>
      </c>
      <c r="D157" s="20">
        <f>D158+D159</f>
        <v>0</v>
      </c>
      <c r="E157" s="25">
        <f t="shared" si="6"/>
        <v>0</v>
      </c>
      <c r="F157" s="14">
        <f t="shared" si="7"/>
        <v>2115710</v>
      </c>
    </row>
    <row r="158" spans="1:6" ht="61.15" customHeight="1" x14ac:dyDescent="0.25">
      <c r="A158" s="12" t="s">
        <v>170</v>
      </c>
      <c r="B158" s="13" t="s">
        <v>201</v>
      </c>
      <c r="C158" s="20">
        <v>1200000</v>
      </c>
      <c r="D158" s="20">
        <v>0</v>
      </c>
      <c r="E158" s="25">
        <f t="shared" si="6"/>
        <v>0</v>
      </c>
      <c r="F158" s="14">
        <f t="shared" si="7"/>
        <v>1200000</v>
      </c>
    </row>
    <row r="159" spans="1:6" ht="76.150000000000006" customHeight="1" x14ac:dyDescent="0.25">
      <c r="A159" s="12" t="s">
        <v>437</v>
      </c>
      <c r="B159" s="19" t="s">
        <v>436</v>
      </c>
      <c r="C159" s="20">
        <v>915710</v>
      </c>
      <c r="D159" s="20">
        <v>0</v>
      </c>
      <c r="E159" s="25"/>
      <c r="F159" s="14"/>
    </row>
    <row r="160" spans="1:6" ht="15.75" x14ac:dyDescent="0.25">
      <c r="A160" s="12" t="s">
        <v>38</v>
      </c>
      <c r="B160" s="13" t="s">
        <v>202</v>
      </c>
      <c r="C160" s="20">
        <f>C161+C162+C163</f>
        <v>228900</v>
      </c>
      <c r="D160" s="20">
        <f>D161+D162+D163</f>
        <v>62354.55</v>
      </c>
      <c r="E160" s="25">
        <f t="shared" si="6"/>
        <v>27.240956749672346</v>
      </c>
      <c r="F160" s="14">
        <f t="shared" si="7"/>
        <v>166545.45000000001</v>
      </c>
    </row>
    <row r="161" spans="1:6" ht="31.5" x14ac:dyDescent="0.25">
      <c r="A161" s="12" t="s">
        <v>61</v>
      </c>
      <c r="B161" s="13" t="s">
        <v>203</v>
      </c>
      <c r="C161" s="20">
        <v>29000</v>
      </c>
      <c r="D161" s="20">
        <v>7129</v>
      </c>
      <c r="E161" s="25">
        <f t="shared" si="6"/>
        <v>24.582758620689656</v>
      </c>
      <c r="F161" s="14">
        <f t="shared" si="7"/>
        <v>21871</v>
      </c>
    </row>
    <row r="162" spans="1:6" ht="15.75" x14ac:dyDescent="0.25">
      <c r="A162" s="12" t="s">
        <v>63</v>
      </c>
      <c r="B162" s="13" t="s">
        <v>204</v>
      </c>
      <c r="C162" s="20">
        <v>8000</v>
      </c>
      <c r="D162" s="20">
        <v>1925.55</v>
      </c>
      <c r="E162" s="25">
        <f t="shared" si="6"/>
        <v>24.069375000000001</v>
      </c>
      <c r="F162" s="14">
        <f t="shared" si="7"/>
        <v>6074.45</v>
      </c>
    </row>
    <row r="163" spans="1:6" ht="15.75" x14ac:dyDescent="0.25">
      <c r="A163" s="12" t="s">
        <v>40</v>
      </c>
      <c r="B163" s="13" t="s">
        <v>205</v>
      </c>
      <c r="C163" s="20">
        <v>191900</v>
      </c>
      <c r="D163" s="20">
        <v>53300</v>
      </c>
      <c r="E163" s="25">
        <f t="shared" si="6"/>
        <v>27.774882751433037</v>
      </c>
      <c r="F163" s="14">
        <f t="shared" si="7"/>
        <v>138600</v>
      </c>
    </row>
    <row r="164" spans="1:6" ht="31.5" x14ac:dyDescent="0.25">
      <c r="A164" s="15" t="s">
        <v>206</v>
      </c>
      <c r="B164" s="16" t="s">
        <v>207</v>
      </c>
      <c r="C164" s="27">
        <f>C165+C172+C182+C190</f>
        <v>649860051.1400001</v>
      </c>
      <c r="D164" s="27">
        <f>D165+D172+D182+D190</f>
        <v>49702787.399999999</v>
      </c>
      <c r="E164" s="26">
        <f t="shared" si="6"/>
        <v>7.6482293861286248</v>
      </c>
      <c r="F164" s="17">
        <f t="shared" si="7"/>
        <v>600157263.74000013</v>
      </c>
    </row>
    <row r="165" spans="1:6" ht="15.75" x14ac:dyDescent="0.25">
      <c r="A165" s="12" t="s">
        <v>208</v>
      </c>
      <c r="B165" s="13" t="s">
        <v>209</v>
      </c>
      <c r="C165" s="20">
        <f>C166+C169</f>
        <v>12273242.67</v>
      </c>
      <c r="D165" s="20">
        <f>D166+D169</f>
        <v>49042.34</v>
      </c>
      <c r="E165" s="25">
        <f t="shared" si="6"/>
        <v>0.39958747104280956</v>
      </c>
      <c r="F165" s="14">
        <f t="shared" si="7"/>
        <v>12224200.33</v>
      </c>
    </row>
    <row r="166" spans="1:6" ht="31.5" x14ac:dyDescent="0.25">
      <c r="A166" s="12" t="s">
        <v>28</v>
      </c>
      <c r="B166" s="13" t="s">
        <v>210</v>
      </c>
      <c r="C166" s="20">
        <f>C167</f>
        <v>11973242.67</v>
      </c>
      <c r="D166" s="20">
        <f>D167</f>
        <v>0</v>
      </c>
      <c r="E166" s="25">
        <f t="shared" si="6"/>
        <v>0</v>
      </c>
      <c r="F166" s="14">
        <f t="shared" si="7"/>
        <v>11973242.67</v>
      </c>
    </row>
    <row r="167" spans="1:6" ht="47.25" x14ac:dyDescent="0.25">
      <c r="A167" s="12" t="s">
        <v>30</v>
      </c>
      <c r="B167" s="13" t="s">
        <v>211</v>
      </c>
      <c r="C167" s="20">
        <f>C168</f>
        <v>11973242.67</v>
      </c>
      <c r="D167" s="20">
        <f>D168</f>
        <v>0</v>
      </c>
      <c r="E167" s="25">
        <f t="shared" si="6"/>
        <v>0</v>
      </c>
      <c r="F167" s="14">
        <f t="shared" si="7"/>
        <v>11973242.67</v>
      </c>
    </row>
    <row r="168" spans="1:6" ht="15.75" x14ac:dyDescent="0.25">
      <c r="A168" s="12" t="s">
        <v>34</v>
      </c>
      <c r="B168" s="13" t="s">
        <v>212</v>
      </c>
      <c r="C168" s="20">
        <v>11973242.67</v>
      </c>
      <c r="D168" s="20">
        <v>0</v>
      </c>
      <c r="E168" s="25">
        <f t="shared" si="6"/>
        <v>0</v>
      </c>
      <c r="F168" s="14">
        <f t="shared" si="7"/>
        <v>11973242.67</v>
      </c>
    </row>
    <row r="169" spans="1:6" ht="15.75" x14ac:dyDescent="0.25">
      <c r="A169" s="12" t="s">
        <v>36</v>
      </c>
      <c r="B169" s="13" t="s">
        <v>216</v>
      </c>
      <c r="C169" s="20">
        <f>C170</f>
        <v>300000</v>
      </c>
      <c r="D169" s="20">
        <f>D170</f>
        <v>49042.34</v>
      </c>
      <c r="E169" s="25">
        <f t="shared" si="6"/>
        <v>16.347446666666666</v>
      </c>
      <c r="F169" s="14">
        <f t="shared" si="7"/>
        <v>250957.66</v>
      </c>
    </row>
    <row r="170" spans="1:6" ht="63" x14ac:dyDescent="0.25">
      <c r="A170" s="12" t="s">
        <v>168</v>
      </c>
      <c r="B170" s="13" t="s">
        <v>217</v>
      </c>
      <c r="C170" s="20">
        <f>C171</f>
        <v>300000</v>
      </c>
      <c r="D170" s="20">
        <f>D171</f>
        <v>49042.34</v>
      </c>
      <c r="E170" s="25">
        <f t="shared" si="6"/>
        <v>16.347446666666666</v>
      </c>
      <c r="F170" s="14">
        <f t="shared" si="7"/>
        <v>250957.66</v>
      </c>
    </row>
    <row r="171" spans="1:6" ht="78.75" x14ac:dyDescent="0.25">
      <c r="A171" s="12" t="s">
        <v>170</v>
      </c>
      <c r="B171" s="13" t="s">
        <v>218</v>
      </c>
      <c r="C171" s="20">
        <v>300000</v>
      </c>
      <c r="D171" s="20">
        <v>49042.34</v>
      </c>
      <c r="E171" s="25">
        <f t="shared" si="6"/>
        <v>16.347446666666666</v>
      </c>
      <c r="F171" s="14">
        <f t="shared" si="7"/>
        <v>250957.66</v>
      </c>
    </row>
    <row r="172" spans="1:6" ht="15.75" x14ac:dyDescent="0.25">
      <c r="A172" s="12" t="s">
        <v>219</v>
      </c>
      <c r="B172" s="13" t="s">
        <v>220</v>
      </c>
      <c r="C172" s="20">
        <f>C173+C176+C179</f>
        <v>281037190.47000003</v>
      </c>
      <c r="D172" s="20">
        <f>D173+D176+D179</f>
        <v>2981290.55</v>
      </c>
      <c r="E172" s="25">
        <f t="shared" si="6"/>
        <v>1.0608170915081236</v>
      </c>
      <c r="F172" s="14">
        <f t="shared" si="7"/>
        <v>278055899.92000002</v>
      </c>
    </row>
    <row r="173" spans="1:6" ht="31.5" x14ac:dyDescent="0.25">
      <c r="A173" s="12" t="s">
        <v>28</v>
      </c>
      <c r="B173" s="13" t="s">
        <v>221</v>
      </c>
      <c r="C173" s="20">
        <f>C174</f>
        <v>4450000</v>
      </c>
      <c r="D173" s="20">
        <f>D174</f>
        <v>252698.34</v>
      </c>
      <c r="E173" s="25">
        <f t="shared" si="6"/>
        <v>5.6786143820224719</v>
      </c>
      <c r="F173" s="14">
        <f t="shared" si="7"/>
        <v>4197301.66</v>
      </c>
    </row>
    <row r="174" spans="1:6" ht="47.25" x14ac:dyDescent="0.25">
      <c r="A174" s="12" t="s">
        <v>30</v>
      </c>
      <c r="B174" s="13" t="s">
        <v>222</v>
      </c>
      <c r="C174" s="20">
        <f>C175</f>
        <v>4450000</v>
      </c>
      <c r="D174" s="20">
        <f>D175</f>
        <v>252698.34</v>
      </c>
      <c r="E174" s="25">
        <f t="shared" si="6"/>
        <v>5.6786143820224719</v>
      </c>
      <c r="F174" s="14">
        <f t="shared" si="7"/>
        <v>4197301.66</v>
      </c>
    </row>
    <row r="175" spans="1:6" ht="15.75" x14ac:dyDescent="0.25">
      <c r="A175" s="12" t="s">
        <v>34</v>
      </c>
      <c r="B175" s="13" t="s">
        <v>223</v>
      </c>
      <c r="C175" s="20">
        <v>4450000</v>
      </c>
      <c r="D175" s="20">
        <v>252698.34</v>
      </c>
      <c r="E175" s="25">
        <f t="shared" si="6"/>
        <v>5.6786143820224719</v>
      </c>
      <c r="F175" s="14">
        <f t="shared" si="7"/>
        <v>4197301.66</v>
      </c>
    </row>
    <row r="176" spans="1:6" ht="47.25" x14ac:dyDescent="0.25">
      <c r="A176" s="12" t="s">
        <v>213</v>
      </c>
      <c r="B176" s="13" t="s">
        <v>224</v>
      </c>
      <c r="C176" s="20">
        <f>C177</f>
        <v>276547190.47000003</v>
      </c>
      <c r="D176" s="20">
        <f>D177</f>
        <v>2726222.21</v>
      </c>
      <c r="E176" s="25">
        <f t="shared" si="6"/>
        <v>0.98580723433375173</v>
      </c>
      <c r="F176" s="14">
        <f t="shared" si="7"/>
        <v>273820968.26000005</v>
      </c>
    </row>
    <row r="177" spans="1:6" ht="15.75" x14ac:dyDescent="0.25">
      <c r="A177" s="12" t="s">
        <v>214</v>
      </c>
      <c r="B177" s="13" t="s">
        <v>225</v>
      </c>
      <c r="C177" s="20">
        <f>C178</f>
        <v>276547190.47000003</v>
      </c>
      <c r="D177" s="20">
        <f>D178</f>
        <v>2726222.21</v>
      </c>
      <c r="E177" s="25">
        <f t="shared" si="6"/>
        <v>0.98580723433375173</v>
      </c>
      <c r="F177" s="14">
        <f t="shared" si="7"/>
        <v>273820968.26000005</v>
      </c>
    </row>
    <row r="178" spans="1:6" ht="47.25" x14ac:dyDescent="0.25">
      <c r="A178" s="12" t="s">
        <v>226</v>
      </c>
      <c r="B178" s="13" t="s">
        <v>227</v>
      </c>
      <c r="C178" s="20">
        <v>276547190.47000003</v>
      </c>
      <c r="D178" s="20">
        <v>2726222.21</v>
      </c>
      <c r="E178" s="25">
        <f t="shared" si="6"/>
        <v>0.98580723433375173</v>
      </c>
      <c r="F178" s="14">
        <f t="shared" si="7"/>
        <v>273820968.26000005</v>
      </c>
    </row>
    <row r="179" spans="1:6" ht="15.75" x14ac:dyDescent="0.25">
      <c r="A179" s="12" t="s">
        <v>36</v>
      </c>
      <c r="B179" s="13" t="s">
        <v>228</v>
      </c>
      <c r="C179" s="20">
        <f>C180</f>
        <v>40000</v>
      </c>
      <c r="D179" s="20">
        <f>D180</f>
        <v>2370</v>
      </c>
      <c r="E179" s="25">
        <f t="shared" si="6"/>
        <v>5.9249999999999998</v>
      </c>
      <c r="F179" s="14">
        <f t="shared" si="7"/>
        <v>37630</v>
      </c>
    </row>
    <row r="180" spans="1:6" ht="63" x14ac:dyDescent="0.25">
      <c r="A180" s="12" t="s">
        <v>168</v>
      </c>
      <c r="B180" s="13" t="s">
        <v>229</v>
      </c>
      <c r="C180" s="20">
        <f>C181</f>
        <v>40000</v>
      </c>
      <c r="D180" s="20">
        <f>D181</f>
        <v>2370</v>
      </c>
      <c r="E180" s="25">
        <f t="shared" si="6"/>
        <v>5.9249999999999998</v>
      </c>
      <c r="F180" s="14">
        <f t="shared" si="7"/>
        <v>37630</v>
      </c>
    </row>
    <row r="181" spans="1:6" ht="78.75" x14ac:dyDescent="0.25">
      <c r="A181" s="12" t="s">
        <v>170</v>
      </c>
      <c r="B181" s="13" t="s">
        <v>230</v>
      </c>
      <c r="C181" s="20">
        <v>40000</v>
      </c>
      <c r="D181" s="20">
        <v>2370</v>
      </c>
      <c r="E181" s="25">
        <f t="shared" si="6"/>
        <v>5.9249999999999998</v>
      </c>
      <c r="F181" s="14">
        <f t="shared" si="7"/>
        <v>37630</v>
      </c>
    </row>
    <row r="182" spans="1:6" ht="15.75" x14ac:dyDescent="0.25">
      <c r="A182" s="12" t="s">
        <v>231</v>
      </c>
      <c r="B182" s="13" t="s">
        <v>232</v>
      </c>
      <c r="C182" s="20">
        <f>C183+C187</f>
        <v>303369922</v>
      </c>
      <c r="D182" s="20">
        <f>D183+D187</f>
        <v>41554275.390000001</v>
      </c>
      <c r="E182" s="25">
        <f t="shared" si="6"/>
        <v>13.697559440319202</v>
      </c>
      <c r="F182" s="14">
        <f t="shared" si="7"/>
        <v>261815646.61000001</v>
      </c>
    </row>
    <row r="183" spans="1:6" ht="31.5" x14ac:dyDescent="0.25">
      <c r="A183" s="12" t="s">
        <v>28</v>
      </c>
      <c r="B183" s="13" t="s">
        <v>233</v>
      </c>
      <c r="C183" s="20">
        <f>C184</f>
        <v>39698118</v>
      </c>
      <c r="D183" s="20">
        <f>D184</f>
        <v>2776507.72</v>
      </c>
      <c r="E183" s="25">
        <f t="shared" si="6"/>
        <v>6.9940537735315313</v>
      </c>
      <c r="F183" s="14">
        <f t="shared" si="7"/>
        <v>36921610.280000001</v>
      </c>
    </row>
    <row r="184" spans="1:6" ht="47.25" x14ac:dyDescent="0.25">
      <c r="A184" s="12" t="s">
        <v>30</v>
      </c>
      <c r="B184" s="13" t="s">
        <v>234</v>
      </c>
      <c r="C184" s="20">
        <f>C185+C186</f>
        <v>39698118</v>
      </c>
      <c r="D184" s="20">
        <f>D185+D186</f>
        <v>2776507.72</v>
      </c>
      <c r="E184" s="25">
        <f t="shared" si="6"/>
        <v>6.9940537735315313</v>
      </c>
      <c r="F184" s="14">
        <f t="shared" si="7"/>
        <v>36921610.280000001</v>
      </c>
    </row>
    <row r="185" spans="1:6" ht="15.75" x14ac:dyDescent="0.25">
      <c r="A185" s="12" t="s">
        <v>34</v>
      </c>
      <c r="B185" s="13" t="s">
        <v>235</v>
      </c>
      <c r="C185" s="20">
        <v>18998118</v>
      </c>
      <c r="D185" s="20">
        <v>174332.2</v>
      </c>
      <c r="E185" s="25">
        <f t="shared" si="6"/>
        <v>0.9176287882831341</v>
      </c>
      <c r="F185" s="14">
        <f t="shared" si="7"/>
        <v>18823785.800000001</v>
      </c>
    </row>
    <row r="186" spans="1:6" ht="15.75" x14ac:dyDescent="0.25">
      <c r="A186" s="12" t="s">
        <v>53</v>
      </c>
      <c r="B186" s="13" t="s">
        <v>236</v>
      </c>
      <c r="C186" s="20">
        <v>20700000</v>
      </c>
      <c r="D186" s="20">
        <v>2602175.52</v>
      </c>
      <c r="E186" s="25">
        <f t="shared" si="6"/>
        <v>12.570896231884058</v>
      </c>
      <c r="F186" s="14">
        <f t="shared" si="7"/>
        <v>18097824.48</v>
      </c>
    </row>
    <row r="187" spans="1:6" ht="15.75" x14ac:dyDescent="0.25">
      <c r="A187" s="12" t="s">
        <v>36</v>
      </c>
      <c r="B187" s="13" t="s">
        <v>237</v>
      </c>
      <c r="C187" s="20">
        <f>C188</f>
        <v>263671804</v>
      </c>
      <c r="D187" s="20">
        <f>D188</f>
        <v>38777767.670000002</v>
      </c>
      <c r="E187" s="25">
        <f t="shared" si="6"/>
        <v>14.70683140242026</v>
      </c>
      <c r="F187" s="14">
        <f t="shared" si="7"/>
        <v>224894036.32999998</v>
      </c>
    </row>
    <row r="188" spans="1:6" ht="63" x14ac:dyDescent="0.25">
      <c r="A188" s="12" t="s">
        <v>168</v>
      </c>
      <c r="B188" s="13" t="s">
        <v>238</v>
      </c>
      <c r="C188" s="20">
        <f>C189</f>
        <v>263671804</v>
      </c>
      <c r="D188" s="20">
        <f>D189</f>
        <v>38777767.670000002</v>
      </c>
      <c r="E188" s="25">
        <f t="shared" si="6"/>
        <v>14.70683140242026</v>
      </c>
      <c r="F188" s="14">
        <f t="shared" si="7"/>
        <v>224894036.32999998</v>
      </c>
    </row>
    <row r="189" spans="1:6" ht="78.75" x14ac:dyDescent="0.25">
      <c r="A189" s="12" t="s">
        <v>170</v>
      </c>
      <c r="B189" s="13" t="s">
        <v>239</v>
      </c>
      <c r="C189" s="20">
        <v>263671804</v>
      </c>
      <c r="D189" s="20">
        <v>38777767.670000002</v>
      </c>
      <c r="E189" s="25">
        <f t="shared" si="6"/>
        <v>14.70683140242026</v>
      </c>
      <c r="F189" s="14">
        <f t="shared" si="7"/>
        <v>224894036.32999998</v>
      </c>
    </row>
    <row r="190" spans="1:6" ht="31.5" x14ac:dyDescent="0.25">
      <c r="A190" s="12" t="s">
        <v>240</v>
      </c>
      <c r="B190" s="13" t="s">
        <v>241</v>
      </c>
      <c r="C190" s="20">
        <f>C191+C196+C200</f>
        <v>53179696</v>
      </c>
      <c r="D190" s="20">
        <f>D191+D196+D200</f>
        <v>5118179.12</v>
      </c>
      <c r="E190" s="25">
        <f t="shared" si="6"/>
        <v>9.6243106015498849</v>
      </c>
      <c r="F190" s="14">
        <f t="shared" si="7"/>
        <v>48061516.880000003</v>
      </c>
    </row>
    <row r="191" spans="1:6" ht="78.75" x14ac:dyDescent="0.25">
      <c r="A191" s="12" t="s">
        <v>11</v>
      </c>
      <c r="B191" s="13" t="s">
        <v>242</v>
      </c>
      <c r="C191" s="20">
        <f>C192</f>
        <v>48115553</v>
      </c>
      <c r="D191" s="20">
        <f>D192</f>
        <v>4403411.82</v>
      </c>
      <c r="E191" s="25">
        <f t="shared" si="6"/>
        <v>9.151743138024413</v>
      </c>
      <c r="F191" s="14">
        <f t="shared" si="7"/>
        <v>43712141.18</v>
      </c>
    </row>
    <row r="192" spans="1:6" ht="31.5" x14ac:dyDescent="0.25">
      <c r="A192" s="12" t="s">
        <v>13</v>
      </c>
      <c r="B192" s="13" t="s">
        <v>243</v>
      </c>
      <c r="C192" s="20">
        <f>C193+C194+C195</f>
        <v>48115553</v>
      </c>
      <c r="D192" s="20">
        <f>D193+D194+D195</f>
        <v>4403411.82</v>
      </c>
      <c r="E192" s="25">
        <f t="shared" si="6"/>
        <v>9.151743138024413</v>
      </c>
      <c r="F192" s="14">
        <f t="shared" si="7"/>
        <v>43712141.18</v>
      </c>
    </row>
    <row r="193" spans="1:6" ht="31.5" x14ac:dyDescent="0.25">
      <c r="A193" s="12" t="s">
        <v>15</v>
      </c>
      <c r="B193" s="13" t="s">
        <v>244</v>
      </c>
      <c r="C193" s="20">
        <v>36073942</v>
      </c>
      <c r="D193" s="20">
        <v>3478040.01</v>
      </c>
      <c r="E193" s="25">
        <f t="shared" si="6"/>
        <v>9.6414193103709049</v>
      </c>
      <c r="F193" s="14">
        <f t="shared" si="7"/>
        <v>32595901.990000002</v>
      </c>
    </row>
    <row r="194" spans="1:6" ht="47.25" x14ac:dyDescent="0.25">
      <c r="A194" s="12" t="s">
        <v>17</v>
      </c>
      <c r="B194" s="13" t="s">
        <v>245</v>
      </c>
      <c r="C194" s="20">
        <v>1105000</v>
      </c>
      <c r="D194" s="20">
        <v>10580</v>
      </c>
      <c r="E194" s="25">
        <f t="shared" si="6"/>
        <v>0.95746606334841633</v>
      </c>
      <c r="F194" s="14">
        <f t="shared" si="7"/>
        <v>1094420</v>
      </c>
    </row>
    <row r="195" spans="1:6" ht="63" x14ac:dyDescent="0.25">
      <c r="A195" s="12" t="s">
        <v>19</v>
      </c>
      <c r="B195" s="13" t="s">
        <v>246</v>
      </c>
      <c r="C195" s="20">
        <v>10936611</v>
      </c>
      <c r="D195" s="20">
        <v>914791.81</v>
      </c>
      <c r="E195" s="25">
        <f t="shared" si="6"/>
        <v>8.3644907000898172</v>
      </c>
      <c r="F195" s="14">
        <f t="shared" si="7"/>
        <v>10021819.189999999</v>
      </c>
    </row>
    <row r="196" spans="1:6" ht="31.5" x14ac:dyDescent="0.25">
      <c r="A196" s="12" t="s">
        <v>28</v>
      </c>
      <c r="B196" s="13" t="s">
        <v>247</v>
      </c>
      <c r="C196" s="20">
        <f>C197</f>
        <v>4296014.5</v>
      </c>
      <c r="D196" s="20">
        <f>D197</f>
        <v>482006.80000000005</v>
      </c>
      <c r="E196" s="25">
        <f t="shared" si="6"/>
        <v>11.219859709505172</v>
      </c>
      <c r="F196" s="14">
        <f t="shared" si="7"/>
        <v>3814007.7</v>
      </c>
    </row>
    <row r="197" spans="1:6" ht="47.25" x14ac:dyDescent="0.25">
      <c r="A197" s="12" t="s">
        <v>30</v>
      </c>
      <c r="B197" s="13" t="s">
        <v>248</v>
      </c>
      <c r="C197" s="20">
        <f>C198+C199</f>
        <v>4296014.5</v>
      </c>
      <c r="D197" s="20">
        <f>D198+D199</f>
        <v>482006.80000000005</v>
      </c>
      <c r="E197" s="25">
        <f t="shared" si="6"/>
        <v>11.219859709505172</v>
      </c>
      <c r="F197" s="14">
        <f t="shared" si="7"/>
        <v>3814007.7</v>
      </c>
    </row>
    <row r="198" spans="1:6" ht="31.5" x14ac:dyDescent="0.25">
      <c r="A198" s="12" t="s">
        <v>32</v>
      </c>
      <c r="B198" s="13" t="s">
        <v>249</v>
      </c>
      <c r="C198" s="20">
        <v>2173828.5</v>
      </c>
      <c r="D198" s="20">
        <v>158195.01999999999</v>
      </c>
      <c r="E198" s="25">
        <f t="shared" si="6"/>
        <v>7.2772539324054302</v>
      </c>
      <c r="F198" s="14">
        <f t="shared" si="7"/>
        <v>2015633.48</v>
      </c>
    </row>
    <row r="199" spans="1:6" ht="15.75" x14ac:dyDescent="0.25">
      <c r="A199" s="12" t="s">
        <v>34</v>
      </c>
      <c r="B199" s="13" t="s">
        <v>250</v>
      </c>
      <c r="C199" s="20">
        <v>2122186</v>
      </c>
      <c r="D199" s="20">
        <v>323811.78000000003</v>
      </c>
      <c r="E199" s="25">
        <f t="shared" si="6"/>
        <v>15.258407133022272</v>
      </c>
      <c r="F199" s="14">
        <f t="shared" si="7"/>
        <v>1798374.22</v>
      </c>
    </row>
    <row r="200" spans="1:6" ht="15.75" x14ac:dyDescent="0.25">
      <c r="A200" s="12" t="s">
        <v>36</v>
      </c>
      <c r="B200" s="13" t="s">
        <v>251</v>
      </c>
      <c r="C200" s="20">
        <f>C201+C203</f>
        <v>768128.5</v>
      </c>
      <c r="D200" s="20">
        <f>D201+D203</f>
        <v>232760.5</v>
      </c>
      <c r="E200" s="25">
        <f t="shared" si="6"/>
        <v>30.302286661671843</v>
      </c>
      <c r="F200" s="14">
        <f t="shared" si="7"/>
        <v>535368</v>
      </c>
    </row>
    <row r="201" spans="1:6" ht="15.75" x14ac:dyDescent="0.25">
      <c r="A201" s="12" t="s">
        <v>56</v>
      </c>
      <c r="B201" s="13" t="s">
        <v>252</v>
      </c>
      <c r="C201" s="20">
        <f>C202</f>
        <v>58128.5</v>
      </c>
      <c r="D201" s="20">
        <f>D202</f>
        <v>8128.5</v>
      </c>
      <c r="E201" s="25">
        <f t="shared" si="6"/>
        <v>13.983674101344436</v>
      </c>
      <c r="F201" s="14">
        <f t="shared" si="7"/>
        <v>50000</v>
      </c>
    </row>
    <row r="202" spans="1:6" ht="47.25" x14ac:dyDescent="0.25">
      <c r="A202" s="12" t="s">
        <v>58</v>
      </c>
      <c r="B202" s="13" t="s">
        <v>253</v>
      </c>
      <c r="C202" s="20">
        <v>58128.5</v>
      </c>
      <c r="D202" s="20">
        <v>8128.5</v>
      </c>
      <c r="E202" s="25">
        <f t="shared" si="6"/>
        <v>13.983674101344436</v>
      </c>
      <c r="F202" s="14">
        <f t="shared" si="7"/>
        <v>50000</v>
      </c>
    </row>
    <row r="203" spans="1:6" ht="15.75" x14ac:dyDescent="0.25">
      <c r="A203" s="12" t="s">
        <v>38</v>
      </c>
      <c r="B203" s="13" t="s">
        <v>254</v>
      </c>
      <c r="C203" s="20">
        <f>C204+C205</f>
        <v>710000</v>
      </c>
      <c r="D203" s="20">
        <f>D204+D205</f>
        <v>224632</v>
      </c>
      <c r="E203" s="25">
        <f t="shared" si="6"/>
        <v>31.63830985915493</v>
      </c>
      <c r="F203" s="14">
        <f t="shared" si="7"/>
        <v>485368</v>
      </c>
    </row>
    <row r="204" spans="1:6" ht="31.5" x14ac:dyDescent="0.25">
      <c r="A204" s="12" t="s">
        <v>61</v>
      </c>
      <c r="B204" s="13" t="s">
        <v>255</v>
      </c>
      <c r="C204" s="20">
        <v>700000</v>
      </c>
      <c r="D204" s="20">
        <v>222478</v>
      </c>
      <c r="E204" s="25">
        <f t="shared" si="6"/>
        <v>31.78257142857143</v>
      </c>
      <c r="F204" s="14">
        <f t="shared" si="7"/>
        <v>477522</v>
      </c>
    </row>
    <row r="205" spans="1:6" ht="15.75" x14ac:dyDescent="0.25">
      <c r="A205" s="12" t="s">
        <v>63</v>
      </c>
      <c r="B205" s="13" t="s">
        <v>256</v>
      </c>
      <c r="C205" s="20">
        <v>10000</v>
      </c>
      <c r="D205" s="20">
        <v>2154</v>
      </c>
      <c r="E205" s="25">
        <f t="shared" si="6"/>
        <v>21.54</v>
      </c>
      <c r="F205" s="14">
        <f t="shared" si="7"/>
        <v>7846</v>
      </c>
    </row>
    <row r="206" spans="1:6" ht="15.75" x14ac:dyDescent="0.25">
      <c r="A206" s="15" t="s">
        <v>257</v>
      </c>
      <c r="B206" s="16" t="s">
        <v>258</v>
      </c>
      <c r="C206" s="27">
        <f>C207+C215+C223+C230+C234+C241</f>
        <v>2724582675.9100003</v>
      </c>
      <c r="D206" s="27">
        <f>D207+D215+D223+D230+D234+D241</f>
        <v>438503476.79000002</v>
      </c>
      <c r="E206" s="26">
        <f t="shared" ref="E206:E269" si="8">D206*100/C206</f>
        <v>16.094335498317793</v>
      </c>
      <c r="F206" s="17">
        <f t="shared" ref="F206:F269" si="9">C206-D206</f>
        <v>2286079199.1200004</v>
      </c>
    </row>
    <row r="207" spans="1:6" ht="15.75" x14ac:dyDescent="0.25">
      <c r="A207" s="12" t="s">
        <v>259</v>
      </c>
      <c r="B207" s="13" t="s">
        <v>260</v>
      </c>
      <c r="C207" s="20">
        <f>C208+C211</f>
        <v>1250714433.8900001</v>
      </c>
      <c r="D207" s="20">
        <f>D208+D211</f>
        <v>209024679.27000001</v>
      </c>
      <c r="E207" s="25">
        <f t="shared" si="8"/>
        <v>16.712422404839987</v>
      </c>
      <c r="F207" s="14">
        <f t="shared" si="9"/>
        <v>1041689754.6200001</v>
      </c>
    </row>
    <row r="208" spans="1:6" ht="31.5" x14ac:dyDescent="0.25">
      <c r="A208" s="12" t="s">
        <v>78</v>
      </c>
      <c r="B208" s="13" t="s">
        <v>261</v>
      </c>
      <c r="C208" s="20">
        <f>C209</f>
        <v>4628000</v>
      </c>
      <c r="D208" s="20">
        <f>D209</f>
        <v>608000</v>
      </c>
      <c r="E208" s="25">
        <f t="shared" si="8"/>
        <v>13.13742437337943</v>
      </c>
      <c r="F208" s="14">
        <f t="shared" si="9"/>
        <v>4020000</v>
      </c>
    </row>
    <row r="209" spans="1:6" ht="31.5" x14ac:dyDescent="0.25">
      <c r="A209" s="12" t="s">
        <v>80</v>
      </c>
      <c r="B209" s="13" t="s">
        <v>262</v>
      </c>
      <c r="C209" s="20">
        <f>C210</f>
        <v>4628000</v>
      </c>
      <c r="D209" s="20">
        <f>D210</f>
        <v>608000</v>
      </c>
      <c r="E209" s="25">
        <f t="shared" si="8"/>
        <v>13.13742437337943</v>
      </c>
      <c r="F209" s="14">
        <f t="shared" si="9"/>
        <v>4020000</v>
      </c>
    </row>
    <row r="210" spans="1:6" ht="47.25" x14ac:dyDescent="0.25">
      <c r="A210" s="12" t="s">
        <v>82</v>
      </c>
      <c r="B210" s="13" t="s">
        <v>263</v>
      </c>
      <c r="C210" s="20">
        <v>4628000</v>
      </c>
      <c r="D210" s="20">
        <v>608000</v>
      </c>
      <c r="E210" s="25">
        <f t="shared" si="8"/>
        <v>13.13742437337943</v>
      </c>
      <c r="F210" s="14">
        <f t="shared" si="9"/>
        <v>4020000</v>
      </c>
    </row>
    <row r="211" spans="1:6" ht="47.25" x14ac:dyDescent="0.25">
      <c r="A211" s="12" t="s">
        <v>115</v>
      </c>
      <c r="B211" s="13" t="s">
        <v>264</v>
      </c>
      <c r="C211" s="20">
        <f>C212</f>
        <v>1246086433.8900001</v>
      </c>
      <c r="D211" s="20">
        <f>D212</f>
        <v>208416679.27000001</v>
      </c>
      <c r="E211" s="25">
        <f t="shared" si="8"/>
        <v>16.725700047898783</v>
      </c>
      <c r="F211" s="14">
        <f t="shared" si="9"/>
        <v>1037669754.6200001</v>
      </c>
    </row>
    <row r="212" spans="1:6" ht="15.75" x14ac:dyDescent="0.25">
      <c r="A212" s="12" t="s">
        <v>183</v>
      </c>
      <c r="B212" s="13" t="s">
        <v>265</v>
      </c>
      <c r="C212" s="20">
        <f>C213+C214</f>
        <v>1246086433.8900001</v>
      </c>
      <c r="D212" s="20">
        <f>D213+D214</f>
        <v>208416679.27000001</v>
      </c>
      <c r="E212" s="25">
        <f t="shared" si="8"/>
        <v>16.725700047898783</v>
      </c>
      <c r="F212" s="14">
        <f t="shared" si="9"/>
        <v>1037669754.6200001</v>
      </c>
    </row>
    <row r="213" spans="1:6" ht="78.75" x14ac:dyDescent="0.25">
      <c r="A213" s="12" t="s">
        <v>266</v>
      </c>
      <c r="B213" s="13" t="s">
        <v>267</v>
      </c>
      <c r="C213" s="20">
        <v>1235568193</v>
      </c>
      <c r="D213" s="20">
        <v>208416679.27000001</v>
      </c>
      <c r="E213" s="25">
        <f t="shared" si="8"/>
        <v>16.868083886487678</v>
      </c>
      <c r="F213" s="14">
        <f t="shared" si="9"/>
        <v>1027151513.73</v>
      </c>
    </row>
    <row r="214" spans="1:6" ht="31.5" x14ac:dyDescent="0.25">
      <c r="A214" s="12" t="s">
        <v>185</v>
      </c>
      <c r="B214" s="13" t="s">
        <v>268</v>
      </c>
      <c r="C214" s="20">
        <v>10518240.890000001</v>
      </c>
      <c r="D214" s="20">
        <v>0</v>
      </c>
      <c r="E214" s="25">
        <f t="shared" si="8"/>
        <v>0</v>
      </c>
      <c r="F214" s="14">
        <f t="shared" si="9"/>
        <v>10518240.890000001</v>
      </c>
    </row>
    <row r="215" spans="1:6" ht="15.75" x14ac:dyDescent="0.25">
      <c r="A215" s="12" t="s">
        <v>269</v>
      </c>
      <c r="B215" s="13" t="s">
        <v>270</v>
      </c>
      <c r="C215" s="20">
        <f>C216</f>
        <v>1227183687.6700001</v>
      </c>
      <c r="D215" s="20">
        <f>D216</f>
        <v>194890071.53999999</v>
      </c>
      <c r="E215" s="25">
        <f t="shared" si="8"/>
        <v>15.881083940255859</v>
      </c>
      <c r="F215" s="14">
        <f t="shared" si="9"/>
        <v>1032293616.1300001</v>
      </c>
    </row>
    <row r="216" spans="1:6" ht="47.25" x14ac:dyDescent="0.25">
      <c r="A216" s="12" t="s">
        <v>115</v>
      </c>
      <c r="B216" s="13" t="s">
        <v>271</v>
      </c>
      <c r="C216" s="20">
        <f>C217+C220</f>
        <v>1227183687.6700001</v>
      </c>
      <c r="D216" s="20">
        <f>D217+D220</f>
        <v>194890071.53999999</v>
      </c>
      <c r="E216" s="25">
        <f t="shared" si="8"/>
        <v>15.881083940255859</v>
      </c>
      <c r="F216" s="14">
        <f t="shared" si="9"/>
        <v>1032293616.1300001</v>
      </c>
    </row>
    <row r="217" spans="1:6" ht="15.75" x14ac:dyDescent="0.25">
      <c r="A217" s="12" t="s">
        <v>183</v>
      </c>
      <c r="B217" s="13" t="s">
        <v>272</v>
      </c>
      <c r="C217" s="20">
        <f>C218+C219</f>
        <v>1173450056.23</v>
      </c>
      <c r="D217" s="20">
        <f>D218+D219</f>
        <v>186414384.53999999</v>
      </c>
      <c r="E217" s="25">
        <f t="shared" si="8"/>
        <v>15.886009255383442</v>
      </c>
      <c r="F217" s="14">
        <f t="shared" si="9"/>
        <v>987035671.69000006</v>
      </c>
    </row>
    <row r="218" spans="1:6" ht="78.75" x14ac:dyDescent="0.25">
      <c r="A218" s="12" t="s">
        <v>266</v>
      </c>
      <c r="B218" s="13" t="s">
        <v>273</v>
      </c>
      <c r="C218" s="20">
        <v>984974489</v>
      </c>
      <c r="D218" s="20">
        <v>174862604.53999999</v>
      </c>
      <c r="E218" s="25">
        <f t="shared" si="8"/>
        <v>17.753008478171864</v>
      </c>
      <c r="F218" s="14">
        <f t="shared" si="9"/>
        <v>810111884.46000004</v>
      </c>
    </row>
    <row r="219" spans="1:6" ht="31.5" x14ac:dyDescent="0.25">
      <c r="A219" s="12" t="s">
        <v>185</v>
      </c>
      <c r="B219" s="13" t="s">
        <v>274</v>
      </c>
      <c r="C219" s="20">
        <v>188475567.22999999</v>
      </c>
      <c r="D219" s="20">
        <v>11551780</v>
      </c>
      <c r="E219" s="25">
        <f t="shared" si="8"/>
        <v>6.129059681196324</v>
      </c>
      <c r="F219" s="14">
        <f t="shared" si="9"/>
        <v>176923787.22999999</v>
      </c>
    </row>
    <row r="220" spans="1:6" ht="15.75" x14ac:dyDescent="0.25">
      <c r="A220" s="12" t="s">
        <v>275</v>
      </c>
      <c r="B220" s="13" t="s">
        <v>276</v>
      </c>
      <c r="C220" s="20">
        <f>C221+C222</f>
        <v>53733631.439999998</v>
      </c>
      <c r="D220" s="20">
        <f>D221+D222</f>
        <v>8475687</v>
      </c>
      <c r="E220" s="25">
        <f t="shared" si="8"/>
        <v>15.773523532397236</v>
      </c>
      <c r="F220" s="14">
        <f t="shared" si="9"/>
        <v>45257944.439999998</v>
      </c>
    </row>
    <row r="221" spans="1:6" ht="78.75" x14ac:dyDescent="0.25">
      <c r="A221" s="12" t="s">
        <v>277</v>
      </c>
      <c r="B221" s="13" t="s">
        <v>278</v>
      </c>
      <c r="C221" s="20">
        <v>51174145</v>
      </c>
      <c r="D221" s="20">
        <v>8144611</v>
      </c>
      <c r="E221" s="25">
        <f t="shared" si="8"/>
        <v>15.915480366110661</v>
      </c>
      <c r="F221" s="14">
        <f t="shared" si="9"/>
        <v>43029534</v>
      </c>
    </row>
    <row r="222" spans="1:6" ht="31.5" x14ac:dyDescent="0.25">
      <c r="A222" s="12" t="s">
        <v>279</v>
      </c>
      <c r="B222" s="13" t="s">
        <v>280</v>
      </c>
      <c r="C222" s="20">
        <v>2559486.44</v>
      </c>
      <c r="D222" s="20">
        <v>331076</v>
      </c>
      <c r="E222" s="25">
        <f t="shared" si="8"/>
        <v>12.93525118265522</v>
      </c>
      <c r="F222" s="14">
        <f t="shared" si="9"/>
        <v>2228410.44</v>
      </c>
    </row>
    <row r="223" spans="1:6" ht="15.75" x14ac:dyDescent="0.25">
      <c r="A223" s="12" t="s">
        <v>281</v>
      </c>
      <c r="B223" s="13" t="s">
        <v>282</v>
      </c>
      <c r="C223" s="20">
        <f>C224</f>
        <v>150048349.89999998</v>
      </c>
      <c r="D223" s="20">
        <f>D224</f>
        <v>25675514.850000001</v>
      </c>
      <c r="E223" s="25">
        <f t="shared" si="8"/>
        <v>17.111494306409565</v>
      </c>
      <c r="F223" s="14">
        <f t="shared" si="9"/>
        <v>124372835.04999998</v>
      </c>
    </row>
    <row r="224" spans="1:6" ht="47.25" x14ac:dyDescent="0.25">
      <c r="A224" s="12" t="s">
        <v>115</v>
      </c>
      <c r="B224" s="13" t="s">
        <v>283</v>
      </c>
      <c r="C224" s="20">
        <f>C225+C228</f>
        <v>150048349.89999998</v>
      </c>
      <c r="D224" s="20">
        <f>D225+D228</f>
        <v>25675514.850000001</v>
      </c>
      <c r="E224" s="25">
        <f t="shared" si="8"/>
        <v>17.111494306409565</v>
      </c>
      <c r="F224" s="14">
        <f t="shared" si="9"/>
        <v>124372835.04999998</v>
      </c>
    </row>
    <row r="225" spans="1:6" ht="15.75" x14ac:dyDescent="0.25">
      <c r="A225" s="12" t="s">
        <v>183</v>
      </c>
      <c r="B225" s="13" t="s">
        <v>284</v>
      </c>
      <c r="C225" s="20">
        <f>C226+C227</f>
        <v>147608239.89999998</v>
      </c>
      <c r="D225" s="20">
        <f>D226+D227</f>
        <v>25675514.850000001</v>
      </c>
      <c r="E225" s="25">
        <f t="shared" si="8"/>
        <v>17.394364208525463</v>
      </c>
      <c r="F225" s="14">
        <f t="shared" si="9"/>
        <v>121932725.04999998</v>
      </c>
    </row>
    <row r="226" spans="1:6" ht="78.75" x14ac:dyDescent="0.25">
      <c r="A226" s="12" t="s">
        <v>266</v>
      </c>
      <c r="B226" s="13" t="s">
        <v>285</v>
      </c>
      <c r="C226" s="20">
        <v>140299842.88999999</v>
      </c>
      <c r="D226" s="20">
        <v>25645742.640000001</v>
      </c>
      <c r="E226" s="25">
        <f t="shared" si="8"/>
        <v>18.279238316829169</v>
      </c>
      <c r="F226" s="14">
        <f t="shared" si="9"/>
        <v>114654100.24999999</v>
      </c>
    </row>
    <row r="227" spans="1:6" ht="31.5" x14ac:dyDescent="0.25">
      <c r="A227" s="12" t="s">
        <v>185</v>
      </c>
      <c r="B227" s="13" t="s">
        <v>286</v>
      </c>
      <c r="C227" s="20">
        <v>7308397.0099999998</v>
      </c>
      <c r="D227" s="20">
        <v>29772.21</v>
      </c>
      <c r="E227" s="25">
        <f t="shared" si="8"/>
        <v>0.40736990559301867</v>
      </c>
      <c r="F227" s="14">
        <f t="shared" si="9"/>
        <v>7278624.7999999998</v>
      </c>
    </row>
    <row r="228" spans="1:6" ht="15.75" x14ac:dyDescent="0.25">
      <c r="A228" s="12" t="s">
        <v>275</v>
      </c>
      <c r="B228" s="13" t="s">
        <v>287</v>
      </c>
      <c r="C228" s="20">
        <f>C229</f>
        <v>2440110</v>
      </c>
      <c r="D228" s="20">
        <f>D229</f>
        <v>0</v>
      </c>
      <c r="E228" s="25">
        <f t="shared" si="8"/>
        <v>0</v>
      </c>
      <c r="F228" s="14">
        <f t="shared" si="9"/>
        <v>2440110</v>
      </c>
    </row>
    <row r="229" spans="1:6" ht="31.5" x14ac:dyDescent="0.25">
      <c r="A229" s="12" t="s">
        <v>279</v>
      </c>
      <c r="B229" s="13" t="s">
        <v>288</v>
      </c>
      <c r="C229" s="20">
        <v>2440110</v>
      </c>
      <c r="D229" s="20">
        <v>0</v>
      </c>
      <c r="E229" s="25">
        <f t="shared" si="8"/>
        <v>0</v>
      </c>
      <c r="F229" s="14">
        <f t="shared" si="9"/>
        <v>2440110</v>
      </c>
    </row>
    <row r="230" spans="1:6" ht="31.5" x14ac:dyDescent="0.25">
      <c r="A230" s="12" t="s">
        <v>289</v>
      </c>
      <c r="B230" s="13" t="s">
        <v>290</v>
      </c>
      <c r="C230" s="20">
        <f t="shared" ref="C230:D232" si="10">C231</f>
        <v>547365</v>
      </c>
      <c r="D230" s="20">
        <f t="shared" si="10"/>
        <v>42750</v>
      </c>
      <c r="E230" s="25">
        <f t="shared" si="8"/>
        <v>7.8101449672521994</v>
      </c>
      <c r="F230" s="14">
        <f t="shared" si="9"/>
        <v>504615</v>
      </c>
    </row>
    <row r="231" spans="1:6" ht="31.5" x14ac:dyDescent="0.25">
      <c r="A231" s="12" t="s">
        <v>28</v>
      </c>
      <c r="B231" s="13" t="s">
        <v>291</v>
      </c>
      <c r="C231" s="20">
        <f t="shared" si="10"/>
        <v>547365</v>
      </c>
      <c r="D231" s="20">
        <f t="shared" si="10"/>
        <v>42750</v>
      </c>
      <c r="E231" s="25">
        <f t="shared" si="8"/>
        <v>7.8101449672521994</v>
      </c>
      <c r="F231" s="14">
        <f t="shared" si="9"/>
        <v>504615</v>
      </c>
    </row>
    <row r="232" spans="1:6" ht="47.25" x14ac:dyDescent="0.25">
      <c r="A232" s="12" t="s">
        <v>30</v>
      </c>
      <c r="B232" s="13" t="s">
        <v>292</v>
      </c>
      <c r="C232" s="20">
        <f t="shared" si="10"/>
        <v>547365</v>
      </c>
      <c r="D232" s="20">
        <f t="shared" si="10"/>
        <v>42750</v>
      </c>
      <c r="E232" s="25">
        <f t="shared" si="8"/>
        <v>7.8101449672521994</v>
      </c>
      <c r="F232" s="14">
        <f t="shared" si="9"/>
        <v>504615</v>
      </c>
    </row>
    <row r="233" spans="1:6" ht="15.75" x14ac:dyDescent="0.25">
      <c r="A233" s="12" t="s">
        <v>34</v>
      </c>
      <c r="B233" s="13" t="s">
        <v>293</v>
      </c>
      <c r="C233" s="20">
        <v>547365</v>
      </c>
      <c r="D233" s="20">
        <v>42750</v>
      </c>
      <c r="E233" s="25">
        <f t="shared" si="8"/>
        <v>7.8101449672521994</v>
      </c>
      <c r="F233" s="14">
        <f t="shared" si="9"/>
        <v>504615</v>
      </c>
    </row>
    <row r="234" spans="1:6" ht="15.75" x14ac:dyDescent="0.25">
      <c r="A234" s="12" t="s">
        <v>294</v>
      </c>
      <c r="B234" s="13" t="s">
        <v>295</v>
      </c>
      <c r="C234" s="20">
        <f>C235+C238</f>
        <v>13687768.449999999</v>
      </c>
      <c r="D234" s="20">
        <f>D235+D238</f>
        <v>0</v>
      </c>
      <c r="E234" s="25">
        <f t="shared" si="8"/>
        <v>0</v>
      </c>
      <c r="F234" s="14">
        <f t="shared" si="9"/>
        <v>13687768.449999999</v>
      </c>
    </row>
    <row r="235" spans="1:6" ht="31.5" x14ac:dyDescent="0.25">
      <c r="A235" s="12" t="s">
        <v>28</v>
      </c>
      <c r="B235" s="13" t="s">
        <v>296</v>
      </c>
      <c r="C235" s="20">
        <f>C236</f>
        <v>5482601.7800000003</v>
      </c>
      <c r="D235" s="20">
        <f>D236</f>
        <v>0</v>
      </c>
      <c r="E235" s="25">
        <f t="shared" si="8"/>
        <v>0</v>
      </c>
      <c r="F235" s="14">
        <f t="shared" si="9"/>
        <v>5482601.7800000003</v>
      </c>
    </row>
    <row r="236" spans="1:6" ht="47.25" x14ac:dyDescent="0.25">
      <c r="A236" s="12" t="s">
        <v>30</v>
      </c>
      <c r="B236" s="13" t="s">
        <v>297</v>
      </c>
      <c r="C236" s="20">
        <f>C237</f>
        <v>5482601.7800000003</v>
      </c>
      <c r="D236" s="20">
        <f>D237</f>
        <v>0</v>
      </c>
      <c r="E236" s="25">
        <f t="shared" si="8"/>
        <v>0</v>
      </c>
      <c r="F236" s="14">
        <f t="shared" si="9"/>
        <v>5482601.7800000003</v>
      </c>
    </row>
    <row r="237" spans="1:6" ht="15.75" x14ac:dyDescent="0.25">
      <c r="A237" s="12" t="s">
        <v>34</v>
      </c>
      <c r="B237" s="13" t="s">
        <v>298</v>
      </c>
      <c r="C237" s="20">
        <v>5482601.7800000003</v>
      </c>
      <c r="D237" s="20">
        <v>0</v>
      </c>
      <c r="E237" s="25">
        <f t="shared" si="8"/>
        <v>0</v>
      </c>
      <c r="F237" s="14">
        <f t="shared" si="9"/>
        <v>5482601.7800000003</v>
      </c>
    </row>
    <row r="238" spans="1:6" ht="47.25" x14ac:dyDescent="0.25">
      <c r="A238" s="12" t="s">
        <v>115</v>
      </c>
      <c r="B238" s="13" t="s">
        <v>299</v>
      </c>
      <c r="C238" s="20">
        <f>C239</f>
        <v>8205166.6699999999</v>
      </c>
      <c r="D238" s="20">
        <f>D239</f>
        <v>0</v>
      </c>
      <c r="E238" s="25">
        <f t="shared" si="8"/>
        <v>0</v>
      </c>
      <c r="F238" s="14">
        <f t="shared" si="9"/>
        <v>8205166.6699999999</v>
      </c>
    </row>
    <row r="239" spans="1:6" ht="15.75" x14ac:dyDescent="0.25">
      <c r="A239" s="12" t="s">
        <v>183</v>
      </c>
      <c r="B239" s="13" t="s">
        <v>300</v>
      </c>
      <c r="C239" s="20">
        <f>C240</f>
        <v>8205166.6699999999</v>
      </c>
      <c r="D239" s="20">
        <f>D240</f>
        <v>0</v>
      </c>
      <c r="E239" s="25">
        <f t="shared" si="8"/>
        <v>0</v>
      </c>
      <c r="F239" s="14">
        <f t="shared" si="9"/>
        <v>8205166.6699999999</v>
      </c>
    </row>
    <row r="240" spans="1:6" ht="31.5" x14ac:dyDescent="0.25">
      <c r="A240" s="12" t="s">
        <v>185</v>
      </c>
      <c r="B240" s="13" t="s">
        <v>301</v>
      </c>
      <c r="C240" s="20">
        <v>8205166.6699999999</v>
      </c>
      <c r="D240" s="20">
        <v>0</v>
      </c>
      <c r="E240" s="25">
        <f t="shared" si="8"/>
        <v>0</v>
      </c>
      <c r="F240" s="14">
        <f t="shared" si="9"/>
        <v>8205166.6699999999</v>
      </c>
    </row>
    <row r="241" spans="1:6" ht="15.75" x14ac:dyDescent="0.25">
      <c r="A241" s="12" t="s">
        <v>302</v>
      </c>
      <c r="B241" s="13" t="s">
        <v>303</v>
      </c>
      <c r="C241" s="20">
        <f>C242+C247+C252+C255</f>
        <v>82401071</v>
      </c>
      <c r="D241" s="20">
        <f>D242+D247+D252+D255</f>
        <v>8870461.1300000008</v>
      </c>
      <c r="E241" s="25">
        <f t="shared" si="8"/>
        <v>10.764982811934569</v>
      </c>
      <c r="F241" s="14">
        <f t="shared" si="9"/>
        <v>73530609.870000005</v>
      </c>
    </row>
    <row r="242" spans="1:6" ht="78.75" x14ac:dyDescent="0.25">
      <c r="A242" s="12" t="s">
        <v>11</v>
      </c>
      <c r="B242" s="13" t="s">
        <v>304</v>
      </c>
      <c r="C242" s="20">
        <f>C243</f>
        <v>67884062</v>
      </c>
      <c r="D242" s="20">
        <f>D243</f>
        <v>7638950.3100000005</v>
      </c>
      <c r="E242" s="25">
        <f t="shared" si="8"/>
        <v>11.252936381443998</v>
      </c>
      <c r="F242" s="14">
        <f t="shared" si="9"/>
        <v>60245111.689999998</v>
      </c>
    </row>
    <row r="243" spans="1:6" ht="31.5" x14ac:dyDescent="0.25">
      <c r="A243" s="12" t="s">
        <v>13</v>
      </c>
      <c r="B243" s="13" t="s">
        <v>305</v>
      </c>
      <c r="C243" s="20">
        <f>C244+C245+C246</f>
        <v>67884062</v>
      </c>
      <c r="D243" s="20">
        <f>D244+D245+D246</f>
        <v>7638950.3100000005</v>
      </c>
      <c r="E243" s="25">
        <f t="shared" si="8"/>
        <v>11.252936381443998</v>
      </c>
      <c r="F243" s="14">
        <f t="shared" si="9"/>
        <v>60245111.689999998</v>
      </c>
    </row>
    <row r="244" spans="1:6" ht="31.5" x14ac:dyDescent="0.25">
      <c r="A244" s="12" t="s">
        <v>15</v>
      </c>
      <c r="B244" s="13" t="s">
        <v>306</v>
      </c>
      <c r="C244" s="20">
        <v>50616015</v>
      </c>
      <c r="D244" s="20">
        <v>5527831.0300000003</v>
      </c>
      <c r="E244" s="25">
        <f t="shared" si="8"/>
        <v>10.921110699844704</v>
      </c>
      <c r="F244" s="14">
        <f t="shared" si="9"/>
        <v>45088183.969999999</v>
      </c>
    </row>
    <row r="245" spans="1:6" ht="47.25" x14ac:dyDescent="0.25">
      <c r="A245" s="12" t="s">
        <v>17</v>
      </c>
      <c r="B245" s="13" t="s">
        <v>307</v>
      </c>
      <c r="C245" s="20">
        <v>1982010</v>
      </c>
      <c r="D245" s="20">
        <v>74513.75</v>
      </c>
      <c r="E245" s="25">
        <f t="shared" si="8"/>
        <v>3.7595042406445982</v>
      </c>
      <c r="F245" s="14">
        <f t="shared" si="9"/>
        <v>1907496.25</v>
      </c>
    </row>
    <row r="246" spans="1:6" ht="63" x14ac:dyDescent="0.25">
      <c r="A246" s="12" t="s">
        <v>19</v>
      </c>
      <c r="B246" s="13" t="s">
        <v>308</v>
      </c>
      <c r="C246" s="20">
        <v>15286037</v>
      </c>
      <c r="D246" s="20">
        <v>2036605.53</v>
      </c>
      <c r="E246" s="25">
        <f t="shared" si="8"/>
        <v>13.323306295804466</v>
      </c>
      <c r="F246" s="14">
        <f t="shared" si="9"/>
        <v>13249431.470000001</v>
      </c>
    </row>
    <row r="247" spans="1:6" ht="31.5" x14ac:dyDescent="0.25">
      <c r="A247" s="12" t="s">
        <v>28</v>
      </c>
      <c r="B247" s="13" t="s">
        <v>309</v>
      </c>
      <c r="C247" s="20">
        <f>C248</f>
        <v>5553030</v>
      </c>
      <c r="D247" s="20">
        <f>D248</f>
        <v>411316.82000000007</v>
      </c>
      <c r="E247" s="25">
        <f t="shared" si="8"/>
        <v>7.4070700140283785</v>
      </c>
      <c r="F247" s="14">
        <f t="shared" si="9"/>
        <v>5141713.18</v>
      </c>
    </row>
    <row r="248" spans="1:6" ht="47.25" x14ac:dyDescent="0.25">
      <c r="A248" s="12" t="s">
        <v>30</v>
      </c>
      <c r="B248" s="13" t="s">
        <v>310</v>
      </c>
      <c r="C248" s="20">
        <f>C249+C250+C251</f>
        <v>5553030</v>
      </c>
      <c r="D248" s="20">
        <f>D249+D250+D251</f>
        <v>411316.82000000007</v>
      </c>
      <c r="E248" s="25">
        <f t="shared" si="8"/>
        <v>7.4070700140283785</v>
      </c>
      <c r="F248" s="14">
        <f t="shared" si="9"/>
        <v>5141713.18</v>
      </c>
    </row>
    <row r="249" spans="1:6" ht="31.5" x14ac:dyDescent="0.25">
      <c r="A249" s="12" t="s">
        <v>32</v>
      </c>
      <c r="B249" s="13" t="s">
        <v>311</v>
      </c>
      <c r="C249" s="20">
        <v>2357715</v>
      </c>
      <c r="D249" s="20">
        <v>343408.52</v>
      </c>
      <c r="E249" s="25">
        <f t="shared" si="8"/>
        <v>14.565310904837947</v>
      </c>
      <c r="F249" s="14">
        <f t="shared" si="9"/>
        <v>2014306.48</v>
      </c>
    </row>
    <row r="250" spans="1:6" ht="15.75" x14ac:dyDescent="0.25">
      <c r="A250" s="12" t="s">
        <v>34</v>
      </c>
      <c r="B250" s="13" t="s">
        <v>312</v>
      </c>
      <c r="C250" s="20">
        <v>2283215</v>
      </c>
      <c r="D250" s="20">
        <v>47418.080000000002</v>
      </c>
      <c r="E250" s="25">
        <f t="shared" si="8"/>
        <v>2.0768118639725124</v>
      </c>
      <c r="F250" s="14">
        <f t="shared" si="9"/>
        <v>2235796.92</v>
      </c>
    </row>
    <row r="251" spans="1:6" ht="15.75" x14ac:dyDescent="0.25">
      <c r="A251" s="12" t="s">
        <v>53</v>
      </c>
      <c r="B251" s="13" t="s">
        <v>313</v>
      </c>
      <c r="C251" s="20">
        <v>912100</v>
      </c>
      <c r="D251" s="20">
        <v>20490.22</v>
      </c>
      <c r="E251" s="25">
        <f t="shared" si="8"/>
        <v>2.2464883236487228</v>
      </c>
      <c r="F251" s="14">
        <f t="shared" si="9"/>
        <v>891609.78</v>
      </c>
    </row>
    <row r="252" spans="1:6" ht="47.25" x14ac:dyDescent="0.25">
      <c r="A252" s="12" t="s">
        <v>115</v>
      </c>
      <c r="B252" s="13" t="s">
        <v>314</v>
      </c>
      <c r="C252" s="20">
        <f>C253</f>
        <v>8782979</v>
      </c>
      <c r="D252" s="20">
        <f>D253</f>
        <v>800000</v>
      </c>
      <c r="E252" s="25">
        <f t="shared" si="8"/>
        <v>9.1085268449349588</v>
      </c>
      <c r="F252" s="14">
        <f t="shared" si="9"/>
        <v>7982979</v>
      </c>
    </row>
    <row r="253" spans="1:6" ht="15.75" x14ac:dyDescent="0.25">
      <c r="A253" s="12" t="s">
        <v>183</v>
      </c>
      <c r="B253" s="13" t="s">
        <v>315</v>
      </c>
      <c r="C253" s="20">
        <f>C254</f>
        <v>8782979</v>
      </c>
      <c r="D253" s="20">
        <f>D254</f>
        <v>800000</v>
      </c>
      <c r="E253" s="25">
        <f t="shared" si="8"/>
        <v>9.1085268449349588</v>
      </c>
      <c r="F253" s="14">
        <f t="shared" si="9"/>
        <v>7982979</v>
      </c>
    </row>
    <row r="254" spans="1:6" ht="78.75" x14ac:dyDescent="0.25">
      <c r="A254" s="12" t="s">
        <v>266</v>
      </c>
      <c r="B254" s="13" t="s">
        <v>316</v>
      </c>
      <c r="C254" s="20">
        <v>8782979</v>
      </c>
      <c r="D254" s="20">
        <v>800000</v>
      </c>
      <c r="E254" s="25">
        <f t="shared" si="8"/>
        <v>9.1085268449349588</v>
      </c>
      <c r="F254" s="14">
        <f t="shared" si="9"/>
        <v>7982979</v>
      </c>
    </row>
    <row r="255" spans="1:6" ht="15.75" x14ac:dyDescent="0.25">
      <c r="A255" s="12" t="s">
        <v>36</v>
      </c>
      <c r="B255" s="13" t="s">
        <v>317</v>
      </c>
      <c r="C255" s="20">
        <f>C256</f>
        <v>181000</v>
      </c>
      <c r="D255" s="20">
        <f>D256</f>
        <v>20194</v>
      </c>
      <c r="E255" s="25">
        <f t="shared" si="8"/>
        <v>11.156906077348067</v>
      </c>
      <c r="F255" s="14">
        <f t="shared" si="9"/>
        <v>160806</v>
      </c>
    </row>
    <row r="256" spans="1:6" ht="15.75" x14ac:dyDescent="0.25">
      <c r="A256" s="12" t="s">
        <v>38</v>
      </c>
      <c r="B256" s="13" t="s">
        <v>318</v>
      </c>
      <c r="C256" s="20">
        <f>C257+C258</f>
        <v>181000</v>
      </c>
      <c r="D256" s="20">
        <f>D257+D258</f>
        <v>20194</v>
      </c>
      <c r="E256" s="25">
        <f t="shared" si="8"/>
        <v>11.156906077348067</v>
      </c>
      <c r="F256" s="14">
        <f t="shared" si="9"/>
        <v>160806</v>
      </c>
    </row>
    <row r="257" spans="1:6" ht="31.5" x14ac:dyDescent="0.25">
      <c r="A257" s="12" t="s">
        <v>61</v>
      </c>
      <c r="B257" s="13" t="s">
        <v>319</v>
      </c>
      <c r="C257" s="20">
        <v>170000</v>
      </c>
      <c r="D257" s="20">
        <v>18364</v>
      </c>
      <c r="E257" s="25">
        <f t="shared" si="8"/>
        <v>10.802352941176471</v>
      </c>
      <c r="F257" s="14">
        <f t="shared" si="9"/>
        <v>151636</v>
      </c>
    </row>
    <row r="258" spans="1:6" ht="15.75" x14ac:dyDescent="0.25">
      <c r="A258" s="12" t="s">
        <v>63</v>
      </c>
      <c r="B258" s="13" t="s">
        <v>320</v>
      </c>
      <c r="C258" s="20">
        <v>11000</v>
      </c>
      <c r="D258" s="20">
        <v>1830</v>
      </c>
      <c r="E258" s="25">
        <f t="shared" si="8"/>
        <v>16.636363636363637</v>
      </c>
      <c r="F258" s="14">
        <f t="shared" si="9"/>
        <v>9170</v>
      </c>
    </row>
    <row r="259" spans="1:6" ht="15.75" x14ac:dyDescent="0.25">
      <c r="A259" s="15" t="s">
        <v>321</v>
      </c>
      <c r="B259" s="16" t="s">
        <v>322</v>
      </c>
      <c r="C259" s="27">
        <f>C260+C268</f>
        <v>251297371.37</v>
      </c>
      <c r="D259" s="27">
        <f>D260+D268</f>
        <v>29573288.639999997</v>
      </c>
      <c r="E259" s="26">
        <f t="shared" si="8"/>
        <v>11.7682443229609</v>
      </c>
      <c r="F259" s="17">
        <f t="shared" si="9"/>
        <v>221724082.73000002</v>
      </c>
    </row>
    <row r="260" spans="1:6" ht="15.75" x14ac:dyDescent="0.25">
      <c r="A260" s="12" t="s">
        <v>323</v>
      </c>
      <c r="B260" s="13" t="s">
        <v>324</v>
      </c>
      <c r="C260" s="20">
        <f>C261</f>
        <v>168153011.68000001</v>
      </c>
      <c r="D260" s="20">
        <f>D261</f>
        <v>19510770.979999997</v>
      </c>
      <c r="E260" s="25">
        <f t="shared" si="8"/>
        <v>11.602986342658884</v>
      </c>
      <c r="F260" s="14">
        <f t="shared" si="9"/>
        <v>148642240.70000002</v>
      </c>
    </row>
    <row r="261" spans="1:6" ht="47.25" x14ac:dyDescent="0.25">
      <c r="A261" s="12" t="s">
        <v>115</v>
      </c>
      <c r="B261" s="13" t="s">
        <v>325</v>
      </c>
      <c r="C261" s="20">
        <f>C262+C265</f>
        <v>168153011.68000001</v>
      </c>
      <c r="D261" s="20">
        <f>D262+D265</f>
        <v>19510770.979999997</v>
      </c>
      <c r="E261" s="25">
        <f t="shared" si="8"/>
        <v>11.602986342658884</v>
      </c>
      <c r="F261" s="14">
        <f t="shared" si="9"/>
        <v>148642240.70000002</v>
      </c>
    </row>
    <row r="262" spans="1:6" ht="15.75" x14ac:dyDescent="0.25">
      <c r="A262" s="12" t="s">
        <v>183</v>
      </c>
      <c r="B262" s="13" t="s">
        <v>326</v>
      </c>
      <c r="C262" s="20">
        <f>C263+C264</f>
        <v>123689601.18000001</v>
      </c>
      <c r="D262" s="20">
        <f>D263+D264</f>
        <v>13792382.549999999</v>
      </c>
      <c r="E262" s="25">
        <f t="shared" si="8"/>
        <v>11.150802022498686</v>
      </c>
      <c r="F262" s="14">
        <f t="shared" si="9"/>
        <v>109897218.63000001</v>
      </c>
    </row>
    <row r="263" spans="1:6" ht="78.75" x14ac:dyDescent="0.25">
      <c r="A263" s="12" t="s">
        <v>266</v>
      </c>
      <c r="B263" s="13" t="s">
        <v>327</v>
      </c>
      <c r="C263" s="20">
        <v>118873491.5</v>
      </c>
      <c r="D263" s="20">
        <v>13677237.85</v>
      </c>
      <c r="E263" s="25">
        <f t="shared" si="8"/>
        <v>11.505708865293991</v>
      </c>
      <c r="F263" s="14">
        <f t="shared" si="9"/>
        <v>105196253.65000001</v>
      </c>
    </row>
    <row r="264" spans="1:6" ht="31.5" x14ac:dyDescent="0.25">
      <c r="A264" s="12" t="s">
        <v>185</v>
      </c>
      <c r="B264" s="13" t="s">
        <v>328</v>
      </c>
      <c r="C264" s="20">
        <v>4816109.68</v>
      </c>
      <c r="D264" s="20">
        <v>115144.7</v>
      </c>
      <c r="E264" s="25">
        <f t="shared" si="8"/>
        <v>2.3908238734297265</v>
      </c>
      <c r="F264" s="14">
        <f t="shared" si="9"/>
        <v>4700964.9799999995</v>
      </c>
    </row>
    <row r="265" spans="1:6" ht="15.75" x14ac:dyDescent="0.25">
      <c r="A265" s="12" t="s">
        <v>275</v>
      </c>
      <c r="B265" s="13" t="s">
        <v>329</v>
      </c>
      <c r="C265" s="20">
        <f>C266+C267</f>
        <v>44463410.5</v>
      </c>
      <c r="D265" s="20">
        <f>D266+D267</f>
        <v>5718388.4299999997</v>
      </c>
      <c r="E265" s="25">
        <f t="shared" si="8"/>
        <v>12.860885761338528</v>
      </c>
      <c r="F265" s="14">
        <f t="shared" si="9"/>
        <v>38745022.07</v>
      </c>
    </row>
    <row r="266" spans="1:6" ht="78.75" x14ac:dyDescent="0.25">
      <c r="A266" s="12" t="s">
        <v>277</v>
      </c>
      <c r="B266" s="13" t="s">
        <v>330</v>
      </c>
      <c r="C266" s="20">
        <v>40168619.5</v>
      </c>
      <c r="D266" s="20">
        <v>5718388.4299999997</v>
      </c>
      <c r="E266" s="25">
        <f t="shared" si="8"/>
        <v>14.235959565401544</v>
      </c>
      <c r="F266" s="14">
        <f t="shared" si="9"/>
        <v>34450231.07</v>
      </c>
    </row>
    <row r="267" spans="1:6" ht="31.5" x14ac:dyDescent="0.25">
      <c r="A267" s="12" t="s">
        <v>279</v>
      </c>
      <c r="B267" s="13" t="s">
        <v>331</v>
      </c>
      <c r="C267" s="20">
        <v>4294791</v>
      </c>
      <c r="D267" s="20">
        <v>0</v>
      </c>
      <c r="E267" s="25">
        <f t="shared" si="8"/>
        <v>0</v>
      </c>
      <c r="F267" s="14">
        <f t="shared" si="9"/>
        <v>4294791</v>
      </c>
    </row>
    <row r="268" spans="1:6" ht="31.5" x14ac:dyDescent="0.25">
      <c r="A268" s="12" t="s">
        <v>332</v>
      </c>
      <c r="B268" s="13" t="s">
        <v>333</v>
      </c>
      <c r="C268" s="20">
        <f>C269+C274+C279+C282</f>
        <v>83144359.689999998</v>
      </c>
      <c r="D268" s="20">
        <f>D269+D274+D279+D282</f>
        <v>10062517.66</v>
      </c>
      <c r="E268" s="25">
        <f t="shared" si="8"/>
        <v>12.102465756568026</v>
      </c>
      <c r="F268" s="14">
        <f t="shared" si="9"/>
        <v>73081842.030000001</v>
      </c>
    </row>
    <row r="269" spans="1:6" ht="78.75" x14ac:dyDescent="0.25">
      <c r="A269" s="12" t="s">
        <v>11</v>
      </c>
      <c r="B269" s="13" t="s">
        <v>334</v>
      </c>
      <c r="C269" s="20">
        <f>C270</f>
        <v>22949240</v>
      </c>
      <c r="D269" s="20">
        <f>D270</f>
        <v>2609280.8600000003</v>
      </c>
      <c r="E269" s="25">
        <f t="shared" si="8"/>
        <v>11.369792027971299</v>
      </c>
      <c r="F269" s="14">
        <f t="shared" si="9"/>
        <v>20339959.140000001</v>
      </c>
    </row>
    <row r="270" spans="1:6" ht="31.5" x14ac:dyDescent="0.25">
      <c r="A270" s="12" t="s">
        <v>13</v>
      </c>
      <c r="B270" s="13" t="s">
        <v>335</v>
      </c>
      <c r="C270" s="28">
        <f>C271+C272+C273</f>
        <v>22949240</v>
      </c>
      <c r="D270" s="20">
        <f>D271+D272+D273</f>
        <v>2609280.8600000003</v>
      </c>
      <c r="E270" s="25">
        <f t="shared" ref="E270:E333" si="11">D270*100/C270</f>
        <v>11.369792027971299</v>
      </c>
      <c r="F270" s="14">
        <f t="shared" ref="F270:F333" si="12">C270-D270</f>
        <v>20339959.140000001</v>
      </c>
    </row>
    <row r="271" spans="1:6" ht="31.5" x14ac:dyDescent="0.25">
      <c r="A271" s="12" t="s">
        <v>15</v>
      </c>
      <c r="B271" s="13" t="s">
        <v>336</v>
      </c>
      <c r="C271" s="20">
        <v>16673237</v>
      </c>
      <c r="D271" s="20">
        <v>2123559.2000000002</v>
      </c>
      <c r="E271" s="25">
        <f t="shared" si="11"/>
        <v>12.736334282299234</v>
      </c>
      <c r="F271" s="14">
        <f t="shared" si="12"/>
        <v>14549677.800000001</v>
      </c>
    </row>
    <row r="272" spans="1:6" ht="47.25" x14ac:dyDescent="0.25">
      <c r="A272" s="12" t="s">
        <v>17</v>
      </c>
      <c r="B272" s="13" t="s">
        <v>337</v>
      </c>
      <c r="C272" s="20">
        <v>1227094</v>
      </c>
      <c r="D272" s="20">
        <v>15000</v>
      </c>
      <c r="E272" s="25">
        <f t="shared" si="11"/>
        <v>1.2224002399164204</v>
      </c>
      <c r="F272" s="14">
        <f t="shared" si="12"/>
        <v>1212094</v>
      </c>
    </row>
    <row r="273" spans="1:6" ht="63" x14ac:dyDescent="0.25">
      <c r="A273" s="12" t="s">
        <v>19</v>
      </c>
      <c r="B273" s="13" t="s">
        <v>338</v>
      </c>
      <c r="C273" s="20">
        <v>5048909</v>
      </c>
      <c r="D273" s="20">
        <v>470721.66</v>
      </c>
      <c r="E273" s="25">
        <f t="shared" si="11"/>
        <v>9.3232351781345244</v>
      </c>
      <c r="F273" s="14">
        <f t="shared" si="12"/>
        <v>4578187.34</v>
      </c>
    </row>
    <row r="274" spans="1:6" ht="31.5" x14ac:dyDescent="0.25">
      <c r="A274" s="12" t="s">
        <v>28</v>
      </c>
      <c r="B274" s="13" t="s">
        <v>339</v>
      </c>
      <c r="C274" s="20">
        <f>C275</f>
        <v>3913584</v>
      </c>
      <c r="D274" s="20">
        <f>D275</f>
        <v>504723.92000000004</v>
      </c>
      <c r="E274" s="25">
        <f t="shared" si="11"/>
        <v>12.896718711033163</v>
      </c>
      <c r="F274" s="14">
        <f t="shared" si="12"/>
        <v>3408860.08</v>
      </c>
    </row>
    <row r="275" spans="1:6" ht="47.25" x14ac:dyDescent="0.25">
      <c r="A275" s="12" t="s">
        <v>30</v>
      </c>
      <c r="B275" s="13" t="s">
        <v>340</v>
      </c>
      <c r="C275" s="20">
        <f>C276+C277+C278</f>
        <v>3913584</v>
      </c>
      <c r="D275" s="20">
        <f>D276+D277+D278</f>
        <v>504723.92000000004</v>
      </c>
      <c r="E275" s="25">
        <f t="shared" si="11"/>
        <v>12.896718711033163</v>
      </c>
      <c r="F275" s="14">
        <f t="shared" si="12"/>
        <v>3408860.08</v>
      </c>
    </row>
    <row r="276" spans="1:6" ht="31.5" x14ac:dyDescent="0.25">
      <c r="A276" s="12" t="s">
        <v>32</v>
      </c>
      <c r="B276" s="13" t="s">
        <v>341</v>
      </c>
      <c r="C276" s="20">
        <v>1566506</v>
      </c>
      <c r="D276" s="20">
        <v>268546.40000000002</v>
      </c>
      <c r="E276" s="25">
        <f t="shared" si="11"/>
        <v>17.143017645639407</v>
      </c>
      <c r="F276" s="14">
        <f t="shared" si="12"/>
        <v>1297959.6000000001</v>
      </c>
    </row>
    <row r="277" spans="1:6" ht="15.75" x14ac:dyDescent="0.25">
      <c r="A277" s="12" t="s">
        <v>34</v>
      </c>
      <c r="B277" s="13" t="s">
        <v>342</v>
      </c>
      <c r="C277" s="20">
        <v>1601417</v>
      </c>
      <c r="D277" s="20">
        <v>93468.55</v>
      </c>
      <c r="E277" s="25">
        <f t="shared" si="11"/>
        <v>5.8366153225549624</v>
      </c>
      <c r="F277" s="14">
        <f t="shared" si="12"/>
        <v>1507948.45</v>
      </c>
    </row>
    <row r="278" spans="1:6" ht="15.75" x14ac:dyDescent="0.25">
      <c r="A278" s="12" t="s">
        <v>53</v>
      </c>
      <c r="B278" s="13" t="s">
        <v>343</v>
      </c>
      <c r="C278" s="20">
        <v>745661</v>
      </c>
      <c r="D278" s="20">
        <v>142708.97</v>
      </c>
      <c r="E278" s="25">
        <f t="shared" si="11"/>
        <v>19.138585764844883</v>
      </c>
      <c r="F278" s="14">
        <f t="shared" si="12"/>
        <v>602952.03</v>
      </c>
    </row>
    <row r="279" spans="1:6" ht="47.25" x14ac:dyDescent="0.25">
      <c r="A279" s="12" t="s">
        <v>115</v>
      </c>
      <c r="B279" s="13" t="s">
        <v>344</v>
      </c>
      <c r="C279" s="20">
        <f>C280</f>
        <v>56269095.689999998</v>
      </c>
      <c r="D279" s="20">
        <f>D280</f>
        <v>6947686.8799999999</v>
      </c>
      <c r="E279" s="25">
        <f t="shared" si="11"/>
        <v>12.347251710381984</v>
      </c>
      <c r="F279" s="14">
        <f t="shared" si="12"/>
        <v>49321408.809999995</v>
      </c>
    </row>
    <row r="280" spans="1:6" ht="15.75" x14ac:dyDescent="0.25">
      <c r="A280" s="12" t="s">
        <v>183</v>
      </c>
      <c r="B280" s="13" t="s">
        <v>345</v>
      </c>
      <c r="C280" s="20">
        <f>C281</f>
        <v>56269095.689999998</v>
      </c>
      <c r="D280" s="20">
        <f>D281</f>
        <v>6947686.8799999999</v>
      </c>
      <c r="E280" s="25">
        <f t="shared" si="11"/>
        <v>12.347251710381984</v>
      </c>
      <c r="F280" s="14">
        <f t="shared" si="12"/>
        <v>49321408.809999995</v>
      </c>
    </row>
    <row r="281" spans="1:6" ht="78.75" x14ac:dyDescent="0.25">
      <c r="A281" s="12" t="s">
        <v>266</v>
      </c>
      <c r="B281" s="13" t="s">
        <v>346</v>
      </c>
      <c r="C281" s="20">
        <v>56269095.689999998</v>
      </c>
      <c r="D281" s="20">
        <v>6947686.8799999999</v>
      </c>
      <c r="E281" s="25">
        <f t="shared" si="11"/>
        <v>12.347251710381984</v>
      </c>
      <c r="F281" s="14">
        <f t="shared" si="12"/>
        <v>49321408.809999995</v>
      </c>
    </row>
    <row r="282" spans="1:6" ht="15.75" x14ac:dyDescent="0.25">
      <c r="A282" s="12" t="s">
        <v>36</v>
      </c>
      <c r="B282" s="13" t="s">
        <v>347</v>
      </c>
      <c r="C282" s="20">
        <f>C283</f>
        <v>12440</v>
      </c>
      <c r="D282" s="20">
        <f>D283</f>
        <v>826</v>
      </c>
      <c r="E282" s="25">
        <f t="shared" si="11"/>
        <v>6.639871382636656</v>
      </c>
      <c r="F282" s="14">
        <f t="shared" si="12"/>
        <v>11614</v>
      </c>
    </row>
    <row r="283" spans="1:6" ht="15.75" x14ac:dyDescent="0.25">
      <c r="A283" s="12" t="s">
        <v>38</v>
      </c>
      <c r="B283" s="13" t="s">
        <v>348</v>
      </c>
      <c r="C283" s="20">
        <f>C284+C285</f>
        <v>12440</v>
      </c>
      <c r="D283" s="20">
        <f>D284+D285</f>
        <v>826</v>
      </c>
      <c r="E283" s="25">
        <f t="shared" si="11"/>
        <v>6.639871382636656</v>
      </c>
      <c r="F283" s="14">
        <f t="shared" si="12"/>
        <v>11614</v>
      </c>
    </row>
    <row r="284" spans="1:6" ht="31.5" x14ac:dyDescent="0.25">
      <c r="A284" s="12" t="s">
        <v>61</v>
      </c>
      <c r="B284" s="13" t="s">
        <v>349</v>
      </c>
      <c r="C284" s="20">
        <v>11246</v>
      </c>
      <c r="D284" s="20">
        <v>529</v>
      </c>
      <c r="E284" s="25">
        <f t="shared" si="11"/>
        <v>4.7038947181219992</v>
      </c>
      <c r="F284" s="14">
        <f t="shared" si="12"/>
        <v>10717</v>
      </c>
    </row>
    <row r="285" spans="1:6" ht="15.75" x14ac:dyDescent="0.25">
      <c r="A285" s="12" t="s">
        <v>63</v>
      </c>
      <c r="B285" s="13" t="s">
        <v>350</v>
      </c>
      <c r="C285" s="20">
        <v>1194</v>
      </c>
      <c r="D285" s="20">
        <v>297</v>
      </c>
      <c r="E285" s="25">
        <f t="shared" si="11"/>
        <v>24.874371859296481</v>
      </c>
      <c r="F285" s="14">
        <f t="shared" si="12"/>
        <v>897</v>
      </c>
    </row>
    <row r="286" spans="1:6" ht="15.75" x14ac:dyDescent="0.25">
      <c r="A286" s="15" t="s">
        <v>351</v>
      </c>
      <c r="B286" s="16" t="s">
        <v>352</v>
      </c>
      <c r="C286" s="27">
        <f>C287+C291+C298</f>
        <v>135668560.74000001</v>
      </c>
      <c r="D286" s="27">
        <f>D287+D291+D298</f>
        <v>7637014.96</v>
      </c>
      <c r="E286" s="26">
        <f t="shared" si="11"/>
        <v>5.629170766126018</v>
      </c>
      <c r="F286" s="17">
        <f t="shared" si="12"/>
        <v>128031545.78000002</v>
      </c>
    </row>
    <row r="287" spans="1:6" ht="15.75" x14ac:dyDescent="0.25">
      <c r="A287" s="12" t="s">
        <v>353</v>
      </c>
      <c r="B287" s="13" t="s">
        <v>354</v>
      </c>
      <c r="C287" s="20">
        <f t="shared" ref="C287:D289" si="13">C288</f>
        <v>21500000</v>
      </c>
      <c r="D287" s="20">
        <f t="shared" si="13"/>
        <v>3500652.96</v>
      </c>
      <c r="E287" s="25">
        <f t="shared" si="11"/>
        <v>16.282106790697675</v>
      </c>
      <c r="F287" s="14">
        <f t="shared" si="12"/>
        <v>17999347.039999999</v>
      </c>
    </row>
    <row r="288" spans="1:6" ht="31.5" x14ac:dyDescent="0.25">
      <c r="A288" s="12" t="s">
        <v>78</v>
      </c>
      <c r="B288" s="13" t="s">
        <v>355</v>
      </c>
      <c r="C288" s="20">
        <f t="shared" si="13"/>
        <v>21500000</v>
      </c>
      <c r="D288" s="20">
        <f t="shared" si="13"/>
        <v>3500652.96</v>
      </c>
      <c r="E288" s="25">
        <f t="shared" si="11"/>
        <v>16.282106790697675</v>
      </c>
      <c r="F288" s="14">
        <f t="shared" si="12"/>
        <v>17999347.039999999</v>
      </c>
    </row>
    <row r="289" spans="1:6" ht="31.5" x14ac:dyDescent="0.25">
      <c r="A289" s="12" t="s">
        <v>80</v>
      </c>
      <c r="B289" s="13" t="s">
        <v>356</v>
      </c>
      <c r="C289" s="20">
        <f t="shared" si="13"/>
        <v>21500000</v>
      </c>
      <c r="D289" s="20">
        <f t="shared" si="13"/>
        <v>3500652.96</v>
      </c>
      <c r="E289" s="25">
        <f t="shared" si="11"/>
        <v>16.282106790697675</v>
      </c>
      <c r="F289" s="14">
        <f t="shared" si="12"/>
        <v>17999347.039999999</v>
      </c>
    </row>
    <row r="290" spans="1:6" ht="47.25" x14ac:dyDescent="0.25">
      <c r="A290" s="12" t="s">
        <v>82</v>
      </c>
      <c r="B290" s="13" t="s">
        <v>357</v>
      </c>
      <c r="C290" s="20">
        <v>21500000</v>
      </c>
      <c r="D290" s="20">
        <v>3500652.96</v>
      </c>
      <c r="E290" s="25">
        <f t="shared" si="11"/>
        <v>16.282106790697675</v>
      </c>
      <c r="F290" s="14">
        <f t="shared" si="12"/>
        <v>17999347.039999999</v>
      </c>
    </row>
    <row r="291" spans="1:6" ht="15.75" x14ac:dyDescent="0.25">
      <c r="A291" s="12" t="s">
        <v>358</v>
      </c>
      <c r="B291" s="13" t="s">
        <v>359</v>
      </c>
      <c r="C291" s="20">
        <f>C292+C295</f>
        <v>11625530</v>
      </c>
      <c r="D291" s="20">
        <f>D292+D295</f>
        <v>4136362</v>
      </c>
      <c r="E291" s="25">
        <f t="shared" si="11"/>
        <v>35.579986460832323</v>
      </c>
      <c r="F291" s="14">
        <f t="shared" si="12"/>
        <v>7489168</v>
      </c>
    </row>
    <row r="292" spans="1:6" ht="78.75" x14ac:dyDescent="0.25">
      <c r="A292" s="12" t="s">
        <v>11</v>
      </c>
      <c r="B292" s="13" t="s">
        <v>360</v>
      </c>
      <c r="C292" s="20">
        <f>C293</f>
        <v>8134394</v>
      </c>
      <c r="D292" s="20">
        <f>D293</f>
        <v>645226</v>
      </c>
      <c r="E292" s="25">
        <f t="shared" si="11"/>
        <v>7.9320721371499827</v>
      </c>
      <c r="F292" s="14">
        <f t="shared" si="12"/>
        <v>7489168</v>
      </c>
    </row>
    <row r="293" spans="1:6" ht="31.5" x14ac:dyDescent="0.25">
      <c r="A293" s="12" t="s">
        <v>133</v>
      </c>
      <c r="B293" s="13" t="s">
        <v>361</v>
      </c>
      <c r="C293" s="20">
        <f>C294</f>
        <v>8134394</v>
      </c>
      <c r="D293" s="20">
        <f>D294</f>
        <v>645226</v>
      </c>
      <c r="E293" s="25">
        <f t="shared" si="11"/>
        <v>7.9320721371499827</v>
      </c>
      <c r="F293" s="14">
        <f t="shared" si="12"/>
        <v>7489168</v>
      </c>
    </row>
    <row r="294" spans="1:6" ht="31.5" x14ac:dyDescent="0.25">
      <c r="A294" s="12" t="s">
        <v>137</v>
      </c>
      <c r="B294" s="13" t="s">
        <v>362</v>
      </c>
      <c r="C294" s="20">
        <v>8134394</v>
      </c>
      <c r="D294" s="20">
        <v>645226</v>
      </c>
      <c r="E294" s="25">
        <f t="shared" si="11"/>
        <v>7.9320721371499827</v>
      </c>
      <c r="F294" s="14">
        <f t="shared" si="12"/>
        <v>7489168</v>
      </c>
    </row>
    <row r="295" spans="1:6" ht="31.5" x14ac:dyDescent="0.25">
      <c r="A295" s="12" t="s">
        <v>78</v>
      </c>
      <c r="B295" s="13" t="s">
        <v>363</v>
      </c>
      <c r="C295" s="20">
        <f>C296</f>
        <v>3491136</v>
      </c>
      <c r="D295" s="20">
        <f>D296</f>
        <v>3491136</v>
      </c>
      <c r="E295" s="25">
        <f t="shared" si="11"/>
        <v>100</v>
      </c>
      <c r="F295" s="14">
        <f t="shared" si="12"/>
        <v>0</v>
      </c>
    </row>
    <row r="296" spans="1:6" ht="31.5" x14ac:dyDescent="0.25">
      <c r="A296" s="12" t="s">
        <v>80</v>
      </c>
      <c r="B296" s="13" t="s">
        <v>364</v>
      </c>
      <c r="C296" s="20">
        <f>C297</f>
        <v>3491136</v>
      </c>
      <c r="D296" s="20">
        <f>D297</f>
        <v>3491136</v>
      </c>
      <c r="E296" s="25">
        <f t="shared" si="11"/>
        <v>100</v>
      </c>
      <c r="F296" s="14">
        <f t="shared" si="12"/>
        <v>0</v>
      </c>
    </row>
    <row r="297" spans="1:6" ht="47.25" x14ac:dyDescent="0.25">
      <c r="A297" s="12" t="s">
        <v>82</v>
      </c>
      <c r="B297" s="13" t="s">
        <v>365</v>
      </c>
      <c r="C297" s="20">
        <v>3491136</v>
      </c>
      <c r="D297" s="20">
        <v>3491136</v>
      </c>
      <c r="E297" s="25">
        <f t="shared" si="11"/>
        <v>100</v>
      </c>
      <c r="F297" s="14">
        <f t="shared" si="12"/>
        <v>0</v>
      </c>
    </row>
    <row r="298" spans="1:6" ht="15.75" x14ac:dyDescent="0.25">
      <c r="A298" s="12" t="s">
        <v>366</v>
      </c>
      <c r="B298" s="13" t="s">
        <v>367</v>
      </c>
      <c r="C298" s="20">
        <f>C299+C302+C305</f>
        <v>102543030.74000001</v>
      </c>
      <c r="D298" s="20">
        <f>D299+D302+D305</f>
        <v>0</v>
      </c>
      <c r="E298" s="25">
        <f t="shared" si="11"/>
        <v>0</v>
      </c>
      <c r="F298" s="14">
        <f t="shared" si="12"/>
        <v>102543030.74000001</v>
      </c>
    </row>
    <row r="299" spans="1:6" ht="31.5" x14ac:dyDescent="0.25">
      <c r="A299" s="12" t="s">
        <v>78</v>
      </c>
      <c r="B299" s="13" t="s">
        <v>368</v>
      </c>
      <c r="C299" s="20">
        <f>C300</f>
        <v>36731499.740000002</v>
      </c>
      <c r="D299" s="20">
        <f>D300</f>
        <v>0</v>
      </c>
      <c r="E299" s="25">
        <f t="shared" si="11"/>
        <v>0</v>
      </c>
      <c r="F299" s="14">
        <f t="shared" si="12"/>
        <v>36731499.740000002</v>
      </c>
    </row>
    <row r="300" spans="1:6" ht="31.5" x14ac:dyDescent="0.25">
      <c r="A300" s="12" t="s">
        <v>80</v>
      </c>
      <c r="B300" s="13" t="s">
        <v>369</v>
      </c>
      <c r="C300" s="20">
        <f>C301</f>
        <v>36731499.740000002</v>
      </c>
      <c r="D300" s="20">
        <f>D301</f>
        <v>0</v>
      </c>
      <c r="E300" s="25">
        <f t="shared" si="11"/>
        <v>0</v>
      </c>
      <c r="F300" s="14">
        <f t="shared" si="12"/>
        <v>36731499.740000002</v>
      </c>
    </row>
    <row r="301" spans="1:6" ht="15.75" x14ac:dyDescent="0.25">
      <c r="A301" s="12" t="s">
        <v>370</v>
      </c>
      <c r="B301" s="13" t="s">
        <v>371</v>
      </c>
      <c r="C301" s="20">
        <v>36731499.740000002</v>
      </c>
      <c r="D301" s="20">
        <v>0</v>
      </c>
      <c r="E301" s="25">
        <f t="shared" si="11"/>
        <v>0</v>
      </c>
      <c r="F301" s="14">
        <f t="shared" si="12"/>
        <v>36731499.740000002</v>
      </c>
    </row>
    <row r="302" spans="1:6" ht="47.25" x14ac:dyDescent="0.25">
      <c r="A302" s="12" t="s">
        <v>213</v>
      </c>
      <c r="B302" s="13" t="s">
        <v>372</v>
      </c>
      <c r="C302" s="20">
        <f>C303</f>
        <v>46665531</v>
      </c>
      <c r="D302" s="20">
        <f>D303</f>
        <v>0</v>
      </c>
      <c r="E302" s="25">
        <f t="shared" si="11"/>
        <v>0</v>
      </c>
      <c r="F302" s="14">
        <f t="shared" si="12"/>
        <v>46665531</v>
      </c>
    </row>
    <row r="303" spans="1:6" ht="15.75" x14ac:dyDescent="0.25">
      <c r="A303" s="12" t="s">
        <v>214</v>
      </c>
      <c r="B303" s="13" t="s">
        <v>373</v>
      </c>
      <c r="C303" s="20">
        <f>C304</f>
        <v>46665531</v>
      </c>
      <c r="D303" s="20">
        <f>D304</f>
        <v>0</v>
      </c>
      <c r="E303" s="25">
        <f t="shared" si="11"/>
        <v>0</v>
      </c>
      <c r="F303" s="14">
        <f t="shared" si="12"/>
        <v>46665531</v>
      </c>
    </row>
    <row r="304" spans="1:6" ht="63" x14ac:dyDescent="0.25">
      <c r="A304" s="12" t="s">
        <v>215</v>
      </c>
      <c r="B304" s="13" t="s">
        <v>374</v>
      </c>
      <c r="C304" s="20">
        <v>46665531</v>
      </c>
      <c r="D304" s="20">
        <v>0</v>
      </c>
      <c r="E304" s="25">
        <f t="shared" si="11"/>
        <v>0</v>
      </c>
      <c r="F304" s="14">
        <f t="shared" si="12"/>
        <v>46665531</v>
      </c>
    </row>
    <row r="305" spans="1:6" ht="47.25" x14ac:dyDescent="0.25">
      <c r="A305" s="12" t="s">
        <v>115</v>
      </c>
      <c r="B305" s="13" t="s">
        <v>375</v>
      </c>
      <c r="C305" s="20">
        <f>C306</f>
        <v>19146000</v>
      </c>
      <c r="D305" s="20">
        <f>D306</f>
        <v>0</v>
      </c>
      <c r="E305" s="25">
        <f t="shared" si="11"/>
        <v>0</v>
      </c>
      <c r="F305" s="14">
        <f t="shared" si="12"/>
        <v>19146000</v>
      </c>
    </row>
    <row r="306" spans="1:6" ht="15.75" x14ac:dyDescent="0.25">
      <c r="A306" s="12" t="s">
        <v>183</v>
      </c>
      <c r="B306" s="13" t="s">
        <v>376</v>
      </c>
      <c r="C306" s="20">
        <f>C307</f>
        <v>19146000</v>
      </c>
      <c r="D306" s="20">
        <f>D307</f>
        <v>0</v>
      </c>
      <c r="E306" s="25">
        <f t="shared" si="11"/>
        <v>0</v>
      </c>
      <c r="F306" s="14">
        <f t="shared" si="12"/>
        <v>19146000</v>
      </c>
    </row>
    <row r="307" spans="1:6" ht="31.5" x14ac:dyDescent="0.25">
      <c r="A307" s="12" t="s">
        <v>185</v>
      </c>
      <c r="B307" s="13" t="s">
        <v>377</v>
      </c>
      <c r="C307" s="20">
        <v>19146000</v>
      </c>
      <c r="D307" s="20">
        <v>0</v>
      </c>
      <c r="E307" s="25">
        <f t="shared" si="11"/>
        <v>0</v>
      </c>
      <c r="F307" s="14">
        <f t="shared" si="12"/>
        <v>19146000</v>
      </c>
    </row>
    <row r="308" spans="1:6" ht="15.75" x14ac:dyDescent="0.25">
      <c r="A308" s="15" t="s">
        <v>378</v>
      </c>
      <c r="B308" s="16" t="s">
        <v>379</v>
      </c>
      <c r="C308" s="27">
        <f>C309+C320</f>
        <v>367200566.11000001</v>
      </c>
      <c r="D308" s="27">
        <f>D309+D320</f>
        <v>26642869.210000001</v>
      </c>
      <c r="E308" s="26">
        <f t="shared" si="11"/>
        <v>7.2556721500311525</v>
      </c>
      <c r="F308" s="17">
        <f t="shared" si="12"/>
        <v>340557696.90000004</v>
      </c>
    </row>
    <row r="309" spans="1:6" ht="15.75" x14ac:dyDescent="0.25">
      <c r="A309" s="12" t="s">
        <v>380</v>
      </c>
      <c r="B309" s="13" t="s">
        <v>381</v>
      </c>
      <c r="C309" s="20">
        <f>C310+C313</f>
        <v>345845625.11000001</v>
      </c>
      <c r="D309" s="20">
        <f>D310+D313</f>
        <v>24163158.359999999</v>
      </c>
      <c r="E309" s="25">
        <f t="shared" si="11"/>
        <v>6.9866890328060798</v>
      </c>
      <c r="F309" s="14">
        <f t="shared" si="12"/>
        <v>321682466.75</v>
      </c>
    </row>
    <row r="310" spans="1:6" ht="47.25" x14ac:dyDescent="0.25">
      <c r="A310" s="12" t="s">
        <v>213</v>
      </c>
      <c r="B310" s="13" t="s">
        <v>382</v>
      </c>
      <c r="C310" s="20">
        <f>C311</f>
        <v>157002242.11000001</v>
      </c>
      <c r="D310" s="20">
        <f>D311</f>
        <v>0</v>
      </c>
      <c r="E310" s="25">
        <f t="shared" si="11"/>
        <v>0</v>
      </c>
      <c r="F310" s="14">
        <f t="shared" si="12"/>
        <v>157002242.11000001</v>
      </c>
    </row>
    <row r="311" spans="1:6" ht="15.75" x14ac:dyDescent="0.25">
      <c r="A311" s="12" t="s">
        <v>214</v>
      </c>
      <c r="B311" s="13" t="s">
        <v>383</v>
      </c>
      <c r="C311" s="20">
        <f>C312</f>
        <v>157002242.11000001</v>
      </c>
      <c r="D311" s="20">
        <f>D312</f>
        <v>0</v>
      </c>
      <c r="E311" s="25">
        <f t="shared" si="11"/>
        <v>0</v>
      </c>
      <c r="F311" s="14">
        <f t="shared" si="12"/>
        <v>157002242.11000001</v>
      </c>
    </row>
    <row r="312" spans="1:6" ht="47.25" x14ac:dyDescent="0.25">
      <c r="A312" s="12" t="s">
        <v>226</v>
      </c>
      <c r="B312" s="13" t="s">
        <v>384</v>
      </c>
      <c r="C312" s="20">
        <v>157002242.11000001</v>
      </c>
      <c r="D312" s="20">
        <v>0</v>
      </c>
      <c r="E312" s="25">
        <f t="shared" si="11"/>
        <v>0</v>
      </c>
      <c r="F312" s="14">
        <f t="shared" si="12"/>
        <v>157002242.11000001</v>
      </c>
    </row>
    <row r="313" spans="1:6" ht="47.25" x14ac:dyDescent="0.25">
      <c r="A313" s="12" t="s">
        <v>115</v>
      </c>
      <c r="B313" s="13" t="s">
        <v>385</v>
      </c>
      <c r="C313" s="20">
        <f>C314+C317</f>
        <v>188843383</v>
      </c>
      <c r="D313" s="20">
        <f>D314+D317</f>
        <v>24163158.359999999</v>
      </c>
      <c r="E313" s="25">
        <f t="shared" si="11"/>
        <v>12.795342879448416</v>
      </c>
      <c r="F313" s="14">
        <f t="shared" si="12"/>
        <v>164680224.63999999</v>
      </c>
    </row>
    <row r="314" spans="1:6" ht="15.75" x14ac:dyDescent="0.25">
      <c r="A314" s="12" t="s">
        <v>183</v>
      </c>
      <c r="B314" s="13" t="s">
        <v>386</v>
      </c>
      <c r="C314" s="20">
        <f>C315+C316</f>
        <v>149928190</v>
      </c>
      <c r="D314" s="20">
        <f>D315+D316</f>
        <v>18708558.359999999</v>
      </c>
      <c r="E314" s="25">
        <f t="shared" si="11"/>
        <v>12.478346040194308</v>
      </c>
      <c r="F314" s="14">
        <f t="shared" si="12"/>
        <v>131219631.64</v>
      </c>
    </row>
    <row r="315" spans="1:6" ht="78.75" x14ac:dyDescent="0.25">
      <c r="A315" s="12" t="s">
        <v>266</v>
      </c>
      <c r="B315" s="13" t="s">
        <v>387</v>
      </c>
      <c r="C315" s="20">
        <v>147835985.83000001</v>
      </c>
      <c r="D315" s="20">
        <v>18609235.359999999</v>
      </c>
      <c r="E315" s="25">
        <f t="shared" si="11"/>
        <v>12.587757476991554</v>
      </c>
      <c r="F315" s="14">
        <f t="shared" si="12"/>
        <v>129226750.47000001</v>
      </c>
    </row>
    <row r="316" spans="1:6" ht="31.5" x14ac:dyDescent="0.25">
      <c r="A316" s="12" t="s">
        <v>185</v>
      </c>
      <c r="B316" s="13" t="s">
        <v>388</v>
      </c>
      <c r="C316" s="20">
        <v>2092204.17</v>
      </c>
      <c r="D316" s="20">
        <v>99323</v>
      </c>
      <c r="E316" s="25">
        <f t="shared" si="11"/>
        <v>4.7472900314504205</v>
      </c>
      <c r="F316" s="14">
        <f t="shared" si="12"/>
        <v>1992881.17</v>
      </c>
    </row>
    <row r="317" spans="1:6" ht="15.75" x14ac:dyDescent="0.25">
      <c r="A317" s="12" t="s">
        <v>275</v>
      </c>
      <c r="B317" s="13" t="s">
        <v>389</v>
      </c>
      <c r="C317" s="20">
        <f>C318+C319</f>
        <v>38915193</v>
      </c>
      <c r="D317" s="20">
        <f>D318+D319</f>
        <v>5454600</v>
      </c>
      <c r="E317" s="25">
        <f t="shared" si="11"/>
        <v>14.016633554920311</v>
      </c>
      <c r="F317" s="14">
        <f t="shared" si="12"/>
        <v>33460593</v>
      </c>
    </row>
    <row r="318" spans="1:6" ht="78.75" x14ac:dyDescent="0.25">
      <c r="A318" s="12" t="s">
        <v>277</v>
      </c>
      <c r="B318" s="13" t="s">
        <v>390</v>
      </c>
      <c r="C318" s="20">
        <v>38479603</v>
      </c>
      <c r="D318" s="20">
        <v>5454600</v>
      </c>
      <c r="E318" s="25">
        <f t="shared" si="11"/>
        <v>14.175302172426258</v>
      </c>
      <c r="F318" s="14">
        <f t="shared" si="12"/>
        <v>33025003</v>
      </c>
    </row>
    <row r="319" spans="1:6" ht="31.5" x14ac:dyDescent="0.25">
      <c r="A319" s="12" t="s">
        <v>279</v>
      </c>
      <c r="B319" s="13" t="s">
        <v>391</v>
      </c>
      <c r="C319" s="20">
        <v>435590</v>
      </c>
      <c r="D319" s="20">
        <v>0</v>
      </c>
      <c r="E319" s="25">
        <f t="shared" si="11"/>
        <v>0</v>
      </c>
      <c r="F319" s="14">
        <f t="shared" si="12"/>
        <v>435590</v>
      </c>
    </row>
    <row r="320" spans="1:6" ht="31.5" x14ac:dyDescent="0.25">
      <c r="A320" s="12" t="s">
        <v>392</v>
      </c>
      <c r="B320" s="13" t="s">
        <v>393</v>
      </c>
      <c r="C320" s="20">
        <f>C321+C328+C333</f>
        <v>21354941</v>
      </c>
      <c r="D320" s="20">
        <f>D321+D328+D333</f>
        <v>2479710.85</v>
      </c>
      <c r="E320" s="25">
        <f t="shared" si="11"/>
        <v>11.61188340440744</v>
      </c>
      <c r="F320" s="14">
        <f t="shared" si="12"/>
        <v>18875230.149999999</v>
      </c>
    </row>
    <row r="321" spans="1:6" ht="78.75" x14ac:dyDescent="0.25">
      <c r="A321" s="12" t="s">
        <v>11</v>
      </c>
      <c r="B321" s="13" t="s">
        <v>394</v>
      </c>
      <c r="C321" s="20">
        <f>C322+C324</f>
        <v>19390412</v>
      </c>
      <c r="D321" s="20">
        <f>D322+D324</f>
        <v>1929736.6400000001</v>
      </c>
      <c r="E321" s="25">
        <f t="shared" si="11"/>
        <v>9.9520146348618077</v>
      </c>
      <c r="F321" s="14">
        <f t="shared" si="12"/>
        <v>17460675.359999999</v>
      </c>
    </row>
    <row r="322" spans="1:6" ht="31.5" x14ac:dyDescent="0.25">
      <c r="A322" s="12" t="s">
        <v>133</v>
      </c>
      <c r="B322" s="13" t="s">
        <v>430</v>
      </c>
      <c r="C322" s="20">
        <f>C323</f>
        <v>100000</v>
      </c>
      <c r="D322" s="20">
        <f>D323</f>
        <v>8000</v>
      </c>
      <c r="E322" s="25">
        <f t="shared" si="11"/>
        <v>8</v>
      </c>
      <c r="F322" s="14">
        <f t="shared" si="12"/>
        <v>92000</v>
      </c>
    </row>
    <row r="323" spans="1:6" ht="63" x14ac:dyDescent="0.25">
      <c r="A323" s="12" t="s">
        <v>432</v>
      </c>
      <c r="B323" s="13" t="s">
        <v>431</v>
      </c>
      <c r="C323" s="20">
        <v>100000</v>
      </c>
      <c r="D323" s="20">
        <v>8000</v>
      </c>
      <c r="E323" s="25">
        <f t="shared" si="11"/>
        <v>8</v>
      </c>
      <c r="F323" s="14">
        <f t="shared" si="12"/>
        <v>92000</v>
      </c>
    </row>
    <row r="324" spans="1:6" ht="31.5" x14ac:dyDescent="0.25">
      <c r="A324" s="12" t="s">
        <v>13</v>
      </c>
      <c r="B324" s="13" t="s">
        <v>395</v>
      </c>
      <c r="C324" s="20">
        <f>C325+C326+C327</f>
        <v>19290412</v>
      </c>
      <c r="D324" s="20">
        <f>D325+D326+D327</f>
        <v>1921736.6400000001</v>
      </c>
      <c r="E324" s="25">
        <f t="shared" si="11"/>
        <v>9.9621337273667354</v>
      </c>
      <c r="F324" s="14">
        <f t="shared" si="12"/>
        <v>17368675.359999999</v>
      </c>
    </row>
    <row r="325" spans="1:6" ht="31.5" x14ac:dyDescent="0.25">
      <c r="A325" s="12" t="s">
        <v>15</v>
      </c>
      <c r="B325" s="13" t="s">
        <v>396</v>
      </c>
      <c r="C325" s="20">
        <v>14380455</v>
      </c>
      <c r="D325" s="20">
        <v>1637923.82</v>
      </c>
      <c r="E325" s="25">
        <f t="shared" si="11"/>
        <v>11.389930429878609</v>
      </c>
      <c r="F325" s="14">
        <f t="shared" si="12"/>
        <v>12742531.18</v>
      </c>
    </row>
    <row r="326" spans="1:6" ht="47.25" x14ac:dyDescent="0.25">
      <c r="A326" s="12" t="s">
        <v>17</v>
      </c>
      <c r="B326" s="13" t="s">
        <v>397</v>
      </c>
      <c r="C326" s="20">
        <v>558000</v>
      </c>
      <c r="D326" s="20">
        <v>0</v>
      </c>
      <c r="E326" s="25">
        <f t="shared" si="11"/>
        <v>0</v>
      </c>
      <c r="F326" s="14">
        <f t="shared" si="12"/>
        <v>558000</v>
      </c>
    </row>
    <row r="327" spans="1:6" ht="63" x14ac:dyDescent="0.25">
      <c r="A327" s="12" t="s">
        <v>19</v>
      </c>
      <c r="B327" s="13" t="s">
        <v>398</v>
      </c>
      <c r="C327" s="20">
        <v>4351957</v>
      </c>
      <c r="D327" s="20">
        <v>283812.82</v>
      </c>
      <c r="E327" s="25">
        <f t="shared" si="11"/>
        <v>6.5214987188522313</v>
      </c>
      <c r="F327" s="14">
        <f t="shared" si="12"/>
        <v>4068144.18</v>
      </c>
    </row>
    <row r="328" spans="1:6" ht="31.5" x14ac:dyDescent="0.25">
      <c r="A328" s="12" t="s">
        <v>28</v>
      </c>
      <c r="B328" s="13" t="s">
        <v>399</v>
      </c>
      <c r="C328" s="20">
        <f>C329</f>
        <v>1961469</v>
      </c>
      <c r="D328" s="20">
        <f>D329</f>
        <v>549209.21000000008</v>
      </c>
      <c r="E328" s="25">
        <f t="shared" si="11"/>
        <v>27.999892427563221</v>
      </c>
      <c r="F328" s="14">
        <f t="shared" si="12"/>
        <v>1412259.79</v>
      </c>
    </row>
    <row r="329" spans="1:6" ht="47.25" x14ac:dyDescent="0.25">
      <c r="A329" s="12" t="s">
        <v>30</v>
      </c>
      <c r="B329" s="13" t="s">
        <v>400</v>
      </c>
      <c r="C329" s="20">
        <f>C330+C331+C332</f>
        <v>1961469</v>
      </c>
      <c r="D329" s="20">
        <f>D330+D331+D332</f>
        <v>549209.21000000008</v>
      </c>
      <c r="E329" s="25">
        <f t="shared" si="11"/>
        <v>27.999892427563221</v>
      </c>
      <c r="F329" s="14">
        <f t="shared" si="12"/>
        <v>1412259.79</v>
      </c>
    </row>
    <row r="330" spans="1:6" ht="31.5" x14ac:dyDescent="0.25">
      <c r="A330" s="12" t="s">
        <v>32</v>
      </c>
      <c r="B330" s="13" t="s">
        <v>401</v>
      </c>
      <c r="C330" s="20">
        <v>752931</v>
      </c>
      <c r="D330" s="20">
        <v>349972.69</v>
      </c>
      <c r="E330" s="25">
        <f t="shared" si="11"/>
        <v>46.481376115474063</v>
      </c>
      <c r="F330" s="14">
        <f t="shared" si="12"/>
        <v>402958.31</v>
      </c>
    </row>
    <row r="331" spans="1:6" ht="15.75" x14ac:dyDescent="0.25">
      <c r="A331" s="12" t="s">
        <v>34</v>
      </c>
      <c r="B331" s="13" t="s">
        <v>402</v>
      </c>
      <c r="C331" s="20">
        <v>911568</v>
      </c>
      <c r="D331" s="20">
        <v>170020.35</v>
      </c>
      <c r="E331" s="25">
        <f t="shared" si="11"/>
        <v>18.651417118635145</v>
      </c>
      <c r="F331" s="14">
        <f t="shared" si="12"/>
        <v>741547.65</v>
      </c>
    </row>
    <row r="332" spans="1:6" ht="15.75" x14ac:dyDescent="0.25">
      <c r="A332" s="12" t="s">
        <v>53</v>
      </c>
      <c r="B332" s="13" t="s">
        <v>403</v>
      </c>
      <c r="C332" s="20">
        <v>296970</v>
      </c>
      <c r="D332" s="20">
        <v>29216.17</v>
      </c>
      <c r="E332" s="25">
        <f t="shared" si="11"/>
        <v>9.8380880223591607</v>
      </c>
      <c r="F332" s="14">
        <f t="shared" si="12"/>
        <v>267753.83</v>
      </c>
    </row>
    <row r="333" spans="1:6" ht="15.75" x14ac:dyDescent="0.25">
      <c r="A333" s="12" t="s">
        <v>36</v>
      </c>
      <c r="B333" s="13" t="s">
        <v>404</v>
      </c>
      <c r="C333" s="20">
        <f>C334</f>
        <v>3060</v>
      </c>
      <c r="D333" s="20">
        <f>D334</f>
        <v>765</v>
      </c>
      <c r="E333" s="25">
        <f t="shared" si="11"/>
        <v>25</v>
      </c>
      <c r="F333" s="14">
        <f t="shared" si="12"/>
        <v>2295</v>
      </c>
    </row>
    <row r="334" spans="1:6" ht="15.75" x14ac:dyDescent="0.25">
      <c r="A334" s="12" t="s">
        <v>38</v>
      </c>
      <c r="B334" s="13" t="s">
        <v>405</v>
      </c>
      <c r="C334" s="20">
        <f>C335</f>
        <v>3060</v>
      </c>
      <c r="D334" s="20">
        <f>D335</f>
        <v>765</v>
      </c>
      <c r="E334" s="25">
        <f t="shared" ref="E334:E344" si="14">D334*100/C334</f>
        <v>25</v>
      </c>
      <c r="F334" s="14">
        <f t="shared" ref="F334:F344" si="15">C334-D334</f>
        <v>2295</v>
      </c>
    </row>
    <row r="335" spans="1:6" ht="15.75" x14ac:dyDescent="0.25">
      <c r="A335" s="12" t="s">
        <v>63</v>
      </c>
      <c r="B335" s="13" t="s">
        <v>406</v>
      </c>
      <c r="C335" s="20">
        <v>3060</v>
      </c>
      <c r="D335" s="20">
        <v>765</v>
      </c>
      <c r="E335" s="25">
        <f t="shared" si="14"/>
        <v>25</v>
      </c>
      <c r="F335" s="14">
        <f t="shared" si="15"/>
        <v>2295</v>
      </c>
    </row>
    <row r="336" spans="1:6" ht="15.75" x14ac:dyDescent="0.25">
      <c r="A336" s="15" t="s">
        <v>407</v>
      </c>
      <c r="B336" s="16" t="s">
        <v>408</v>
      </c>
      <c r="C336" s="27">
        <f t="shared" ref="C336:D339" si="16">C337</f>
        <v>6000000</v>
      </c>
      <c r="D336" s="27">
        <f t="shared" si="16"/>
        <v>800000</v>
      </c>
      <c r="E336" s="26">
        <f t="shared" si="14"/>
        <v>13.333333333333334</v>
      </c>
      <c r="F336" s="17">
        <f t="shared" si="15"/>
        <v>5200000</v>
      </c>
    </row>
    <row r="337" spans="1:6" ht="15.75" x14ac:dyDescent="0.25">
      <c r="A337" s="12" t="s">
        <v>409</v>
      </c>
      <c r="B337" s="13" t="s">
        <v>410</v>
      </c>
      <c r="C337" s="20">
        <f t="shared" si="16"/>
        <v>6000000</v>
      </c>
      <c r="D337" s="20">
        <f t="shared" si="16"/>
        <v>800000</v>
      </c>
      <c r="E337" s="25">
        <f t="shared" si="14"/>
        <v>13.333333333333334</v>
      </c>
      <c r="F337" s="14">
        <f t="shared" si="15"/>
        <v>5200000</v>
      </c>
    </row>
    <row r="338" spans="1:6" ht="47.25" x14ac:dyDescent="0.25">
      <c r="A338" s="12" t="s">
        <v>115</v>
      </c>
      <c r="B338" s="13" t="s">
        <v>411</v>
      </c>
      <c r="C338" s="20">
        <f t="shared" si="16"/>
        <v>6000000</v>
      </c>
      <c r="D338" s="20">
        <f t="shared" si="16"/>
        <v>800000</v>
      </c>
      <c r="E338" s="25">
        <f t="shared" si="14"/>
        <v>13.333333333333334</v>
      </c>
      <c r="F338" s="14">
        <f t="shared" si="15"/>
        <v>5200000</v>
      </c>
    </row>
    <row r="339" spans="1:6" ht="15.75" x14ac:dyDescent="0.25">
      <c r="A339" s="12" t="s">
        <v>183</v>
      </c>
      <c r="B339" s="13" t="s">
        <v>412</v>
      </c>
      <c r="C339" s="20">
        <f t="shared" si="16"/>
        <v>6000000</v>
      </c>
      <c r="D339" s="20">
        <f t="shared" si="16"/>
        <v>800000</v>
      </c>
      <c r="E339" s="25">
        <f t="shared" si="14"/>
        <v>13.333333333333334</v>
      </c>
      <c r="F339" s="14">
        <f t="shared" si="15"/>
        <v>5200000</v>
      </c>
    </row>
    <row r="340" spans="1:6" ht="78.75" x14ac:dyDescent="0.25">
      <c r="A340" s="12" t="s">
        <v>266</v>
      </c>
      <c r="B340" s="13" t="s">
        <v>413</v>
      </c>
      <c r="C340" s="20">
        <v>6000000</v>
      </c>
      <c r="D340" s="20">
        <v>800000</v>
      </c>
      <c r="E340" s="25">
        <f t="shared" si="14"/>
        <v>13.333333333333334</v>
      </c>
      <c r="F340" s="14">
        <f t="shared" si="15"/>
        <v>5200000</v>
      </c>
    </row>
    <row r="341" spans="1:6" ht="31.5" x14ac:dyDescent="0.25">
      <c r="A341" s="15" t="s">
        <v>414</v>
      </c>
      <c r="B341" s="16" t="s">
        <v>415</v>
      </c>
      <c r="C341" s="27">
        <f t="shared" ref="C341:D343" si="17">C342</f>
        <v>39097800</v>
      </c>
      <c r="D341" s="27">
        <f t="shared" si="17"/>
        <v>5186082.21</v>
      </c>
      <c r="E341" s="26">
        <f t="shared" si="14"/>
        <v>13.264383699338582</v>
      </c>
      <c r="F341" s="17">
        <f t="shared" si="15"/>
        <v>33911717.789999999</v>
      </c>
    </row>
    <row r="342" spans="1:6" ht="31.5" x14ac:dyDescent="0.25">
      <c r="A342" s="12" t="s">
        <v>416</v>
      </c>
      <c r="B342" s="13" t="s">
        <v>417</v>
      </c>
      <c r="C342" s="20">
        <f t="shared" si="17"/>
        <v>39097800</v>
      </c>
      <c r="D342" s="20">
        <f t="shared" si="17"/>
        <v>5186082.21</v>
      </c>
      <c r="E342" s="25">
        <f t="shared" si="14"/>
        <v>13.264383699338582</v>
      </c>
      <c r="F342" s="14">
        <f t="shared" si="15"/>
        <v>33911717.789999999</v>
      </c>
    </row>
    <row r="343" spans="1:6" ht="31.5" x14ac:dyDescent="0.25">
      <c r="A343" s="12" t="s">
        <v>418</v>
      </c>
      <c r="B343" s="13" t="s">
        <v>419</v>
      </c>
      <c r="C343" s="20">
        <f t="shared" si="17"/>
        <v>39097800</v>
      </c>
      <c r="D343" s="20">
        <f t="shared" si="17"/>
        <v>5186082.21</v>
      </c>
      <c r="E343" s="25">
        <f t="shared" si="14"/>
        <v>13.264383699338582</v>
      </c>
      <c r="F343" s="14">
        <f t="shared" si="15"/>
        <v>33911717.789999999</v>
      </c>
    </row>
    <row r="344" spans="1:6" ht="15.75" x14ac:dyDescent="0.25">
      <c r="A344" s="12" t="s">
        <v>420</v>
      </c>
      <c r="B344" s="13" t="s">
        <v>421</v>
      </c>
      <c r="C344" s="20">
        <v>39097800</v>
      </c>
      <c r="D344" s="20">
        <v>5186082.21</v>
      </c>
      <c r="E344" s="25">
        <f t="shared" si="14"/>
        <v>13.264383699338582</v>
      </c>
      <c r="F344" s="14">
        <f t="shared" si="15"/>
        <v>33911717.789999999</v>
      </c>
    </row>
    <row r="345" spans="1:6" ht="12.95" customHeight="1" x14ac:dyDescent="0.25">
      <c r="A345" s="3"/>
      <c r="B345" s="3"/>
      <c r="C345" s="4"/>
      <c r="D345" s="4"/>
      <c r="E345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8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2022-03-23T09:45:01Z</cp:lastPrinted>
  <dcterms:created xsi:type="dcterms:W3CDTF">2021-12-20T08:37:51Z</dcterms:created>
  <dcterms:modified xsi:type="dcterms:W3CDTF">2022-03-23T09:45:08Z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