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0" windowHeight="7680"/>
  </bookViews>
  <sheets>
    <sheet name="2021" sheetId="11" r:id="rId1"/>
  </sheets>
  <definedNames>
    <definedName name="_xlnm._FilterDatabase" localSheetId="0" hidden="1">'2021'!$A$5:$I$12</definedName>
    <definedName name="_xlnm.Print_Titles" localSheetId="0">'2021'!$4:$5</definedName>
  </definedNames>
  <calcPr calcId="145621"/>
</workbook>
</file>

<file path=xl/calcChain.xml><?xml version="1.0" encoding="utf-8"?>
<calcChain xmlns="http://schemas.openxmlformats.org/spreadsheetml/2006/main">
  <c r="C12" i="11" l="1"/>
  <c r="G6" i="11" l="1"/>
  <c r="E6" i="11"/>
  <c r="E7" i="11" l="1"/>
  <c r="H11" i="11" l="1"/>
  <c r="G11" i="11"/>
  <c r="E11" i="11"/>
  <c r="H10" i="11"/>
  <c r="G10" i="11"/>
  <c r="E10" i="11"/>
  <c r="F9" i="11"/>
  <c r="F12" i="11" s="1"/>
  <c r="D9" i="11"/>
  <c r="D12" i="11" s="1"/>
  <c r="G8" i="11"/>
  <c r="E8" i="11"/>
  <c r="H7" i="11"/>
  <c r="G7" i="11"/>
  <c r="H12" i="11" l="1"/>
  <c r="E9" i="11"/>
  <c r="E12" i="11" s="1"/>
  <c r="G9" i="11"/>
  <c r="G12" i="11" s="1"/>
  <c r="H9" i="11"/>
</calcChain>
</file>

<file path=xl/sharedStrings.xml><?xml version="1.0" encoding="utf-8"?>
<sst xmlns="http://schemas.openxmlformats.org/spreadsheetml/2006/main" count="26" uniqueCount="26">
  <si>
    <t>рублей</t>
  </si>
  <si>
    <t>№</t>
  </si>
  <si>
    <t>Наименование объекта</t>
  </si>
  <si>
    <t>Первоначально утвержденные бюджетные назначения</t>
  </si>
  <si>
    <t>Утверждённые бюджетные ассигнования</t>
  </si>
  <si>
    <t>Отклонения 
(гр.4-гр.3)</t>
  </si>
  <si>
    <t>Исполнено</t>
  </si>
  <si>
    <t>Остаток неиспользованных ассигнований</t>
  </si>
  <si>
    <t>Процент исполнения
 (%)</t>
  </si>
  <si>
    <t>Примечание</t>
  </si>
  <si>
    <t>ИТОГО</t>
  </si>
  <si>
    <t>Проектирование строительства котельной в пгт. Ярега</t>
  </si>
  <si>
    <t>Обеспечение мероприятий по расселению непригодного для проживания жилищного фонда</t>
  </si>
  <si>
    <t>Строительство станций водоочистки с созданием системы управления комплексом водоснабжения в "Пожня-Ель" г. Ухта</t>
  </si>
  <si>
    <t xml:space="preserve">Информация об исполнении бюджета МОГО "Ухта" за 2021 год в разрезе объектов </t>
  </si>
  <si>
    <t>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</t>
  </si>
  <si>
    <t>-</t>
  </si>
  <si>
    <t>В ходе исполнения бюджета были предусмотрены ассигнования в размере 1 994 484,69 руб.для оплаты оказанных услуг по организации подготовки проектной документации в рамках контракта от 09.01.2018 № 0107300001217000944-0065801-01.</t>
  </si>
  <si>
    <t>Обеспечение мероприятий по переселению граждан из аварийного жилищного фонда (выкуп жилых помещений)</t>
  </si>
  <si>
    <t xml:space="preserve">В ходе исполнения бюджета были предусмотрены ассигнования в размере 6 848 600,00 руб. за счет выделения средств из резерва на исполнение судебных актов, предусматривающих обращения взыскания на средства бюджета МОГО "Ухта" </t>
  </si>
  <si>
    <t>Обеспечение мероприятий по переселению граждан из аварийного жилищного фонда (Возврат средств Фонда содействия реформированию жилищно-коммунального хозяйства и республиканского бюджета)</t>
  </si>
  <si>
    <t>В ходе исполнения бюджета уменьшены бюджетные ассигнования на основании уведомлений Министерства финансов Республики Коми:
-за счет средств Фонда реформирования жилищно-коммунального хозяйства - 15 077 949,28 руб.
-за счет республиканского бюджета - 634 861,02 руб.
-за счет средств софинансирования - 158 716,00 руб.
Принято решение об изменении способа реализации мероприятий "закупка на вторичном рынке" на расселение граждан из аварийного жилого фонда в имеющийся муниципальный жилищный фонд без применения финансовой поддержки Фонда реформирования ЖКХ и республиканского бюджета РК,  в связи с чем 22.10.2021 подписано дополнительное соглашение № 1 к вышеназванному соглашению, в соответствии с которым размер субсидии из республиканского бюджета РК составил 0,00 рублей.</t>
  </si>
  <si>
    <t>Требование о возврате средств не поступало</t>
  </si>
  <si>
    <t>В ходе исполнения бюджета были предусмотрены средства в размере 5 800 000,00 руб. в рамках реализации Протокола от 26.02.2019 № 5/15100330008 на 2019 год к Соглашению о сотрудничестве между Правительством Республики Коми и Открытым акционерным обществом "Нефтяная компания "ЛУКОЙЛ" от 4 февраля 2015 года № 38/1/1510033.
В рамках реализации мероприятия: "Проектирование строительства котельной в пгт. Ярега" заключены следующие контракты / договоры:
- Муниципальный контракт от 16.03.2020 № 01073000003200000430001 на оказание услуг по подготовке проектной документации по объекту: «Проектирование строительства котельной в пгт. Ярега» с ООО «Теплогазстрой» на сумму 2 484 000,00 руб. Услуги приняты и оплачены в полном объеме.
- Договор от 22.09.2020 № б/н на осуществление технологического присоединения к электрическим сетям с ПАО «Россети Северо-Запад» на сумму 78 725,11 руб. Оказание услуг в процессе исполнения, оплата произведена в качестве авансового платежа в размере 100 % в соответствии с абз. 1 п. 6 Раздела 2 Договора.
- Контракт от 07.07.2021 № ОЗУ-000011Ц/21 на оказание услуг в освобождении земельного участка, расположенного по адресу: Российская Федерация, Республика Коми, городской округ Ухта, пгт. Ярега, ул. Шахтинская, земельный участок № 16 от объекта электроэнергетики ПАО «Россети Северо-Запад» на сумму 561 535,26 руб. Оказание услуг в процессе исполнения, оплата произведена в качестве авансового платежа в размере 30 % (168 460,58 руб.), окончательная оплата в размере 393 074,68 руб. будет произведена после подписания акта. 
Причина образования остатка неиспользованных ассигнований в размере 3 068 814,31 руб.:
- 393 074,68 руб. - сумма окончательной оплаты по контракту от 07.07.2021 № ОЗУ-000011Ц/21;
-  2 675 739,63 руб. - экономия, сложившаяся по результатам заключения контрактов.</t>
  </si>
  <si>
    <t>Приложение 4 к пояснительной записке</t>
  </si>
  <si>
    <r>
      <t xml:space="preserve">В ходе исполнения бюджета были дополнительно предусмотрены ассигнования на основании уведомлений Министерства финансов Республики Коми: </t>
    </r>
    <r>
      <rPr>
        <sz val="15"/>
        <color rgb="FFFF0000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 xml:space="preserve">
-за счет средств Федерального бюджета - 2 752 400,00 руб.
-за счет местного бюджета (софинансирование) - 144 862,16 руб.
-за счет средств местного бюджета с целью прохождения повторной государственной экспертизы сметной документации -285 219,34 руб.
 Заключены следующие муниципальные контракты: 
1. Муниципальный контракт   № 03072000306210007640001 от 01.06.2021 на выполнение работ по объекту: «Строительство станции водоочистки с созданием системы управления комплексом водоснабжения в «Пожня-Ель» г. Ухта» с ООО "Ремстрой"  на сумму 731 150 399,44 руб., в том числе этап 2021 года - 215 718 408,40 руб. Оплата по контракту не произведена, в связи с отставанием подрядчика от графика выполнения строительно-монтажных работ. Ведется претензионная работа.
2. Муниципальный контракт № 01/2021-764АН от 25.06.2021 на оказание услуг по осуществлению авторского надзора за выполнением работ по объекту: «Строительство станции водоочистки с созданием системы управления комплексом водоснабжения в «Пожня-Ель» г. Ухта»  с ООО «Экологическочистые технологии энергосберегающих систем» на сумму 729 093,84 руб., в том числе этап 2021 года - 192 656,81 руб. Оплата не произведена, так как приемка оказанных услуг осуществляется исходя из объема выполненных и принятых строительно-монтажных работ.
3. Контракт № 01/2021-764СК от 05.07.2021 на проведение строительного контроля по объекту: «Строительство станции водоочистки с созданием системы управления комплексом водоснабжения в «Пожня-Ель» г. Ухта»  с Федеральным бюджетным учреждением «Федеральный центр строительного контроля» на сумму 14 010 908,84 руб., в том числе этап 2021 года - 2 050 376,88 руб. Услуги по этапу 2021 года в размере 2 050 376,88 руб. приняты и оплачены полностью.
4. Договор № УМРГ-89/13-ТУ от 22.12.2021 о подключении объектов капитального строительства к сети газораспределения  с АО "Газпром газораспределение Сыктывкар" на сумму 2 174 091,58 руб., в том числе этап 2021 года - 652 227,47 руб. (авансовый платеж). Оплата не произведена по причине того, что контрагентом не предоставлен счет для оплаты в качестве авансового платежа. 
Причина образования остатка неиспользованных ассигнований в размере 230 596 505,62 руб.:
- 216 563 292,68 руб. - сумма неисполненных обязательств, в рамках заключенных контрактов  / договоров;
- 14 033 212,94 руб. - экономия, сложившаяся по результатам заключения контрактов.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</si>
</sst>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4" fontId="1" fillId="2" borderId="0" xfId="0" applyNumberFormat="1" applyFont="1" applyFill="1"/>
    <xf numFmtId="0" fontId="5" fillId="2" borderId="0" xfId="0" applyFont="1" applyFill="1"/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4" fontId="6" fillId="2" borderId="1" xfId="0" applyNumberFormat="1" applyFont="1" applyFill="1" applyBorder="1" applyAlignment="1">
      <alignment horizontal="justify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A10" zoomScale="70" zoomScaleNormal="70" workbookViewId="0">
      <selection activeCell="I11" sqref="I11"/>
    </sheetView>
  </sheetViews>
  <sheetFormatPr defaultColWidth="27.140625" defaultRowHeight="20.25" x14ac:dyDescent="0.3"/>
  <cols>
    <col min="1" max="1" width="5" style="3" customWidth="1"/>
    <col min="2" max="2" width="42.7109375" style="3" customWidth="1"/>
    <col min="3" max="3" width="22" style="3" customWidth="1"/>
    <col min="4" max="4" width="22.28515625" style="3" customWidth="1"/>
    <col min="5" max="5" width="23.42578125" style="3" customWidth="1"/>
    <col min="6" max="6" width="20.85546875" style="3" customWidth="1"/>
    <col min="7" max="7" width="24.7109375" style="3" customWidth="1"/>
    <col min="8" max="8" width="16.7109375" style="3" customWidth="1"/>
    <col min="9" max="9" width="211.140625" style="3" customWidth="1"/>
    <col min="10" max="16384" width="27.140625" style="3"/>
  </cols>
  <sheetData>
    <row r="1" spans="1:9" x14ac:dyDescent="0.3">
      <c r="I1" s="7" t="s">
        <v>24</v>
      </c>
    </row>
    <row r="2" spans="1:9" x14ac:dyDescent="0.3">
      <c r="A2" s="24" t="s">
        <v>14</v>
      </c>
      <c r="B2" s="24"/>
      <c r="C2" s="24"/>
      <c r="D2" s="24"/>
      <c r="E2" s="24"/>
      <c r="F2" s="24"/>
      <c r="G2" s="24"/>
      <c r="H2" s="24"/>
      <c r="I2" s="24"/>
    </row>
    <row r="3" spans="1:9" x14ac:dyDescent="0.3">
      <c r="I3" s="7" t="s">
        <v>0</v>
      </c>
    </row>
    <row r="4" spans="1:9" s="10" customFormat="1" ht="81" x14ac:dyDescent="0.25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8" t="s">
        <v>6</v>
      </c>
      <c r="G4" s="9" t="s">
        <v>7</v>
      </c>
      <c r="H4" s="9" t="s">
        <v>8</v>
      </c>
      <c r="I4" s="8" t="s">
        <v>9</v>
      </c>
    </row>
    <row r="5" spans="1:9" x14ac:dyDescent="0.3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ht="156" x14ac:dyDescent="0.3">
      <c r="A6" s="12">
        <v>1</v>
      </c>
      <c r="B6" s="23" t="s">
        <v>20</v>
      </c>
      <c r="C6" s="1">
        <v>34292251</v>
      </c>
      <c r="D6" s="2">
        <v>0</v>
      </c>
      <c r="E6" s="1">
        <f t="shared" ref="E6" si="0">D6-C6</f>
        <v>-34292251</v>
      </c>
      <c r="F6" s="2">
        <v>0</v>
      </c>
      <c r="G6" s="1">
        <f t="shared" ref="G6" si="1">SUM(D6-F6)</f>
        <v>0</v>
      </c>
      <c r="H6" s="4"/>
      <c r="I6" s="20" t="s">
        <v>22</v>
      </c>
    </row>
    <row r="7" spans="1:9" ht="87.75" customHeight="1" x14ac:dyDescent="0.3">
      <c r="A7" s="12">
        <v>2</v>
      </c>
      <c r="B7" s="23" t="s">
        <v>18</v>
      </c>
      <c r="C7" s="1">
        <v>0</v>
      </c>
      <c r="D7" s="2">
        <v>6848600</v>
      </c>
      <c r="E7" s="1">
        <f>D7-C7</f>
        <v>6848600</v>
      </c>
      <c r="F7" s="2">
        <v>6848600</v>
      </c>
      <c r="G7" s="1">
        <f t="shared" ref="G7:G11" si="2">SUM(D7-F7)</f>
        <v>0</v>
      </c>
      <c r="H7" s="4">
        <f>F7/D7*100</f>
        <v>100</v>
      </c>
      <c r="I7" s="21" t="s">
        <v>19</v>
      </c>
    </row>
    <row r="8" spans="1:9" ht="156" x14ac:dyDescent="0.3">
      <c r="A8" s="12">
        <v>3</v>
      </c>
      <c r="B8" s="23" t="s">
        <v>12</v>
      </c>
      <c r="C8" s="1">
        <v>15871526.300000001</v>
      </c>
      <c r="D8" s="2">
        <v>0</v>
      </c>
      <c r="E8" s="1">
        <f t="shared" ref="E8:E11" si="3">D8-C8</f>
        <v>-15871526.300000001</v>
      </c>
      <c r="F8" s="2">
        <v>0</v>
      </c>
      <c r="G8" s="1">
        <f t="shared" ref="G8" si="4">SUM(D8-F8)</f>
        <v>0</v>
      </c>
      <c r="H8" s="4" t="s">
        <v>16</v>
      </c>
      <c r="I8" s="22" t="s">
        <v>21</v>
      </c>
    </row>
    <row r="9" spans="1:9" ht="408.75" customHeight="1" x14ac:dyDescent="0.3">
      <c r="A9" s="12">
        <v>4</v>
      </c>
      <c r="B9" s="23" t="s">
        <v>13</v>
      </c>
      <c r="C9" s="1">
        <v>229464401</v>
      </c>
      <c r="D9" s="2">
        <f>127521115.79+104840547.37+285219.34</f>
        <v>232646882.50000003</v>
      </c>
      <c r="E9" s="1">
        <f t="shared" si="3"/>
        <v>3182481.5000000298</v>
      </c>
      <c r="F9" s="2">
        <f>2050376.88</f>
        <v>2050376.88</v>
      </c>
      <c r="G9" s="1">
        <f t="shared" si="2"/>
        <v>230596505.62000003</v>
      </c>
      <c r="H9" s="4">
        <f>F9/D9*100</f>
        <v>0.8813257491210954</v>
      </c>
      <c r="I9" s="19" t="s">
        <v>25</v>
      </c>
    </row>
    <row r="10" spans="1:9" ht="171" customHeight="1" x14ac:dyDescent="0.3">
      <c r="A10" s="12">
        <v>5</v>
      </c>
      <c r="B10" s="23" t="s">
        <v>15</v>
      </c>
      <c r="C10" s="1">
        <v>0</v>
      </c>
      <c r="D10" s="2">
        <v>1994484.69</v>
      </c>
      <c r="E10" s="1">
        <f t="shared" si="3"/>
        <v>1994484.69</v>
      </c>
      <c r="F10" s="2">
        <v>1994484.69</v>
      </c>
      <c r="G10" s="1">
        <f t="shared" si="2"/>
        <v>0</v>
      </c>
      <c r="H10" s="4">
        <f t="shared" ref="H10:H11" si="5">F10/D10*100</f>
        <v>100</v>
      </c>
      <c r="I10" s="18" t="s">
        <v>17</v>
      </c>
    </row>
    <row r="11" spans="1:9" ht="292.5" x14ac:dyDescent="0.3">
      <c r="A11" s="12">
        <v>6</v>
      </c>
      <c r="B11" s="20" t="s">
        <v>11</v>
      </c>
      <c r="C11" s="1">
        <v>0</v>
      </c>
      <c r="D11" s="1">
        <v>5800000</v>
      </c>
      <c r="E11" s="1">
        <f t="shared" si="3"/>
        <v>5800000</v>
      </c>
      <c r="F11" s="1">
        <v>2731185.69</v>
      </c>
      <c r="G11" s="1">
        <f t="shared" si="2"/>
        <v>3068814.31</v>
      </c>
      <c r="H11" s="4">
        <f t="shared" si="5"/>
        <v>47.089408448275861</v>
      </c>
      <c r="I11" s="21" t="s">
        <v>23</v>
      </c>
    </row>
    <row r="12" spans="1:9" x14ac:dyDescent="0.3">
      <c r="A12" s="17"/>
      <c r="B12" s="13" t="s">
        <v>10</v>
      </c>
      <c r="C12" s="14">
        <f>SUM(C6:C11)</f>
        <v>279628178.30000001</v>
      </c>
      <c r="D12" s="14">
        <f t="shared" ref="D12:G12" si="6">SUM(D6:D11)</f>
        <v>247289967.19000003</v>
      </c>
      <c r="E12" s="14">
        <f t="shared" si="6"/>
        <v>-32338211.10999997</v>
      </c>
      <c r="F12" s="14">
        <f t="shared" si="6"/>
        <v>13624647.259999998</v>
      </c>
      <c r="G12" s="14">
        <f t="shared" si="6"/>
        <v>233665319.93000004</v>
      </c>
      <c r="H12" s="6">
        <f>F12/D12*100</f>
        <v>5.5095835123516306</v>
      </c>
      <c r="I12" s="5"/>
    </row>
    <row r="13" spans="1:9" x14ac:dyDescent="0.3">
      <c r="D13" s="15"/>
      <c r="E13" s="15"/>
    </row>
    <row r="14" spans="1:9" x14ac:dyDescent="0.3">
      <c r="B14" s="16"/>
    </row>
  </sheetData>
  <autoFilter ref="A5:I12"/>
  <mergeCells count="1">
    <mergeCell ref="A2:I2"/>
  </mergeCells>
  <pageMargins left="0.39370078740157483" right="0.19685039370078741" top="0.59055118110236227" bottom="0.39370078740157483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М.Ю.</dc:creator>
  <cp:lastModifiedBy>Святчик</cp:lastModifiedBy>
  <cp:lastPrinted>2022-02-22T08:11:05Z</cp:lastPrinted>
  <dcterms:created xsi:type="dcterms:W3CDTF">2019-01-30T05:47:44Z</dcterms:created>
  <dcterms:modified xsi:type="dcterms:W3CDTF">2022-02-22T08:11:15Z</dcterms:modified>
</cp:coreProperties>
</file>