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2" sheetId="1" r:id="rId1"/>
    <sheet name="Лист1" sheetId="2" r:id="rId2"/>
  </sheets>
  <definedNames>
    <definedName name="_xlnm._FilterDatabase" localSheetId="0" hidden="1">'2022'!$A$5:$K$43</definedName>
    <definedName name="_xlnm.Print_Titles" localSheetId="0">'2022'!$3:$5</definedName>
    <definedName name="_xlnm.Print_Area" localSheetId="0">'2022'!$A$1:$K$44</definedName>
  </definedNames>
  <calcPr fullCalcOnLoad="1"/>
</workbook>
</file>

<file path=xl/sharedStrings.xml><?xml version="1.0" encoding="utf-8"?>
<sst xmlns="http://schemas.openxmlformats.org/spreadsheetml/2006/main" count="107" uniqueCount="52">
  <si>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</si>
  <si>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</si>
  <si>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</si>
  <si>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</si>
  <si>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</si>
  <si>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</si>
  <si>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</si>
  <si>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</si>
  <si>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</si>
  <si>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</si>
  <si>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</si>
  <si>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</si>
  <si>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</si>
  <si>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</si>
  <si>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</si>
  <si>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</si>
  <si>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</si>
  <si>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</si>
  <si>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</si>
  <si>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</si>
  <si>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</si>
  <si>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</si>
  <si>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</si>
  <si>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</si>
  <si>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</si>
  <si>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</si>
  <si>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</si>
  <si>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</si>
  <si>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</si>
  <si>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</si>
  <si>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</si>
  <si>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</si>
  <si>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</si>
  <si>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</si>
  <si>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</si>
  <si>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</si>
  <si>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</si>
  <si>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</si>
  <si>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</si>
  <si>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</si>
  <si>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</si>
  <si>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</si>
  <si>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</si>
  <si>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</si>
  <si>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</si>
  <si>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</si>
  <si>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>Информация по безвозмездным поступлениям по бюджету в 2022 году по состоянию на 01.05.2022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</si>
  <si>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</si>
  <si>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</si>
  <si>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Соглашение о сотрудничестве  между Администрацией МОГО "Ухта" и ООО "ЛУКОЙЛ-Ухтанефтепеработка" на 2022 год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</si>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</sst>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"/>
  <sheetViews>
    <sheetView tabSelected="1" zoomScale="75" zoomScaleNormal="75" zoomScaleSheetLayoutView="80" zoomScalePageLayoutView="0" workbookViewId="0" topLeftCell="A1">
      <pane ySplit="4" topLeftCell="A8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5" t="s">
        <v>51</v>
      </c>
      <c r="J1" s="25"/>
      <c r="K1" s="25"/>
    </row>
    <row r="2" spans="1:11" ht="30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27" t="s">
        <v>1</v>
      </c>
      <c r="B4" s="29" t="s">
        <v>0</v>
      </c>
      <c r="C4" s="30" t="s">
        <v>23</v>
      </c>
      <c r="D4" s="30" t="s">
        <v>13</v>
      </c>
      <c r="E4" s="31" t="s">
        <v>24</v>
      </c>
      <c r="F4" s="33" t="s">
        <v>5</v>
      </c>
      <c r="G4" s="33"/>
      <c r="H4" s="33"/>
      <c r="I4" s="33" t="s">
        <v>3</v>
      </c>
      <c r="J4" s="33"/>
      <c r="K4" s="33"/>
    </row>
    <row r="5" spans="1:11" ht="75">
      <c r="A5" s="28"/>
      <c r="B5" s="29"/>
      <c r="C5" s="30"/>
      <c r="D5" s="30"/>
      <c r="E5" s="32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1.25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22.5" customHeight="1">
      <c r="A8" s="16"/>
      <c r="B8" s="9" t="s">
        <v>12</v>
      </c>
      <c r="C8" s="6">
        <v>3068814.31</v>
      </c>
      <c r="D8" s="6"/>
      <c r="E8" s="6"/>
      <c r="F8" s="6">
        <v>3068814.31</v>
      </c>
      <c r="G8" s="6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0</v>
      </c>
      <c r="H15" s="5">
        <f>H16</f>
        <v>48992.02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6">
        <v>0</v>
      </c>
      <c r="H16" s="6">
        <f>SUM(F16-G16)</f>
        <v>48992.02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0</v>
      </c>
      <c r="H19" s="5">
        <f t="shared" si="3"/>
        <v>17.66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6">
        <v>0</v>
      </c>
      <c r="H20" s="6">
        <f>SUM(F20-G20)</f>
        <v>17.66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0</v>
      </c>
      <c r="H21" s="5">
        <f t="shared" si="4"/>
        <v>49009.68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</f>
        <v>297700</v>
      </c>
      <c r="E22" s="5">
        <f>E23+E24+E25+E26+E27+E28+E29+E30+E31+E32+E33+E34+E35</f>
        <v>297700</v>
      </c>
      <c r="F22" s="5">
        <f>F23+F24+I25+F26+F27+F28+F29+F30+F31+F32+F33+F34+F35</f>
        <v>297700</v>
      </c>
      <c r="G22" s="5">
        <f>G23+G24+G25+G26+G27+G28+G29+G30+G31+G32+G33+G34+G35</f>
        <v>146800</v>
      </c>
      <c r="H22" s="5">
        <f>H23+H24+H25+H26+H27+H28+H29+H30+H31+H32+H33+H34+H35</f>
        <v>150900</v>
      </c>
      <c r="I22" s="5">
        <f>I23+I24+I25+I26+I27+I28+I29</f>
        <v>180700</v>
      </c>
      <c r="J22" s="5">
        <f>J23+J24+J25+J26+J27+J28+J29</f>
        <v>75770</v>
      </c>
      <c r="K22" s="5">
        <f>K23+K24+K25+K26+K27+K28+K29</f>
        <v>71030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6">
        <v>48000</v>
      </c>
      <c r="E23" s="6">
        <v>48000</v>
      </c>
      <c r="F23" s="6">
        <v>48000</v>
      </c>
      <c r="G23" s="6">
        <v>48000</v>
      </c>
      <c r="H23" s="6">
        <f aca="true" t="shared" si="5" ref="H23:H28">SUM(F23-G23)</f>
        <v>0</v>
      </c>
      <c r="I23" s="6">
        <v>48000</v>
      </c>
      <c r="J23" s="6">
        <v>48000</v>
      </c>
      <c r="K23" s="6">
        <f aca="true" t="shared" si="6" ref="K23:K29">G23-J23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6">
        <v>40000</v>
      </c>
      <c r="E24" s="6">
        <v>40000</v>
      </c>
      <c r="F24" s="6">
        <v>40000</v>
      </c>
      <c r="G24" s="6">
        <v>40000</v>
      </c>
      <c r="H24" s="6">
        <f t="shared" si="5"/>
        <v>0</v>
      </c>
      <c r="I24" s="6">
        <v>40000</v>
      </c>
      <c r="J24" s="6">
        <v>0</v>
      </c>
      <c r="K24" s="6">
        <f t="shared" si="6"/>
        <v>40000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6">
        <f>10200+5000</f>
        <v>15200</v>
      </c>
      <c r="E25" s="6">
        <f>10200+5000</f>
        <v>15200</v>
      </c>
      <c r="F25" s="6">
        <f>10200+5000</f>
        <v>15200</v>
      </c>
      <c r="G25" s="6">
        <v>0</v>
      </c>
      <c r="H25" s="6">
        <f>SUM(I25-G25)</f>
        <v>15200</v>
      </c>
      <c r="I25" s="6">
        <f>10200+5000</f>
        <v>15200</v>
      </c>
      <c r="J25" s="6">
        <v>0</v>
      </c>
      <c r="K25" s="6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6">
        <v>18700</v>
      </c>
      <c r="E26" s="6">
        <v>18700</v>
      </c>
      <c r="F26" s="6">
        <v>18700</v>
      </c>
      <c r="G26" s="6">
        <v>0</v>
      </c>
      <c r="H26" s="6">
        <f t="shared" si="5"/>
        <v>18700</v>
      </c>
      <c r="I26" s="6">
        <v>18700</v>
      </c>
      <c r="J26" s="6">
        <v>0</v>
      </c>
      <c r="K26" s="6">
        <f t="shared" si="6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6">
        <v>12900</v>
      </c>
      <c r="F27" s="6">
        <v>12900</v>
      </c>
      <c r="G27" s="6">
        <v>12900</v>
      </c>
      <c r="H27" s="6">
        <f t="shared" si="5"/>
        <v>0</v>
      </c>
      <c r="I27" s="13">
        <v>12900</v>
      </c>
      <c r="J27" s="6">
        <v>0</v>
      </c>
      <c r="K27" s="6">
        <f t="shared" si="6"/>
        <v>12900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6">
        <v>25900</v>
      </c>
      <c r="F28" s="6">
        <v>25900</v>
      </c>
      <c r="G28" s="6">
        <v>25900</v>
      </c>
      <c r="H28" s="6">
        <f t="shared" si="5"/>
        <v>0</v>
      </c>
      <c r="I28" s="13">
        <v>25900</v>
      </c>
      <c r="J28" s="6">
        <v>7770</v>
      </c>
      <c r="K28" s="6">
        <f t="shared" si="6"/>
        <v>18130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6">
        <v>20000</v>
      </c>
      <c r="F29" s="6">
        <v>20000</v>
      </c>
      <c r="G29" s="6">
        <v>20000</v>
      </c>
      <c r="H29" s="6">
        <f aca="true" t="shared" si="7" ref="H29:H35">SUM(F29-G29)</f>
        <v>0</v>
      </c>
      <c r="I29" s="13">
        <v>20000</v>
      </c>
      <c r="J29" s="6">
        <v>20000</v>
      </c>
      <c r="K29" s="6">
        <f t="shared" si="6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6">
        <v>0</v>
      </c>
      <c r="H30" s="6">
        <f t="shared" si="7"/>
        <v>15000</v>
      </c>
      <c r="I30" s="6" t="s">
        <v>4</v>
      </c>
      <c r="J30" s="6" t="s">
        <v>4</v>
      </c>
      <c r="K30" s="6" t="s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6">
        <v>0</v>
      </c>
      <c r="H31" s="6">
        <f t="shared" si="7"/>
        <v>28200</v>
      </c>
      <c r="I31" s="6" t="s">
        <v>4</v>
      </c>
      <c r="J31" s="6" t="s">
        <v>4</v>
      </c>
      <c r="K31" s="6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6">
        <v>0</v>
      </c>
      <c r="H32" s="6">
        <f t="shared" si="7"/>
        <v>7500</v>
      </c>
      <c r="I32" s="6" t="s">
        <v>4</v>
      </c>
      <c r="J32" s="6" t="s">
        <v>4</v>
      </c>
      <c r="K32" s="6" t="s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6">
        <v>0</v>
      </c>
      <c r="H33" s="6">
        <f t="shared" si="7"/>
        <v>12400</v>
      </c>
      <c r="I33" s="6" t="s">
        <v>4</v>
      </c>
      <c r="J33" s="6" t="s">
        <v>4</v>
      </c>
      <c r="K33" s="6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6">
        <v>0</v>
      </c>
      <c r="H34" s="6">
        <f t="shared" si="7"/>
        <v>50000</v>
      </c>
      <c r="I34" s="6" t="s">
        <v>4</v>
      </c>
      <c r="J34" s="6" t="s">
        <v>4</v>
      </c>
      <c r="K34" s="6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6">
        <v>0</v>
      </c>
      <c r="H35" s="6">
        <f t="shared" si="7"/>
        <v>3900</v>
      </c>
      <c r="I35" s="6" t="s">
        <v>4</v>
      </c>
      <c r="J35" s="6" t="s">
        <v>4</v>
      </c>
      <c r="K35" s="6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4">
        <v>8</v>
      </c>
      <c r="B36" s="8" t="s">
        <v>49</v>
      </c>
      <c r="C36" s="5"/>
      <c r="D36" s="5">
        <f aca="true" t="shared" si="8" ref="D36:K36">D37+D39+D38+D40+D41</f>
        <v>1200000</v>
      </c>
      <c r="E36" s="5">
        <f t="shared" si="8"/>
        <v>1200000</v>
      </c>
      <c r="F36" s="5">
        <f t="shared" si="8"/>
        <v>800000</v>
      </c>
      <c r="G36" s="5">
        <f t="shared" si="8"/>
        <v>20000</v>
      </c>
      <c r="H36" s="5">
        <f t="shared" si="8"/>
        <v>780000</v>
      </c>
      <c r="I36" s="5">
        <f t="shared" si="8"/>
        <v>800000</v>
      </c>
      <c r="J36" s="5">
        <f t="shared" si="8"/>
        <v>20000</v>
      </c>
      <c r="K36" s="5">
        <f t="shared" si="8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7.5">
      <c r="A37" s="24"/>
      <c r="B37" s="9" t="s">
        <v>47</v>
      </c>
      <c r="C37" s="6" t="s">
        <v>29</v>
      </c>
      <c r="D37" s="6">
        <v>100000</v>
      </c>
      <c r="E37" s="6">
        <v>100000</v>
      </c>
      <c r="F37" s="6">
        <v>100000</v>
      </c>
      <c r="G37" s="6">
        <v>0</v>
      </c>
      <c r="H37" s="6">
        <f>SUM(F37-G37)</f>
        <v>100000</v>
      </c>
      <c r="I37" s="6">
        <v>100000</v>
      </c>
      <c r="J37" s="6">
        <v>0</v>
      </c>
      <c r="K37" s="6">
        <f>G37-J37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75">
      <c r="A38" s="24"/>
      <c r="B38" s="9" t="s">
        <v>50</v>
      </c>
      <c r="C38" s="6" t="s">
        <v>29</v>
      </c>
      <c r="D38" s="6">
        <v>100000</v>
      </c>
      <c r="E38" s="6">
        <v>100000</v>
      </c>
      <c r="F38" s="6">
        <v>100000</v>
      </c>
      <c r="G38" s="6">
        <v>20000</v>
      </c>
      <c r="H38" s="6">
        <f>SUM(F38-G38)</f>
        <v>80000</v>
      </c>
      <c r="I38" s="6">
        <v>100000</v>
      </c>
      <c r="J38" s="6">
        <v>20000</v>
      </c>
      <c r="K38" s="6">
        <f>G38-J38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56.25">
      <c r="A39" s="24"/>
      <c r="B39" s="9" t="s">
        <v>44</v>
      </c>
      <c r="C39" s="6" t="s">
        <v>29</v>
      </c>
      <c r="D39" s="6">
        <v>600000</v>
      </c>
      <c r="E39" s="6">
        <v>600000</v>
      </c>
      <c r="F39" s="6">
        <v>600000</v>
      </c>
      <c r="G39" s="6">
        <v>0</v>
      </c>
      <c r="H39" s="6">
        <f>SUM(F39-G39)</f>
        <v>600000</v>
      </c>
      <c r="I39" s="6">
        <v>600000</v>
      </c>
      <c r="J39" s="6">
        <v>0</v>
      </c>
      <c r="K39" s="6">
        <f>G39-J39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37.5">
      <c r="A40" s="24"/>
      <c r="B40" s="9" t="s">
        <v>48</v>
      </c>
      <c r="C40" s="6" t="s">
        <v>29</v>
      </c>
      <c r="D40" s="6">
        <v>200000</v>
      </c>
      <c r="E40" s="6">
        <v>200000</v>
      </c>
      <c r="F40" s="6">
        <v>0</v>
      </c>
      <c r="G40" s="6">
        <v>0</v>
      </c>
      <c r="H40" s="6">
        <f>SUM(F40-G40)</f>
        <v>0</v>
      </c>
      <c r="I40" s="6">
        <v>0</v>
      </c>
      <c r="J40" s="6">
        <v>0</v>
      </c>
      <c r="K40" s="6">
        <f>G40-J40</f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18.75">
      <c r="A41" s="24"/>
      <c r="B41" s="9" t="s">
        <v>45</v>
      </c>
      <c r="C41" s="6" t="s">
        <v>29</v>
      </c>
      <c r="D41" s="6">
        <v>200000</v>
      </c>
      <c r="E41" s="6">
        <v>200000</v>
      </c>
      <c r="F41" s="6">
        <v>0</v>
      </c>
      <c r="G41" s="6">
        <v>0</v>
      </c>
      <c r="H41" s="6">
        <f>SUM(F41-G41)</f>
        <v>0</v>
      </c>
      <c r="I41" s="6">
        <v>0</v>
      </c>
      <c r="J41" s="6">
        <v>0</v>
      </c>
      <c r="K41" s="6">
        <f>G41-J41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18.75">
      <c r="A42" s="21"/>
      <c r="B42" s="7" t="s">
        <v>43</v>
      </c>
      <c r="C42" s="5">
        <f>C22</f>
        <v>0</v>
      </c>
      <c r="D42" s="5">
        <f>D22+D36</f>
        <v>1497700</v>
      </c>
      <c r="E42" s="5">
        <f aca="true" t="shared" si="9" ref="E42:K42">E22+E36</f>
        <v>1497700</v>
      </c>
      <c r="F42" s="5">
        <f t="shared" si="9"/>
        <v>1097700</v>
      </c>
      <c r="G42" s="5">
        <f t="shared" si="9"/>
        <v>166800</v>
      </c>
      <c r="H42" s="5">
        <f t="shared" si="9"/>
        <v>930900</v>
      </c>
      <c r="I42" s="5">
        <f t="shared" si="9"/>
        <v>980700</v>
      </c>
      <c r="J42" s="5">
        <f t="shared" si="9"/>
        <v>95770</v>
      </c>
      <c r="K42" s="5">
        <f t="shared" si="9"/>
        <v>71030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16"/>
      <c r="B43" s="7" t="s">
        <v>2</v>
      </c>
      <c r="C43" s="5">
        <f aca="true" t="shared" si="10" ref="C43:K43">C11+C14+C21+C42</f>
        <v>3474988.16</v>
      </c>
      <c r="D43" s="5">
        <f t="shared" si="10"/>
        <v>1497700</v>
      </c>
      <c r="E43" s="5">
        <f t="shared" si="10"/>
        <v>1497700</v>
      </c>
      <c r="F43" s="5">
        <f t="shared" si="10"/>
        <v>4215523.99</v>
      </c>
      <c r="G43" s="5">
        <f t="shared" si="10"/>
        <v>166800</v>
      </c>
      <c r="H43" s="5">
        <f t="shared" si="10"/>
        <v>4048723.99</v>
      </c>
      <c r="I43" s="5">
        <f t="shared" si="10"/>
        <v>980700</v>
      </c>
      <c r="J43" s="5">
        <f t="shared" si="10"/>
        <v>95770</v>
      </c>
      <c r="K43" s="5">
        <f t="shared" si="10"/>
        <v>71030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11" ht="18.75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/>
  <autoFilter ref="A5:K43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Святчик</cp:lastModifiedBy>
  <cp:lastPrinted>2022-05-23T13:48:53Z</cp:lastPrinted>
  <dcterms:created xsi:type="dcterms:W3CDTF">2013-10-15T04:24:57Z</dcterms:created>
  <dcterms:modified xsi:type="dcterms:W3CDTF">2022-05-23T13:50:57Z</dcterms:modified>
  <cp:category/>
  <cp:version/>
  <cp:contentType/>
  <cp:contentStatus/>
</cp:coreProperties>
</file>