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'Бюджет'!$H$56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<sst xmlns="http://schemas.openxmlformats.org/spreadsheetml/2006/main" count="104" uniqueCount="98">
  <si>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</si>
  <si>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</si>
  <si>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</si>
  <si>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</si>
  <si>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</si>
  <si>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</si>
  <si>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</si>
  <si>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</si>
  <si>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</si>
  <si>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</si>
  <si>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</si>
  <si>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</si>
  <si>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</si>
  <si>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</si>
  <si>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</si>
  <si>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</si>
  <si>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</si>
  <si>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</si>
  <si>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</si>
  <si>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</si>
  <si>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</si>
  <si>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</si>
  <si>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</si>
  <si>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</si>
  <si>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</si>
  <si>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</si>
  <si>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</si>
  <si>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</si>
  <si>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</si>
  <si>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</si>
  <si>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</si>
  <si>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</si>
  <si>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</si>
  <si>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</si>
  <si>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</si>
  <si>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</si>
  <si>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</si>
  <si>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</si>
  <si>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</si>
  <si>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</si>
  <si>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</si>
  <si>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</si>
  <si>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</si>
  <si>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</si>
  <si>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</si>
  <si>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</si>
  <si>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</si>
  <si>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</si>
  <si>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</si>
  <si>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</si>
  <si>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</si>
  <si>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</si>
  <si>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</si>
  <si>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</si>
  <si>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</si>
  <si>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</si>
  <si>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</si>
  <si>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</si>
  <si>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</si>
  <si>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</si>
  <si>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</si>
  <si>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</si>
  <si>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</si>
  <si>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</si>
  <si>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</si>
  <si>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</si>
  <si>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</si>
  <si>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</si>
  <si>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</si>
  <si>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</si>
  <si>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</si>
  <si>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</si>
  <si>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</si>
  <si>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</si>
  <si>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</si>
  <si>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</si>
  <si>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</si>
  <si>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</si>
  <si>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</si>
  <si>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</si>
  <si>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</si>
  <si>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</si>
  <si>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</si>
  <si>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</si>
  <si>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</si>
  <si>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</si>
  <si>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</si>
  <si>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</si>
  <si>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</si>
  <si>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</si>
  <si>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Водное хозяйство</t>
  </si>
  <si>
    <t>0406</t>
  </si>
  <si>
    <t>Данные о расходах бюджета МОГО "Ухта" по разделам и подразделам классификации расходов бюджетов 
за III квартал 2018 года в сравнении с III кварталом 2017 года</t>
  </si>
  <si>
    <t xml:space="preserve"> 2017  год
(по состоянию на 01.10.2017)</t>
  </si>
  <si>
    <t xml:space="preserve"> 2018 год 
(по состоянию на 01.10.2018)</t>
  </si>
  <si>
    <t>Отклонение 2018 года от 2017 года 
(+увеличение; - уменьшение)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</si>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</sst>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39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PageLayoutView="0" workbookViewId="0" topLeftCell="A1">
      <selection activeCell="G1" sqref="G1:J1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6" width="17.28125" style="0" bestFit="1" customWidth="1"/>
    <col min="7" max="7" width="16.28125" style="0" bestFit="1" customWidth="1"/>
    <col min="8" max="8" width="9.00390625" style="0" bestFit="1" customWidth="1"/>
    <col min="9" max="9" width="16.140625" style="0" bestFit="1" customWidth="1"/>
    <col min="10" max="10" width="9.00390625" style="0" bestFit="1" customWidth="1"/>
  </cols>
  <sheetData>
    <row r="1" spans="1:10" ht="15">
      <c r="A1" s="2"/>
      <c r="B1" s="1"/>
      <c r="C1" s="1"/>
      <c r="D1" s="1"/>
      <c r="E1" s="1"/>
      <c r="F1" s="1"/>
      <c r="G1" s="21"/>
      <c r="H1" s="21"/>
      <c r="I1" s="21"/>
      <c r="J1" s="21"/>
    </row>
    <row r="2" spans="1:10" ht="44.25" customHeight="1">
      <c r="A2" s="22" t="s">
        <v>92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1"/>
      <c r="B3" s="1"/>
      <c r="C3" s="1"/>
      <c r="D3" s="1"/>
      <c r="E3" s="1"/>
      <c r="F3" s="1"/>
      <c r="G3" s="1"/>
      <c r="H3" s="1"/>
      <c r="J3" s="14" t="s">
        <v>88</v>
      </c>
    </row>
    <row r="4" spans="1:10" ht="35.25" customHeight="1">
      <c r="A4" s="20" t="s">
        <v>82</v>
      </c>
      <c r="B4" s="20" t="s">
        <v>83</v>
      </c>
      <c r="C4" s="19" t="s">
        <v>93</v>
      </c>
      <c r="D4" s="19"/>
      <c r="E4" s="20" t="s">
        <v>94</v>
      </c>
      <c r="F4" s="20"/>
      <c r="G4" s="20" t="s">
        <v>95</v>
      </c>
      <c r="H4" s="20"/>
      <c r="I4" s="20"/>
      <c r="J4" s="20"/>
    </row>
    <row r="5" spans="1:10" ht="15">
      <c r="A5" s="20"/>
      <c r="B5" s="20"/>
      <c r="C5" s="19" t="s">
        <v>84</v>
      </c>
      <c r="D5" s="19" t="s">
        <v>85</v>
      </c>
      <c r="E5" s="19" t="s">
        <v>84</v>
      </c>
      <c r="F5" s="19" t="s">
        <v>85</v>
      </c>
      <c r="G5" s="19" t="s">
        <v>84</v>
      </c>
      <c r="H5" s="19"/>
      <c r="I5" s="19" t="s">
        <v>85</v>
      </c>
      <c r="J5" s="19"/>
    </row>
    <row r="6" spans="1:10" ht="15">
      <c r="A6" s="20"/>
      <c r="B6" s="20"/>
      <c r="C6" s="19"/>
      <c r="D6" s="19"/>
      <c r="E6" s="19"/>
      <c r="F6" s="19"/>
      <c r="G6" s="4" t="s">
        <v>86</v>
      </c>
      <c r="H6" s="4" t="s">
        <v>87</v>
      </c>
      <c r="I6" s="4" t="s">
        <v>86</v>
      </c>
      <c r="J6" s="4" t="s">
        <v>87</v>
      </c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>
      <c r="A8" s="6" t="s">
        <v>0</v>
      </c>
      <c r="B8" s="7" t="s">
        <v>1</v>
      </c>
      <c r="C8" s="8">
        <f>SUM(C9:C15)</f>
        <v>260244682.02</v>
      </c>
      <c r="D8" s="8">
        <f>SUM(D9:D15)</f>
        <v>160844565.82</v>
      </c>
      <c r="E8" s="8">
        <f>SUM(E9:E15)</f>
        <v>322879910.12</v>
      </c>
      <c r="F8" s="8">
        <f>SUM(F9:F15)</f>
        <v>163868063.18</v>
      </c>
      <c r="G8" s="8">
        <f>E8-C8</f>
        <v>62635228.099999994</v>
      </c>
      <c r="H8" s="15">
        <f>E8/C8*100</f>
        <v>124.0678224868343</v>
      </c>
      <c r="I8" s="8">
        <f>F8-D8</f>
        <v>3023497.3600000143</v>
      </c>
      <c r="J8" s="15">
        <f>F8/D8*100</f>
        <v>101.87976345025147</v>
      </c>
    </row>
    <row r="9" spans="1:10" ht="62.25" outlineLevel="1">
      <c r="A9" s="9" t="s">
        <v>2</v>
      </c>
      <c r="B9" s="3" t="s">
        <v>3</v>
      </c>
      <c r="C9" s="10">
        <v>2784880</v>
      </c>
      <c r="D9" s="10">
        <v>2011483.76</v>
      </c>
      <c r="E9" s="10">
        <v>2877790</v>
      </c>
      <c r="F9" s="10">
        <v>2123340.11</v>
      </c>
      <c r="G9" s="10">
        <f aca="true" t="shared" si="0" ref="G9:G51">E9-C9</f>
        <v>92910</v>
      </c>
      <c r="H9" s="16">
        <f aca="true" t="shared" si="1" ref="H9:H51">E9/C9*100</f>
        <v>103.33622992732184</v>
      </c>
      <c r="I9" s="10">
        <f aca="true" t="shared" si="2" ref="I9:I51">F9-D9</f>
        <v>111856.34999999986</v>
      </c>
      <c r="J9" s="16">
        <f aca="true" t="shared" si="3" ref="J9:J51">F9/D9*100</f>
        <v>105.56088755098871</v>
      </c>
    </row>
    <row r="10" spans="1:10" ht="93" outlineLevel="1">
      <c r="A10" s="9" t="s">
        <v>4</v>
      </c>
      <c r="B10" s="3" t="s">
        <v>5</v>
      </c>
      <c r="C10" s="10">
        <v>4320768.37</v>
      </c>
      <c r="D10" s="10">
        <v>3637371.4</v>
      </c>
      <c r="E10" s="10">
        <v>850452</v>
      </c>
      <c r="F10" s="10">
        <v>495533.6</v>
      </c>
      <c r="G10" s="10">
        <f t="shared" si="0"/>
        <v>-3470316.37</v>
      </c>
      <c r="H10" s="16">
        <f t="shared" si="1"/>
        <v>19.682888022993</v>
      </c>
      <c r="I10" s="10">
        <f t="shared" si="2"/>
        <v>-3141837.8</v>
      </c>
      <c r="J10" s="16">
        <f t="shared" si="3"/>
        <v>13.623398479462395</v>
      </c>
    </row>
    <row r="11" spans="1:10" ht="117" customHeight="1" outlineLevel="1">
      <c r="A11" s="9" t="s">
        <v>6</v>
      </c>
      <c r="B11" s="3" t="s">
        <v>7</v>
      </c>
      <c r="C11" s="10">
        <v>121615524.34</v>
      </c>
      <c r="D11" s="10">
        <v>82968790.45</v>
      </c>
      <c r="E11" s="10">
        <v>127559569.61</v>
      </c>
      <c r="F11" s="10">
        <v>86156287.23</v>
      </c>
      <c r="G11" s="10">
        <f t="shared" si="0"/>
        <v>5944045.269999996</v>
      </c>
      <c r="H11" s="16">
        <f t="shared" si="1"/>
        <v>104.8875711404921</v>
      </c>
      <c r="I11" s="10">
        <f t="shared" si="2"/>
        <v>3187496.780000001</v>
      </c>
      <c r="J11" s="16">
        <f t="shared" si="3"/>
        <v>103.84180215562007</v>
      </c>
    </row>
    <row r="12" spans="1:10" ht="78" outlineLevel="1">
      <c r="A12" s="9" t="s">
        <v>8</v>
      </c>
      <c r="B12" s="3" t="s">
        <v>9</v>
      </c>
      <c r="C12" s="10">
        <v>30702929</v>
      </c>
      <c r="D12" s="10">
        <v>22793164.25</v>
      </c>
      <c r="E12" s="10">
        <v>31953063</v>
      </c>
      <c r="F12" s="10">
        <v>23883817.33</v>
      </c>
      <c r="G12" s="10">
        <f t="shared" si="0"/>
        <v>1250134</v>
      </c>
      <c r="H12" s="16">
        <f t="shared" si="1"/>
        <v>104.07170924962892</v>
      </c>
      <c r="I12" s="10">
        <f t="shared" si="2"/>
        <v>1090653.0799999982</v>
      </c>
      <c r="J12" s="16">
        <f t="shared" si="3"/>
        <v>104.78500074863453</v>
      </c>
    </row>
    <row r="13" spans="1:10" ht="30.75" outlineLevel="1">
      <c r="A13" s="9" t="s">
        <v>76</v>
      </c>
      <c r="B13" s="3" t="s">
        <v>77</v>
      </c>
      <c r="C13" s="10">
        <v>1065916.22</v>
      </c>
      <c r="D13" s="10">
        <v>1065916.22</v>
      </c>
      <c r="E13" s="10">
        <v>719608</v>
      </c>
      <c r="F13" s="10">
        <v>700275.53</v>
      </c>
      <c r="G13" s="10">
        <f t="shared" si="0"/>
        <v>-346308.22</v>
      </c>
      <c r="H13" s="16">
        <f t="shared" si="1"/>
        <v>67.5107467639436</v>
      </c>
      <c r="I13" s="10">
        <f t="shared" si="2"/>
        <v>-365640.68999999994</v>
      </c>
      <c r="J13" s="16">
        <f t="shared" si="3"/>
        <v>65.69705168760824</v>
      </c>
    </row>
    <row r="14" spans="1:10" ht="15" outlineLevel="1">
      <c r="A14" s="9" t="s">
        <v>10</v>
      </c>
      <c r="B14" s="3" t="s">
        <v>11</v>
      </c>
      <c r="C14" s="10">
        <v>10000000</v>
      </c>
      <c r="D14" s="10">
        <v>0</v>
      </c>
      <c r="E14" s="10">
        <v>4850000</v>
      </c>
      <c r="F14" s="10">
        <v>0</v>
      </c>
      <c r="G14" s="10">
        <f t="shared" si="0"/>
        <v>-5150000</v>
      </c>
      <c r="H14" s="16">
        <f t="shared" si="1"/>
        <v>48.5</v>
      </c>
      <c r="I14" s="10">
        <f t="shared" si="2"/>
        <v>0</v>
      </c>
      <c r="J14" s="16">
        <v>0</v>
      </c>
    </row>
    <row r="15" spans="1:10" ht="30.75" outlineLevel="1">
      <c r="A15" s="9" t="s">
        <v>12</v>
      </c>
      <c r="B15" s="3" t="s">
        <v>13</v>
      </c>
      <c r="C15" s="10">
        <v>89754664.09</v>
      </c>
      <c r="D15" s="10">
        <v>48367839.74</v>
      </c>
      <c r="E15" s="10">
        <v>154069427.51</v>
      </c>
      <c r="F15" s="10">
        <v>50508809.38</v>
      </c>
      <c r="G15" s="10">
        <f t="shared" si="0"/>
        <v>64314763.41999999</v>
      </c>
      <c r="H15" s="16">
        <f t="shared" si="1"/>
        <v>171.6561797340241</v>
      </c>
      <c r="I15" s="10">
        <f t="shared" si="2"/>
        <v>2140969.6400000006</v>
      </c>
      <c r="J15" s="16">
        <f t="shared" si="3"/>
        <v>104.42643221510144</v>
      </c>
    </row>
    <row r="16" spans="1:10" ht="62.25">
      <c r="A16" s="6" t="s">
        <v>14</v>
      </c>
      <c r="B16" s="7" t="s">
        <v>15</v>
      </c>
      <c r="C16" s="8">
        <f>SUM(C17:C19)</f>
        <v>33100174</v>
      </c>
      <c r="D16" s="8">
        <f>SUM(D17:D19)</f>
        <v>22203605.21</v>
      </c>
      <c r="E16" s="8">
        <f>SUM(E17:E19)</f>
        <v>31411100</v>
      </c>
      <c r="F16" s="8">
        <f>SUM(F17:F19)</f>
        <v>24089104.28</v>
      </c>
      <c r="G16" s="8">
        <f t="shared" si="0"/>
        <v>-1689074</v>
      </c>
      <c r="H16" s="15">
        <f t="shared" si="1"/>
        <v>94.89708422680799</v>
      </c>
      <c r="I16" s="8">
        <f t="shared" si="2"/>
        <v>1885499.0700000003</v>
      </c>
      <c r="J16" s="15">
        <f t="shared" si="3"/>
        <v>108.49186000276573</v>
      </c>
    </row>
    <row r="17" spans="1:10" ht="62.25" outlineLevel="1">
      <c r="A17" s="9" t="s">
        <v>16</v>
      </c>
      <c r="B17" s="3" t="s">
        <v>17</v>
      </c>
      <c r="C17" s="10">
        <v>26564240</v>
      </c>
      <c r="D17" s="10">
        <v>19013266.44</v>
      </c>
      <c r="E17" s="18">
        <v>22513856</v>
      </c>
      <c r="F17" s="18">
        <v>19518150.55</v>
      </c>
      <c r="G17" s="10">
        <f t="shared" si="0"/>
        <v>-4050384</v>
      </c>
      <c r="H17" s="16">
        <f t="shared" si="1"/>
        <v>84.75249433072432</v>
      </c>
      <c r="I17" s="10">
        <f t="shared" si="2"/>
        <v>504884.1099999994</v>
      </c>
      <c r="J17" s="16">
        <f t="shared" si="3"/>
        <v>102.65543067832799</v>
      </c>
    </row>
    <row r="18" spans="1:10" ht="30.75" outlineLevel="1">
      <c r="A18" s="9" t="s">
        <v>18</v>
      </c>
      <c r="B18" s="3" t="s">
        <v>19</v>
      </c>
      <c r="C18" s="10">
        <v>4798934</v>
      </c>
      <c r="D18" s="10">
        <v>2389704.41</v>
      </c>
      <c r="E18" s="18">
        <v>5047244</v>
      </c>
      <c r="F18" s="18">
        <v>3856193.62</v>
      </c>
      <c r="G18" s="10">
        <f t="shared" si="0"/>
        <v>248310</v>
      </c>
      <c r="H18" s="16">
        <f t="shared" si="1"/>
        <v>105.17427412004416</v>
      </c>
      <c r="I18" s="10">
        <f t="shared" si="2"/>
        <v>1466489.21</v>
      </c>
      <c r="J18" s="16">
        <f t="shared" si="3"/>
        <v>161.36697090499155</v>
      </c>
    </row>
    <row r="19" spans="1:10" ht="57" customHeight="1" outlineLevel="1">
      <c r="A19" s="9" t="s">
        <v>20</v>
      </c>
      <c r="B19" s="3" t="s">
        <v>21</v>
      </c>
      <c r="C19" s="10">
        <v>1737000</v>
      </c>
      <c r="D19" s="10">
        <v>800634.36</v>
      </c>
      <c r="E19" s="18">
        <v>3850000</v>
      </c>
      <c r="F19" s="18">
        <v>714760.11</v>
      </c>
      <c r="G19" s="10">
        <f t="shared" si="0"/>
        <v>2113000</v>
      </c>
      <c r="H19" s="16">
        <f t="shared" si="1"/>
        <v>221.64651698330454</v>
      </c>
      <c r="I19" s="10">
        <f t="shared" si="2"/>
        <v>-85874.25</v>
      </c>
      <c r="J19" s="16">
        <f t="shared" si="3"/>
        <v>89.27422375427405</v>
      </c>
    </row>
    <row r="20" spans="1:10" ht="30.75">
      <c r="A20" s="6" t="s">
        <v>22</v>
      </c>
      <c r="B20" s="7" t="s">
        <v>23</v>
      </c>
      <c r="C20" s="8">
        <f>SUM(C21:C24)</f>
        <v>199528488.38</v>
      </c>
      <c r="D20" s="8">
        <f>SUM(D21:D24)</f>
        <v>135764915.94</v>
      </c>
      <c r="E20" s="8">
        <f>SUM(E21:E24)</f>
        <v>246552677.62999997</v>
      </c>
      <c r="F20" s="8">
        <f>SUM(F21:F24)</f>
        <v>198373539.20999998</v>
      </c>
      <c r="G20" s="8">
        <f t="shared" si="0"/>
        <v>47024189.24999997</v>
      </c>
      <c r="H20" s="15">
        <f t="shared" si="1"/>
        <v>123.56765674505732</v>
      </c>
      <c r="I20" s="8">
        <f t="shared" si="2"/>
        <v>62608623.26999998</v>
      </c>
      <c r="J20" s="15">
        <f t="shared" si="3"/>
        <v>146.11546571992815</v>
      </c>
    </row>
    <row r="21" spans="1:10" ht="15">
      <c r="A21" s="9" t="s">
        <v>90</v>
      </c>
      <c r="B21" s="3" t="s">
        <v>91</v>
      </c>
      <c r="C21" s="10">
        <v>10946020</v>
      </c>
      <c r="D21" s="10">
        <v>0</v>
      </c>
      <c r="E21" s="10">
        <v>3127200.79</v>
      </c>
      <c r="F21" s="10">
        <v>3033051.83</v>
      </c>
      <c r="G21" s="10">
        <f t="shared" si="0"/>
        <v>-7818819.21</v>
      </c>
      <c r="H21" s="16">
        <f t="shared" si="1"/>
        <v>28.56929541513719</v>
      </c>
      <c r="I21" s="10">
        <f t="shared" si="2"/>
        <v>3033051.83</v>
      </c>
      <c r="J21" s="16">
        <v>100</v>
      </c>
    </row>
    <row r="22" spans="1:10" ht="15" outlineLevel="1">
      <c r="A22" s="9" t="s">
        <v>24</v>
      </c>
      <c r="B22" s="3" t="s">
        <v>25</v>
      </c>
      <c r="C22" s="10">
        <v>4046626.72</v>
      </c>
      <c r="D22" s="10">
        <v>2356393.63</v>
      </c>
      <c r="E22" s="10">
        <v>4460031.38</v>
      </c>
      <c r="F22" s="10">
        <v>302506.8</v>
      </c>
      <c r="G22" s="10">
        <f t="shared" si="0"/>
        <v>413404.6599999997</v>
      </c>
      <c r="H22" s="16">
        <f t="shared" si="1"/>
        <v>110.21603149005055</v>
      </c>
      <c r="I22" s="10">
        <f t="shared" si="2"/>
        <v>-2053886.8299999998</v>
      </c>
      <c r="J22" s="16">
        <f t="shared" si="3"/>
        <v>12.837702332440951</v>
      </c>
    </row>
    <row r="23" spans="1:10" ht="30.75" outlineLevel="1">
      <c r="A23" s="9" t="s">
        <v>26</v>
      </c>
      <c r="B23" s="3" t="s">
        <v>27</v>
      </c>
      <c r="C23" s="10">
        <v>161233407.52</v>
      </c>
      <c r="D23" s="10">
        <v>117089552.61</v>
      </c>
      <c r="E23" s="10">
        <v>212162971.45</v>
      </c>
      <c r="F23" s="10">
        <v>176642767.32</v>
      </c>
      <c r="G23" s="10">
        <f t="shared" si="0"/>
        <v>50929563.92999998</v>
      </c>
      <c r="H23" s="16">
        <f t="shared" si="1"/>
        <v>131.58747601590105</v>
      </c>
      <c r="I23" s="10">
        <f t="shared" si="2"/>
        <v>59553214.70999999</v>
      </c>
      <c r="J23" s="16">
        <f t="shared" si="3"/>
        <v>150.8612539569255</v>
      </c>
    </row>
    <row r="24" spans="1:10" ht="30.75" outlineLevel="1">
      <c r="A24" s="9" t="s">
        <v>28</v>
      </c>
      <c r="B24" s="3" t="s">
        <v>29</v>
      </c>
      <c r="C24" s="10">
        <v>23302434.14</v>
      </c>
      <c r="D24" s="10">
        <v>16318969.7</v>
      </c>
      <c r="E24" s="10">
        <v>26802474.01</v>
      </c>
      <c r="F24" s="10">
        <v>18395213.26</v>
      </c>
      <c r="G24" s="10">
        <f t="shared" si="0"/>
        <v>3500039.870000001</v>
      </c>
      <c r="H24" s="16">
        <f t="shared" si="1"/>
        <v>115.0200612046446</v>
      </c>
      <c r="I24" s="10">
        <f t="shared" si="2"/>
        <v>2076243.5600000024</v>
      </c>
      <c r="J24" s="16">
        <f t="shared" si="3"/>
        <v>112.72288384725661</v>
      </c>
    </row>
    <row r="25" spans="1:10" ht="46.5">
      <c r="A25" s="6" t="s">
        <v>30</v>
      </c>
      <c r="B25" s="7" t="s">
        <v>31</v>
      </c>
      <c r="C25" s="8">
        <f>SUM(C26:C29)</f>
        <v>696167515.5500001</v>
      </c>
      <c r="D25" s="8">
        <f>SUM(D26:D29)</f>
        <v>301935699.23</v>
      </c>
      <c r="E25" s="8">
        <f>SUM(E26:E29)</f>
        <v>306271610.43</v>
      </c>
      <c r="F25" s="8">
        <f>SUM(F26:F29)</f>
        <v>131229858.32</v>
      </c>
      <c r="G25" s="8">
        <f t="shared" si="0"/>
        <v>-389895905.12000006</v>
      </c>
      <c r="H25" s="15">
        <f t="shared" si="1"/>
        <v>43.993953120325244</v>
      </c>
      <c r="I25" s="8">
        <f t="shared" si="2"/>
        <v>-170705840.91000003</v>
      </c>
      <c r="J25" s="15">
        <f t="shared" si="3"/>
        <v>43.46284942610759</v>
      </c>
    </row>
    <row r="26" spans="1:10" ht="15" outlineLevel="1">
      <c r="A26" s="9" t="s">
        <v>32</v>
      </c>
      <c r="B26" s="3" t="s">
        <v>33</v>
      </c>
      <c r="C26" s="10">
        <v>455341592.75</v>
      </c>
      <c r="D26" s="10">
        <v>140636647.2</v>
      </c>
      <c r="E26" s="10">
        <v>152705306.33</v>
      </c>
      <c r="F26" s="10">
        <v>45842847.68</v>
      </c>
      <c r="G26" s="10">
        <f t="shared" si="0"/>
        <v>-302636286.41999996</v>
      </c>
      <c r="H26" s="16">
        <f t="shared" si="1"/>
        <v>33.5364282027803</v>
      </c>
      <c r="I26" s="10">
        <f t="shared" si="2"/>
        <v>-94793799.51999998</v>
      </c>
      <c r="J26" s="16">
        <f t="shared" si="3"/>
        <v>32.596658547189826</v>
      </c>
    </row>
    <row r="27" spans="1:10" ht="15" outlineLevel="1">
      <c r="A27" s="9" t="s">
        <v>34</v>
      </c>
      <c r="B27" s="3" t="s">
        <v>35</v>
      </c>
      <c r="C27" s="10">
        <v>1170000</v>
      </c>
      <c r="D27" s="10">
        <v>299119.35</v>
      </c>
      <c r="E27" s="10">
        <v>3212242.61</v>
      </c>
      <c r="F27" s="10">
        <v>540504.4</v>
      </c>
      <c r="G27" s="10">
        <f t="shared" si="0"/>
        <v>2042242.6099999999</v>
      </c>
      <c r="H27" s="16">
        <f t="shared" si="1"/>
        <v>274.55065042735043</v>
      </c>
      <c r="I27" s="10">
        <f t="shared" si="2"/>
        <v>241385.05000000005</v>
      </c>
      <c r="J27" s="16">
        <f t="shared" si="3"/>
        <v>180.69857399730245</v>
      </c>
    </row>
    <row r="28" spans="1:10" ht="15" outlineLevel="1">
      <c r="A28" s="9" t="s">
        <v>36</v>
      </c>
      <c r="B28" s="3" t="s">
        <v>37</v>
      </c>
      <c r="C28" s="10">
        <v>182699756.45</v>
      </c>
      <c r="D28" s="10">
        <v>123984044.89</v>
      </c>
      <c r="E28" s="10">
        <v>103157992.47</v>
      </c>
      <c r="F28" s="10">
        <v>54367862.7</v>
      </c>
      <c r="G28" s="10">
        <f t="shared" si="0"/>
        <v>-79541763.97999999</v>
      </c>
      <c r="H28" s="16">
        <f t="shared" si="1"/>
        <v>56.463125334396146</v>
      </c>
      <c r="I28" s="10">
        <f t="shared" si="2"/>
        <v>-69616182.19</v>
      </c>
      <c r="J28" s="16">
        <f t="shared" si="3"/>
        <v>43.85069284377337</v>
      </c>
    </row>
    <row r="29" spans="1:10" ht="46.5" outlineLevel="1">
      <c r="A29" s="9" t="s">
        <v>38</v>
      </c>
      <c r="B29" s="3" t="s">
        <v>39</v>
      </c>
      <c r="C29" s="10">
        <v>56956166.35</v>
      </c>
      <c r="D29" s="10">
        <v>37015887.79</v>
      </c>
      <c r="E29" s="10">
        <v>47196069.02</v>
      </c>
      <c r="F29" s="10">
        <v>30478643.54</v>
      </c>
      <c r="G29" s="10">
        <f t="shared" si="0"/>
        <v>-9760097.329999998</v>
      </c>
      <c r="H29" s="16">
        <f t="shared" si="1"/>
        <v>82.86384432894684</v>
      </c>
      <c r="I29" s="10">
        <f t="shared" si="2"/>
        <v>-6537244.25</v>
      </c>
      <c r="J29" s="16">
        <f t="shared" si="3"/>
        <v>82.33935577315515</v>
      </c>
    </row>
    <row r="30" spans="1:10" ht="15">
      <c r="A30" s="6" t="s">
        <v>40</v>
      </c>
      <c r="B30" s="7" t="s">
        <v>41</v>
      </c>
      <c r="C30" s="8">
        <f>SUM(C31:C36)</f>
        <v>1919284617.9399996</v>
      </c>
      <c r="D30" s="8">
        <f>SUM(D31:D36)</f>
        <v>1424718633.3</v>
      </c>
      <c r="E30" s="8">
        <f>SUM(E31:E36)</f>
        <v>2252397472.48</v>
      </c>
      <c r="F30" s="8">
        <f>SUM(F31:F36)</f>
        <v>1634398427.04</v>
      </c>
      <c r="G30" s="8">
        <f t="shared" si="0"/>
        <v>333112854.54000044</v>
      </c>
      <c r="H30" s="15">
        <f t="shared" si="1"/>
        <v>117.35609463163081</v>
      </c>
      <c r="I30" s="8">
        <f t="shared" si="2"/>
        <v>209679793.74</v>
      </c>
      <c r="J30" s="15">
        <f t="shared" si="3"/>
        <v>114.71727742160078</v>
      </c>
    </row>
    <row r="31" spans="1:10" ht="15" outlineLevel="1">
      <c r="A31" s="9" t="s">
        <v>42</v>
      </c>
      <c r="B31" s="3" t="s">
        <v>43</v>
      </c>
      <c r="C31" s="10">
        <v>860281552.78</v>
      </c>
      <c r="D31" s="10">
        <v>627364064.55</v>
      </c>
      <c r="E31" s="10">
        <v>1061914511.08</v>
      </c>
      <c r="F31" s="10">
        <v>771796117.13</v>
      </c>
      <c r="G31" s="10">
        <f t="shared" si="0"/>
        <v>201632958.30000007</v>
      </c>
      <c r="H31" s="16">
        <f t="shared" si="1"/>
        <v>123.43801952377372</v>
      </c>
      <c r="I31" s="10">
        <f t="shared" si="2"/>
        <v>144432052.58000004</v>
      </c>
      <c r="J31" s="16">
        <f t="shared" si="3"/>
        <v>123.02204744283516</v>
      </c>
    </row>
    <row r="32" spans="1:10" ht="15" outlineLevel="1">
      <c r="A32" s="9" t="s">
        <v>44</v>
      </c>
      <c r="B32" s="3" t="s">
        <v>45</v>
      </c>
      <c r="C32" s="10">
        <v>876584505.29</v>
      </c>
      <c r="D32" s="10">
        <v>665218513.31</v>
      </c>
      <c r="E32" s="10">
        <v>996930633.75</v>
      </c>
      <c r="F32" s="10">
        <v>714365311.7</v>
      </c>
      <c r="G32" s="10">
        <f t="shared" si="0"/>
        <v>120346128.46000004</v>
      </c>
      <c r="H32" s="16">
        <f t="shared" si="1"/>
        <v>113.72898194455148</v>
      </c>
      <c r="I32" s="10">
        <f t="shared" si="2"/>
        <v>49146798.390000105</v>
      </c>
      <c r="J32" s="16">
        <f t="shared" si="3"/>
        <v>107.38806834245413</v>
      </c>
    </row>
    <row r="33" spans="1:10" ht="30.75" outlineLevel="1">
      <c r="A33" s="9" t="s">
        <v>78</v>
      </c>
      <c r="B33" s="3" t="s">
        <v>79</v>
      </c>
      <c r="C33" s="10">
        <v>97728602.13</v>
      </c>
      <c r="D33" s="10">
        <v>72281525.35</v>
      </c>
      <c r="E33" s="10">
        <v>114518518.65</v>
      </c>
      <c r="F33" s="10">
        <v>89567937.68</v>
      </c>
      <c r="G33" s="10">
        <f t="shared" si="0"/>
        <v>16789916.52000001</v>
      </c>
      <c r="H33" s="16">
        <f t="shared" si="1"/>
        <v>117.18014599008161</v>
      </c>
      <c r="I33" s="10">
        <f t="shared" si="2"/>
        <v>17286412.330000013</v>
      </c>
      <c r="J33" s="16">
        <f t="shared" si="3"/>
        <v>123.91539504222709</v>
      </c>
    </row>
    <row r="34" spans="1:10" ht="46.5" outlineLevel="1">
      <c r="A34" s="9" t="s">
        <v>97</v>
      </c>
      <c r="B34" s="3" t="s">
        <v>96</v>
      </c>
      <c r="C34" s="10">
        <v>0</v>
      </c>
      <c r="D34" s="10">
        <v>0</v>
      </c>
      <c r="E34" s="10">
        <v>1240465</v>
      </c>
      <c r="F34" s="10">
        <v>705153.1</v>
      </c>
      <c r="G34" s="10">
        <f t="shared" si="0"/>
        <v>1240465</v>
      </c>
      <c r="H34" s="16">
        <v>100</v>
      </c>
      <c r="I34" s="10">
        <f t="shared" si="2"/>
        <v>705153.1</v>
      </c>
      <c r="J34" s="16">
        <v>100</v>
      </c>
    </row>
    <row r="35" spans="1:10" ht="15" outlineLevel="1">
      <c r="A35" s="9" t="s">
        <v>80</v>
      </c>
      <c r="B35" s="3" t="s">
        <v>81</v>
      </c>
      <c r="C35" s="10">
        <v>10343346.12</v>
      </c>
      <c r="D35" s="10">
        <v>8863377.41</v>
      </c>
      <c r="E35" s="10">
        <v>10183280</v>
      </c>
      <c r="F35" s="10">
        <v>9073086.92</v>
      </c>
      <c r="G35" s="10">
        <f t="shared" si="0"/>
        <v>-160066.11999999918</v>
      </c>
      <c r="H35" s="16">
        <f t="shared" si="1"/>
        <v>98.4524725544039</v>
      </c>
      <c r="I35" s="10">
        <f t="shared" si="2"/>
        <v>209709.50999999978</v>
      </c>
      <c r="J35" s="16">
        <f t="shared" si="3"/>
        <v>102.36602257017057</v>
      </c>
    </row>
    <row r="36" spans="1:10" ht="30.75" outlineLevel="1">
      <c r="A36" s="9" t="s">
        <v>46</v>
      </c>
      <c r="B36" s="3" t="s">
        <v>47</v>
      </c>
      <c r="C36" s="10">
        <v>74346611.62</v>
      </c>
      <c r="D36" s="10">
        <v>50991152.68</v>
      </c>
      <c r="E36" s="10">
        <v>67610064</v>
      </c>
      <c r="F36" s="10">
        <v>48890820.51</v>
      </c>
      <c r="G36" s="10">
        <f t="shared" si="0"/>
        <v>-6736547.620000005</v>
      </c>
      <c r="H36" s="16">
        <f t="shared" si="1"/>
        <v>90.93899846514618</v>
      </c>
      <c r="I36" s="10">
        <f t="shared" si="2"/>
        <v>-2100332.170000002</v>
      </c>
      <c r="J36" s="16">
        <f t="shared" si="3"/>
        <v>95.88098707401097</v>
      </c>
    </row>
    <row r="37" spans="1:10" ht="30.75">
      <c r="A37" s="6" t="s">
        <v>48</v>
      </c>
      <c r="B37" s="7" t="s">
        <v>49</v>
      </c>
      <c r="C37" s="8">
        <f>C38+C39</f>
        <v>211554089.23000002</v>
      </c>
      <c r="D37" s="8">
        <f>D38+D39</f>
        <v>167137439.49</v>
      </c>
      <c r="E37" s="8">
        <f>E38+E39</f>
        <v>208654014.14000002</v>
      </c>
      <c r="F37" s="8">
        <f>F38+F39</f>
        <v>167790073.45</v>
      </c>
      <c r="G37" s="8">
        <f t="shared" si="0"/>
        <v>-2900075.0900000036</v>
      </c>
      <c r="H37" s="15">
        <f t="shared" si="1"/>
        <v>98.62915668491425</v>
      </c>
      <c r="I37" s="8">
        <f t="shared" si="2"/>
        <v>652633.9599999785</v>
      </c>
      <c r="J37" s="15">
        <f t="shared" si="3"/>
        <v>100.39047741905789</v>
      </c>
    </row>
    <row r="38" spans="1:10" ht="15" outlineLevel="1">
      <c r="A38" s="9" t="s">
        <v>50</v>
      </c>
      <c r="B38" s="3" t="s">
        <v>51</v>
      </c>
      <c r="C38" s="10">
        <v>162382269.87</v>
      </c>
      <c r="D38" s="10">
        <v>132836463.77</v>
      </c>
      <c r="E38" s="10">
        <v>152080118.9</v>
      </c>
      <c r="F38" s="10">
        <v>118057760.23</v>
      </c>
      <c r="G38" s="10">
        <f t="shared" si="0"/>
        <v>-10302150.969999999</v>
      </c>
      <c r="H38" s="16">
        <f t="shared" si="1"/>
        <v>93.65561832689757</v>
      </c>
      <c r="I38" s="10">
        <f t="shared" si="2"/>
        <v>-14778703.539999992</v>
      </c>
      <c r="J38" s="16">
        <f t="shared" si="3"/>
        <v>88.87451297590351</v>
      </c>
    </row>
    <row r="39" spans="1:10" ht="30.75" outlineLevel="1">
      <c r="A39" s="9" t="s">
        <v>52</v>
      </c>
      <c r="B39" s="3" t="s">
        <v>53</v>
      </c>
      <c r="C39" s="10">
        <v>49171819.36</v>
      </c>
      <c r="D39" s="10">
        <v>34300975.72</v>
      </c>
      <c r="E39" s="10">
        <v>56573895.24</v>
      </c>
      <c r="F39" s="10">
        <v>49732313.22</v>
      </c>
      <c r="G39" s="10">
        <f t="shared" si="0"/>
        <v>7402075.880000003</v>
      </c>
      <c r="H39" s="16">
        <f t="shared" si="1"/>
        <v>115.05349197231737</v>
      </c>
      <c r="I39" s="10">
        <f t="shared" si="2"/>
        <v>15431337.5</v>
      </c>
      <c r="J39" s="16">
        <f t="shared" si="3"/>
        <v>144.9880423984627</v>
      </c>
    </row>
    <row r="40" spans="1:10" ht="15">
      <c r="A40" s="6" t="s">
        <v>54</v>
      </c>
      <c r="B40" s="7" t="s">
        <v>55</v>
      </c>
      <c r="C40" s="8">
        <f>SUM(C41:C43)</f>
        <v>125240132</v>
      </c>
      <c r="D40" s="8">
        <f>SUM(D41:D43)</f>
        <v>71416619.28</v>
      </c>
      <c r="E40" s="8">
        <f>SUM(E41:E43)</f>
        <v>103016045.4</v>
      </c>
      <c r="F40" s="8">
        <f>SUM(F41:F43)</f>
        <v>53273484.019999996</v>
      </c>
      <c r="G40" s="8">
        <f t="shared" si="0"/>
        <v>-22224086.599999994</v>
      </c>
      <c r="H40" s="15">
        <f t="shared" si="1"/>
        <v>82.25482020411796</v>
      </c>
      <c r="I40" s="8">
        <f t="shared" si="2"/>
        <v>-18143135.260000005</v>
      </c>
      <c r="J40" s="15">
        <f t="shared" si="3"/>
        <v>74.59535967550212</v>
      </c>
    </row>
    <row r="41" spans="1:10" ht="15" outlineLevel="1">
      <c r="A41" s="9" t="s">
        <v>56</v>
      </c>
      <c r="B41" s="3" t="s">
        <v>57</v>
      </c>
      <c r="C41" s="10">
        <v>17225000</v>
      </c>
      <c r="D41" s="10">
        <v>13570593.39</v>
      </c>
      <c r="E41" s="10">
        <v>18500000</v>
      </c>
      <c r="F41" s="10">
        <v>13781851.52</v>
      </c>
      <c r="G41" s="10">
        <f t="shared" si="0"/>
        <v>1275000</v>
      </c>
      <c r="H41" s="16">
        <f t="shared" si="1"/>
        <v>107.40203193033382</v>
      </c>
      <c r="I41" s="10">
        <f t="shared" si="2"/>
        <v>211258.12999999896</v>
      </c>
      <c r="J41" s="16">
        <f t="shared" si="3"/>
        <v>101.55673465359057</v>
      </c>
    </row>
    <row r="42" spans="1:10" ht="30.75" outlineLevel="1">
      <c r="A42" s="9" t="s">
        <v>58</v>
      </c>
      <c r="B42" s="3" t="s">
        <v>59</v>
      </c>
      <c r="C42" s="10">
        <v>56797632</v>
      </c>
      <c r="D42" s="10">
        <v>38061025.89</v>
      </c>
      <c r="E42" s="10">
        <v>48527345.4</v>
      </c>
      <c r="F42" s="10">
        <v>27491632.5</v>
      </c>
      <c r="G42" s="10">
        <f t="shared" si="0"/>
        <v>-8270286.6000000015</v>
      </c>
      <c r="H42" s="16">
        <f t="shared" si="1"/>
        <v>85.43902921868292</v>
      </c>
      <c r="I42" s="10">
        <f t="shared" si="2"/>
        <v>-10569393.39</v>
      </c>
      <c r="J42" s="16">
        <f t="shared" si="3"/>
        <v>72.2304032987798</v>
      </c>
    </row>
    <row r="43" spans="1:10" ht="15" outlineLevel="1">
      <c r="A43" s="9" t="s">
        <v>60</v>
      </c>
      <c r="B43" s="3" t="s">
        <v>61</v>
      </c>
      <c r="C43" s="10">
        <v>51217500</v>
      </c>
      <c r="D43" s="10">
        <v>19785000</v>
      </c>
      <c r="E43" s="10">
        <v>35988700</v>
      </c>
      <c r="F43" s="10">
        <v>12000000</v>
      </c>
      <c r="G43" s="10">
        <f t="shared" si="0"/>
        <v>-15228800</v>
      </c>
      <c r="H43" s="16">
        <f t="shared" si="1"/>
        <v>70.26641284717138</v>
      </c>
      <c r="I43" s="10">
        <f t="shared" si="2"/>
        <v>-7785000</v>
      </c>
      <c r="J43" s="16">
        <f t="shared" si="3"/>
        <v>60.65200909780136</v>
      </c>
    </row>
    <row r="44" spans="1:10" ht="30.75">
      <c r="A44" s="6" t="s">
        <v>62</v>
      </c>
      <c r="B44" s="7" t="s">
        <v>63</v>
      </c>
      <c r="C44" s="8">
        <f>SUM(C45:C46)</f>
        <v>151875285.8</v>
      </c>
      <c r="D44" s="8">
        <f>SUM(D45:D46)</f>
        <v>97085262.9</v>
      </c>
      <c r="E44" s="8">
        <f>SUM(E45:E46)</f>
        <v>154325508.62</v>
      </c>
      <c r="F44" s="8">
        <f>SUM(F45:F46)</f>
        <v>102721095.87</v>
      </c>
      <c r="G44" s="8">
        <f t="shared" si="0"/>
        <v>2450222.819999993</v>
      </c>
      <c r="H44" s="15">
        <f t="shared" si="1"/>
        <v>101.61331240108848</v>
      </c>
      <c r="I44" s="8">
        <f t="shared" si="2"/>
        <v>5635832.969999999</v>
      </c>
      <c r="J44" s="15">
        <f t="shared" si="3"/>
        <v>105.80503446316567</v>
      </c>
    </row>
    <row r="45" spans="1:10" ht="15" outlineLevel="1">
      <c r="A45" s="9" t="s">
        <v>64</v>
      </c>
      <c r="B45" s="3" t="s">
        <v>65</v>
      </c>
      <c r="C45" s="10">
        <v>136528388.8</v>
      </c>
      <c r="D45" s="10">
        <v>87749581.67</v>
      </c>
      <c r="E45" s="10">
        <v>138839536.62</v>
      </c>
      <c r="F45" s="10">
        <v>92066434.04</v>
      </c>
      <c r="G45" s="10">
        <f t="shared" si="0"/>
        <v>2311147.819999993</v>
      </c>
      <c r="H45" s="16">
        <f t="shared" si="1"/>
        <v>101.69279652408818</v>
      </c>
      <c r="I45" s="10">
        <f t="shared" si="2"/>
        <v>4316852.370000005</v>
      </c>
      <c r="J45" s="16">
        <f t="shared" si="3"/>
        <v>104.91951333310556</v>
      </c>
    </row>
    <row r="46" spans="1:10" ht="30.75" outlineLevel="1">
      <c r="A46" s="9" t="s">
        <v>66</v>
      </c>
      <c r="B46" s="3" t="s">
        <v>67</v>
      </c>
      <c r="C46" s="10">
        <v>15346897</v>
      </c>
      <c r="D46" s="10">
        <v>9335681.23</v>
      </c>
      <c r="E46" s="10">
        <v>15485972</v>
      </c>
      <c r="F46" s="10">
        <v>10654661.83</v>
      </c>
      <c r="G46" s="10">
        <f t="shared" si="0"/>
        <v>139075</v>
      </c>
      <c r="H46" s="16">
        <f t="shared" si="1"/>
        <v>100.90620924868394</v>
      </c>
      <c r="I46" s="10">
        <f t="shared" si="2"/>
        <v>1318980.5999999996</v>
      </c>
      <c r="J46" s="16">
        <f t="shared" si="3"/>
        <v>114.12838085946512</v>
      </c>
    </row>
    <row r="47" spans="1:10" ht="30.75">
      <c r="A47" s="6" t="s">
        <v>68</v>
      </c>
      <c r="B47" s="7" t="s">
        <v>69</v>
      </c>
      <c r="C47" s="8">
        <f>C48</f>
        <v>10100000</v>
      </c>
      <c r="D47" s="8">
        <f>D48</f>
        <v>10100000</v>
      </c>
      <c r="E47" s="8">
        <f>E48</f>
        <v>5000000</v>
      </c>
      <c r="F47" s="8">
        <f>F48</f>
        <v>3700000</v>
      </c>
      <c r="G47" s="8">
        <f t="shared" si="0"/>
        <v>-5100000</v>
      </c>
      <c r="H47" s="15">
        <f t="shared" si="1"/>
        <v>49.504950495049506</v>
      </c>
      <c r="I47" s="8">
        <f t="shared" si="2"/>
        <v>-6400000</v>
      </c>
      <c r="J47" s="15">
        <f t="shared" si="3"/>
        <v>36.633663366336634</v>
      </c>
    </row>
    <row r="48" spans="1:10" ht="30.75" outlineLevel="1">
      <c r="A48" s="9" t="s">
        <v>70</v>
      </c>
      <c r="B48" s="3" t="s">
        <v>71</v>
      </c>
      <c r="C48" s="10">
        <v>10100000</v>
      </c>
      <c r="D48" s="10">
        <v>10100000</v>
      </c>
      <c r="E48" s="10">
        <v>5000000</v>
      </c>
      <c r="F48" s="10">
        <v>3700000</v>
      </c>
      <c r="G48" s="10">
        <f t="shared" si="0"/>
        <v>-5100000</v>
      </c>
      <c r="H48" s="16">
        <f t="shared" si="1"/>
        <v>49.504950495049506</v>
      </c>
      <c r="I48" s="10">
        <f t="shared" si="2"/>
        <v>-6400000</v>
      </c>
      <c r="J48" s="16">
        <f t="shared" si="3"/>
        <v>36.633663366336634</v>
      </c>
    </row>
    <row r="49" spans="1:10" ht="57" customHeight="1">
      <c r="A49" s="6" t="s">
        <v>72</v>
      </c>
      <c r="B49" s="7" t="s">
        <v>73</v>
      </c>
      <c r="C49" s="8">
        <f>C50</f>
        <v>47848205</v>
      </c>
      <c r="D49" s="8">
        <f>D50</f>
        <v>11339101.08</v>
      </c>
      <c r="E49" s="8">
        <f>E50</f>
        <v>32408300</v>
      </c>
      <c r="F49" s="8">
        <f>F50</f>
        <v>5775928.42</v>
      </c>
      <c r="G49" s="8">
        <f t="shared" si="0"/>
        <v>-15439905</v>
      </c>
      <c r="H49" s="15">
        <f t="shared" si="1"/>
        <v>67.7314854339886</v>
      </c>
      <c r="I49" s="8">
        <f t="shared" si="2"/>
        <v>-5563172.66</v>
      </c>
      <c r="J49" s="15">
        <f t="shared" si="3"/>
        <v>50.93815091028362</v>
      </c>
    </row>
    <row r="50" spans="1:10" ht="46.5" outlineLevel="1">
      <c r="A50" s="9" t="s">
        <v>74</v>
      </c>
      <c r="B50" s="3" t="s">
        <v>75</v>
      </c>
      <c r="C50" s="10">
        <v>47848205</v>
      </c>
      <c r="D50" s="10">
        <v>11339101.08</v>
      </c>
      <c r="E50" s="10">
        <v>32408300</v>
      </c>
      <c r="F50" s="10">
        <v>5775928.42</v>
      </c>
      <c r="G50" s="10">
        <f t="shared" si="0"/>
        <v>-15439905</v>
      </c>
      <c r="H50" s="16">
        <f t="shared" si="1"/>
        <v>67.7314854339886</v>
      </c>
      <c r="I50" s="10">
        <f t="shared" si="2"/>
        <v>-5563172.66</v>
      </c>
      <c r="J50" s="16">
        <f t="shared" si="3"/>
        <v>50.93815091028362</v>
      </c>
    </row>
    <row r="51" spans="1:10" ht="15">
      <c r="A51" s="11" t="s">
        <v>89</v>
      </c>
      <c r="B51" s="12"/>
      <c r="C51" s="13">
        <f>C49+C47+C44+C40+C37+C30+C25+C20+C16+C8</f>
        <v>3654943189.9199996</v>
      </c>
      <c r="D51" s="13">
        <f>D49+D47+D44+D40+D37+D30+D25+D20+D16+D8</f>
        <v>2402545842.25</v>
      </c>
      <c r="E51" s="13">
        <f>E49+E47+E44+E40+E37+E30+E25+E20+E16+E8</f>
        <v>3662916638.8199997</v>
      </c>
      <c r="F51" s="13">
        <f>F49+F47+F44+F40+F37+F30+F25+F20+F16+F8</f>
        <v>2485219573.79</v>
      </c>
      <c r="G51" s="13">
        <f t="shared" si="0"/>
        <v>7973448.900000095</v>
      </c>
      <c r="H51" s="17">
        <f t="shared" si="1"/>
        <v>100.21815520750064</v>
      </c>
      <c r="I51" s="13">
        <f t="shared" si="2"/>
        <v>82673731.53999996</v>
      </c>
      <c r="J51" s="17">
        <f t="shared" si="3"/>
        <v>103.44108861883674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Броткина О.В.</cp:lastModifiedBy>
  <cp:lastPrinted>2018-10-23T07:53:36Z</cp:lastPrinted>
  <dcterms:created xsi:type="dcterms:W3CDTF">2017-04-12T06:24:55Z</dcterms:created>
  <dcterms:modified xsi:type="dcterms:W3CDTF">2018-11-13T13:26:32Z</dcterms:modified>
  <cp:category/>
  <cp:version/>
  <cp:contentType/>
  <cp:contentStatus/>
</cp:coreProperties>
</file>