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Бюджет" sheetId="1" r:id="rId1"/>
  </sheets>
  <definedNames>
    <definedName name="LAST_CELL" localSheetId="0">'Бюджет'!$H$59</definedName>
    <definedName name="_xlnm.Print_Titles" localSheetId="0">'Бюджет'!$4:$7</definedName>
  </definedNames>
  <calcPr fullCalcOnLoad="1"/>
</workbook>
</file>

<file path=xl/sharedStrings.xml><?xml version="1.0" encoding="utf-8"?>
<sst xmlns="http://schemas.openxmlformats.org/spreadsheetml/2006/main" count="111" uniqueCount="105">
  <si>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</si>
  <si>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</si>
  <si>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</si>
  <si>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</si>
  <si>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</si>
  <si>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</si>
  <si>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</si>
  <si>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</si>
  <si>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</si>
  <si>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</si>
  <si>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</si>
  <si>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</si>
  <si>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</si>
  <si>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</si>
  <si>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</si>
  <si>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</si>
  <si>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</si>
  <si>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</si>
  <si>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</si>
  <si>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</si>
  <si>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</si>
  <si>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</si>
  <si>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</si>
  <si>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</si>
  <si>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</si>
  <si>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</si>
  <si>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</si>
  <si>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</si>
  <si>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</si>
  <si>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</si>
  <si>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</si>
  <si>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</si>
  <si>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</si>
  <si>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</si>
  <si>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</si>
  <si>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</si>
  <si>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</si>
  <si>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</si>
  <si>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</si>
  <si>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</si>
  <si>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</si>
  <si>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</si>
  <si>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</si>
  <si>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</si>
  <si>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</si>
  <si>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</si>
  <si>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</si>
  <si>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</si>
  <si>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</si>
  <si>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</si>
  <si>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</si>
  <si>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</si>
  <si>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</si>
  <si>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</si>
  <si>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</si>
  <si>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</si>
  <si>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</si>
  <si>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</si>
  <si>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</si>
  <si>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</si>
  <si>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</si>
  <si>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</si>
  <si>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</si>
  <si>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</si>
  <si>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</si>
  <si>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</si>
  <si>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</si>
  <si>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</si>
  <si>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</si>
  <si>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</si>
  <si>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</si>
  <si>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</si>
  <si>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1300</t>
  </si>
  <si>
    <t>1301</t>
  </si>
  <si>
    <t>Обеспечение проведения выборов и референдумов</t>
  </si>
  <si>
    <t>0107</t>
  </si>
  <si>
    <t>Дополнительное образование детей</t>
  </si>
  <si>
    <t>0703</t>
  </si>
  <si>
    <t>Молодежная политика</t>
  </si>
  <si>
    <t>0707</t>
  </si>
  <si>
    <t xml:space="preserve">Наименование </t>
  </si>
  <si>
    <t>Код</t>
  </si>
  <si>
    <t>план</t>
  </si>
  <si>
    <t>расход</t>
  </si>
  <si>
    <t>сумма</t>
  </si>
  <si>
    <t>%</t>
  </si>
  <si>
    <t>рублей</t>
  </si>
  <si>
    <t>Всего</t>
  </si>
  <si>
    <t>Водное хозяйство</t>
  </si>
  <si>
    <t>0406</t>
  </si>
  <si>
    <t>0705</t>
  </si>
  <si>
    <t>Профессиональная подготовка, переподготовка и повышение квалификации</t>
  </si>
  <si>
    <t>0410</t>
  </si>
  <si>
    <t>Связь и информатика</t>
  </si>
  <si>
    <t xml:space="preserve"> 2019 год 
(по состоянию на 01.10.2019)</t>
  </si>
  <si>
    <t>Приложение 3 к пояснительной записке</t>
  </si>
  <si>
    <t>Данные о расходах бюджета МОГО "Ухта" по разделам и подразделам классификации расходов бюджетов 
за III квартал 2020 года в сравнении с III кварталом 2019 года</t>
  </si>
  <si>
    <t xml:space="preserve"> 2020 год 
(по состоянию на 01.10.2020)</t>
  </si>
  <si>
    <t>Отклонение 2020 года от 2019 года 
(+увеличение; - уменьшение)</t>
  </si>
  <si>
    <t>Амбулаторная помощь</t>
  </si>
  <si>
    <t>0902</t>
  </si>
  <si>
    <t>ЗДРАВООХРАНЕНИЕ</t>
  </si>
  <si>
    <t>0900</t>
  </si>
  <si>
    <t>ОБСЛУЖИВАНИЕ ГОСУДАРСТВЕННОГО (МУНИЦИПАЛЬНОГО) ДОЛГА</t>
  </si>
  <si>
    <t>Обслуживание государственного  (муниципального) внутреннего долга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</si>
</sst>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  <numFmt numFmtId="174" formatCode="0.0000"/>
    <numFmt numFmtId="175" formatCode="0.000"/>
    <numFmt numFmtId="176" formatCode="0.0"/>
  </numFmts>
  <fonts count="44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>
      <alignment horizontal="left" vertical="top" wrapText="1"/>
      <protection/>
    </xf>
    <xf numFmtId="0" fontId="28" fillId="0" borderId="1">
      <alignment horizontal="left" vertical="top" wrapText="1"/>
      <protection/>
    </xf>
    <xf numFmtId="4" fontId="28" fillId="0" borderId="1">
      <alignment horizontal="right" vertical="top" shrinkToFit="1"/>
      <protection/>
    </xf>
    <xf numFmtId="4" fontId="28" fillId="0" borderId="2">
      <alignment horizontal="right" vertical="top" shrinkToFit="1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9" fontId="4" fillId="0" borderId="12" xfId="0" applyNumberFormat="1" applyFont="1" applyBorder="1" applyAlignment="1" applyProtection="1">
      <alignment horizontal="left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173" fontId="4" fillId="0" borderId="12" xfId="0" applyNumberFormat="1" applyFont="1" applyBorder="1" applyAlignment="1" applyProtection="1">
      <alignment horizontal="right" vertical="center" wrapText="1"/>
      <protection/>
    </xf>
    <xf numFmtId="173" fontId="3" fillId="0" borderId="12" xfId="0" applyNumberFormat="1" applyFont="1" applyBorder="1" applyAlignment="1" applyProtection="1">
      <alignment horizontal="right" vertical="center" wrapText="1"/>
      <protection/>
    </xf>
    <xf numFmtId="173" fontId="4" fillId="0" borderId="12" xfId="0" applyNumberFormat="1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1" xfId="33"/>
    <cellStyle name="ex66" xfId="34"/>
    <cellStyle name="ex68" xfId="35"/>
    <cellStyle name="ex6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7"/>
  <sheetViews>
    <sheetView showGridLines="0" tabSelected="1" zoomScalePageLayoutView="0" workbookViewId="0" topLeftCell="A1">
      <selection activeCell="K53" sqref="K53"/>
    </sheetView>
  </sheetViews>
  <sheetFormatPr defaultColWidth="9.140625" defaultRowHeight="12.75" customHeight="1" outlineLevelRow="1"/>
  <cols>
    <col min="1" max="1" width="34.8515625" style="0" customWidth="1"/>
    <col min="2" max="2" width="6.57421875" style="0" customWidth="1"/>
    <col min="3" max="3" width="17.28125" style="0" bestFit="1" customWidth="1"/>
    <col min="4" max="4" width="17.28125" style="0" customWidth="1"/>
    <col min="5" max="5" width="17.8515625" style="0" customWidth="1"/>
    <col min="6" max="6" width="18.7109375" style="0" customWidth="1"/>
    <col min="7" max="7" width="17.57421875" style="0" bestFit="1" customWidth="1"/>
    <col min="8" max="8" width="9.28125" style="0" bestFit="1" customWidth="1"/>
    <col min="9" max="9" width="17.7109375" style="0" customWidth="1"/>
    <col min="10" max="10" width="9.8515625" style="0" customWidth="1"/>
  </cols>
  <sheetData>
    <row r="1" spans="1:10" ht="15">
      <c r="A1" s="2"/>
      <c r="B1" s="1"/>
      <c r="C1" s="1"/>
      <c r="D1" s="1"/>
      <c r="E1" s="1"/>
      <c r="F1" s="1"/>
      <c r="G1" s="22" t="s">
        <v>95</v>
      </c>
      <c r="H1" s="22"/>
      <c r="I1" s="22"/>
      <c r="J1" s="22"/>
    </row>
    <row r="2" spans="1:10" ht="44.25" customHeight="1">
      <c r="A2" s="23" t="s">
        <v>96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1"/>
      <c r="B3" s="1"/>
      <c r="C3" s="1"/>
      <c r="D3" s="1"/>
      <c r="E3" s="1"/>
      <c r="F3" s="1"/>
      <c r="G3" s="1"/>
      <c r="H3" s="1"/>
      <c r="J3" s="14" t="s">
        <v>86</v>
      </c>
    </row>
    <row r="4" spans="1:10" ht="35.25" customHeight="1">
      <c r="A4" s="24" t="s">
        <v>80</v>
      </c>
      <c r="B4" s="24" t="s">
        <v>81</v>
      </c>
      <c r="C4" s="24" t="s">
        <v>94</v>
      </c>
      <c r="D4" s="24"/>
      <c r="E4" s="24" t="s">
        <v>97</v>
      </c>
      <c r="F4" s="24"/>
      <c r="G4" s="24" t="s">
        <v>98</v>
      </c>
      <c r="H4" s="24"/>
      <c r="I4" s="24"/>
      <c r="J4" s="24"/>
    </row>
    <row r="5" spans="1:10" ht="15">
      <c r="A5" s="24"/>
      <c r="B5" s="24"/>
      <c r="C5" s="25" t="s">
        <v>82</v>
      </c>
      <c r="D5" s="25" t="s">
        <v>83</v>
      </c>
      <c r="E5" s="25" t="s">
        <v>82</v>
      </c>
      <c r="F5" s="25" t="s">
        <v>83</v>
      </c>
      <c r="G5" s="25" t="s">
        <v>82</v>
      </c>
      <c r="H5" s="25"/>
      <c r="I5" s="25" t="s">
        <v>83</v>
      </c>
      <c r="J5" s="25"/>
    </row>
    <row r="6" spans="1:10" ht="15">
      <c r="A6" s="24"/>
      <c r="B6" s="24"/>
      <c r="C6" s="25"/>
      <c r="D6" s="25"/>
      <c r="E6" s="25"/>
      <c r="F6" s="25"/>
      <c r="G6" s="4" t="s">
        <v>84</v>
      </c>
      <c r="H6" s="4" t="s">
        <v>85</v>
      </c>
      <c r="I6" s="4" t="s">
        <v>84</v>
      </c>
      <c r="J6" s="4" t="s">
        <v>85</v>
      </c>
    </row>
    <row r="7" spans="1:10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0.75">
      <c r="A8" s="6" t="s">
        <v>0</v>
      </c>
      <c r="B8" s="7" t="s">
        <v>1</v>
      </c>
      <c r="C8" s="8">
        <v>364213864.64</v>
      </c>
      <c r="D8" s="8">
        <v>236266574.26</v>
      </c>
      <c r="E8" s="8">
        <f>SUM(E9:E15)</f>
        <v>340808671.69000006</v>
      </c>
      <c r="F8" s="8">
        <f>SUM(F9:F15)</f>
        <v>216808019.74</v>
      </c>
      <c r="G8" s="8">
        <f>E8-C8</f>
        <v>-23405192.94999993</v>
      </c>
      <c r="H8" s="15">
        <f>E8/C8*100</f>
        <v>93.57377760093391</v>
      </c>
      <c r="I8" s="8">
        <f>F8-D8</f>
        <v>-19458554.51999998</v>
      </c>
      <c r="J8" s="15">
        <f>F8/D8*100</f>
        <v>91.76415259714784</v>
      </c>
    </row>
    <row r="9" spans="1:10" ht="62.25" outlineLevel="1">
      <c r="A9" s="9" t="s">
        <v>2</v>
      </c>
      <c r="B9" s="3" t="s">
        <v>3</v>
      </c>
      <c r="C9" s="10">
        <v>2843480</v>
      </c>
      <c r="D9" s="10">
        <v>1864304.24</v>
      </c>
      <c r="E9" s="10">
        <v>6005949</v>
      </c>
      <c r="F9" s="10">
        <v>3455604.39</v>
      </c>
      <c r="G9" s="10">
        <f aca="true" t="shared" si="0" ref="G9:G54">E9-C9</f>
        <v>3162469</v>
      </c>
      <c r="H9" s="16">
        <f aca="true" t="shared" si="1" ref="H9:H54">E9/C9*100</f>
        <v>211.2182607227763</v>
      </c>
      <c r="I9" s="10">
        <f aca="true" t="shared" si="2" ref="I9:I54">F9-D9</f>
        <v>1591300.1500000001</v>
      </c>
      <c r="J9" s="16">
        <f aca="true" t="shared" si="3" ref="J9:J54">F9/D9*100</f>
        <v>185.35624796948377</v>
      </c>
    </row>
    <row r="10" spans="1:10" ht="93" outlineLevel="1">
      <c r="A10" s="9" t="s">
        <v>4</v>
      </c>
      <c r="B10" s="3" t="s">
        <v>5</v>
      </c>
      <c r="C10" s="10">
        <v>1281510</v>
      </c>
      <c r="D10" s="10">
        <v>567967.52</v>
      </c>
      <c r="E10" s="10">
        <v>2613173</v>
      </c>
      <c r="F10" s="10">
        <v>1984303.31</v>
      </c>
      <c r="G10" s="10">
        <f t="shared" si="0"/>
        <v>1331663</v>
      </c>
      <c r="H10" s="16">
        <f t="shared" si="1"/>
        <v>203.91358631614267</v>
      </c>
      <c r="I10" s="10">
        <f t="shared" si="2"/>
        <v>1416335.79</v>
      </c>
      <c r="J10" s="16">
        <f t="shared" si="3"/>
        <v>349.3691523064558</v>
      </c>
    </row>
    <row r="11" spans="1:10" ht="117" customHeight="1" outlineLevel="1">
      <c r="A11" s="9" t="s">
        <v>6</v>
      </c>
      <c r="B11" s="3" t="s">
        <v>7</v>
      </c>
      <c r="C11" s="10">
        <v>129386027.84</v>
      </c>
      <c r="D11" s="10">
        <v>91611400.6</v>
      </c>
      <c r="E11" s="10">
        <v>150305518.52</v>
      </c>
      <c r="F11" s="10">
        <v>89424541.76</v>
      </c>
      <c r="G11" s="10">
        <f t="shared" si="0"/>
        <v>20919490.680000007</v>
      </c>
      <c r="H11" s="16">
        <f t="shared" si="1"/>
        <v>116.16827645862135</v>
      </c>
      <c r="I11" s="10">
        <f t="shared" si="2"/>
        <v>-2186858.8399999887</v>
      </c>
      <c r="J11" s="16">
        <f t="shared" si="3"/>
        <v>97.61289662020516</v>
      </c>
    </row>
    <row r="12" spans="1:10" ht="78" outlineLevel="1">
      <c r="A12" s="9" t="s">
        <v>8</v>
      </c>
      <c r="B12" s="3" t="s">
        <v>9</v>
      </c>
      <c r="C12" s="10">
        <v>39197605</v>
      </c>
      <c r="D12" s="10">
        <v>28663655.29</v>
      </c>
      <c r="E12" s="10">
        <v>44069334</v>
      </c>
      <c r="F12" s="10">
        <v>29112816.46</v>
      </c>
      <c r="G12" s="10">
        <f t="shared" si="0"/>
        <v>4871729</v>
      </c>
      <c r="H12" s="16">
        <f t="shared" si="1"/>
        <v>112.42863945386459</v>
      </c>
      <c r="I12" s="10">
        <f t="shared" si="2"/>
        <v>449161.1700000018</v>
      </c>
      <c r="J12" s="16">
        <f t="shared" si="3"/>
        <v>101.56700590157006</v>
      </c>
    </row>
    <row r="13" spans="1:10" ht="30.75" outlineLevel="1">
      <c r="A13" s="9" t="s">
        <v>74</v>
      </c>
      <c r="B13" s="3" t="s">
        <v>75</v>
      </c>
      <c r="C13" s="10">
        <v>1070534</v>
      </c>
      <c r="D13" s="10">
        <v>1070534</v>
      </c>
      <c r="E13" s="10">
        <v>7531280</v>
      </c>
      <c r="F13" s="10">
        <v>7531280</v>
      </c>
      <c r="G13" s="10">
        <f t="shared" si="0"/>
        <v>6460746</v>
      </c>
      <c r="H13" s="16">
        <f t="shared" si="1"/>
        <v>703.506847984277</v>
      </c>
      <c r="I13" s="10">
        <f t="shared" si="2"/>
        <v>6460746</v>
      </c>
      <c r="J13" s="16">
        <f t="shared" si="3"/>
        <v>703.506847984277</v>
      </c>
    </row>
    <row r="14" spans="1:10" ht="15" outlineLevel="1">
      <c r="A14" s="9" t="s">
        <v>10</v>
      </c>
      <c r="B14" s="3" t="s">
        <v>11</v>
      </c>
      <c r="C14" s="10">
        <v>2991446.95</v>
      </c>
      <c r="D14" s="10">
        <v>0</v>
      </c>
      <c r="E14" s="10">
        <v>4675826.8</v>
      </c>
      <c r="F14" s="10">
        <v>0</v>
      </c>
      <c r="G14" s="10">
        <f t="shared" si="0"/>
        <v>1684379.8499999996</v>
      </c>
      <c r="H14" s="16">
        <f t="shared" si="1"/>
        <v>156.30652584362227</v>
      </c>
      <c r="I14" s="10">
        <f t="shared" si="2"/>
        <v>0</v>
      </c>
      <c r="J14" s="16"/>
    </row>
    <row r="15" spans="1:10" ht="30.75" outlineLevel="1">
      <c r="A15" s="9" t="s">
        <v>12</v>
      </c>
      <c r="B15" s="3" t="s">
        <v>13</v>
      </c>
      <c r="C15" s="10">
        <v>187443260.85</v>
      </c>
      <c r="D15" s="10">
        <v>112488712.61</v>
      </c>
      <c r="E15" s="10">
        <v>125607590.37</v>
      </c>
      <c r="F15" s="10">
        <v>85299473.82</v>
      </c>
      <c r="G15" s="10">
        <f t="shared" si="0"/>
        <v>-61835670.47999999</v>
      </c>
      <c r="H15" s="16">
        <f t="shared" si="1"/>
        <v>67.01099298017255</v>
      </c>
      <c r="I15" s="10">
        <f t="shared" si="2"/>
        <v>-27189238.790000007</v>
      </c>
      <c r="J15" s="16">
        <f t="shared" si="3"/>
        <v>75.82936264524113</v>
      </c>
    </row>
    <row r="16" spans="1:10" ht="62.25">
      <c r="A16" s="6" t="s">
        <v>14</v>
      </c>
      <c r="B16" s="7" t="s">
        <v>15</v>
      </c>
      <c r="C16" s="8">
        <v>36484253.05</v>
      </c>
      <c r="D16" s="8">
        <v>27992882.8</v>
      </c>
      <c r="E16" s="8">
        <f>SUM(E17:E19)</f>
        <v>38267462.44</v>
      </c>
      <c r="F16" s="8">
        <f>SUM(F17:F19)</f>
        <v>27483278.91</v>
      </c>
      <c r="G16" s="8">
        <f t="shared" si="0"/>
        <v>1783209.3900000006</v>
      </c>
      <c r="H16" s="15">
        <f t="shared" si="1"/>
        <v>104.88761380850033</v>
      </c>
      <c r="I16" s="8">
        <f t="shared" si="2"/>
        <v>-509603.8900000006</v>
      </c>
      <c r="J16" s="15">
        <f t="shared" si="3"/>
        <v>98.1795233679898</v>
      </c>
    </row>
    <row r="17" spans="1:10" ht="62.25" outlineLevel="1">
      <c r="A17" s="9" t="s">
        <v>16</v>
      </c>
      <c r="B17" s="3" t="s">
        <v>17</v>
      </c>
      <c r="C17" s="10">
        <v>28784397.05</v>
      </c>
      <c r="D17" s="10">
        <v>24122163.81</v>
      </c>
      <c r="E17" s="10">
        <v>32503316.44</v>
      </c>
      <c r="F17" s="10">
        <v>23775594.2</v>
      </c>
      <c r="G17" s="10">
        <f t="shared" si="0"/>
        <v>3718919.3900000006</v>
      </c>
      <c r="H17" s="16">
        <f t="shared" si="1"/>
        <v>112.91991415884112</v>
      </c>
      <c r="I17" s="10">
        <f t="shared" si="2"/>
        <v>-346569.6099999994</v>
      </c>
      <c r="J17" s="16">
        <f t="shared" si="3"/>
        <v>98.56327312620137</v>
      </c>
    </row>
    <row r="18" spans="1:10" ht="30.75" outlineLevel="1">
      <c r="A18" s="9" t="s">
        <v>18</v>
      </c>
      <c r="B18" s="3" t="s">
        <v>19</v>
      </c>
      <c r="C18" s="10">
        <v>4989146</v>
      </c>
      <c r="D18" s="10">
        <v>2962112.31</v>
      </c>
      <c r="E18" s="10">
        <v>4814146</v>
      </c>
      <c r="F18" s="10">
        <v>3256423.04</v>
      </c>
      <c r="G18" s="10">
        <f t="shared" si="0"/>
        <v>-175000</v>
      </c>
      <c r="H18" s="16">
        <f t="shared" si="1"/>
        <v>96.4923856708142</v>
      </c>
      <c r="I18" s="10">
        <f t="shared" si="2"/>
        <v>294310.73</v>
      </c>
      <c r="J18" s="16">
        <f t="shared" si="3"/>
        <v>109.93583967111631</v>
      </c>
    </row>
    <row r="19" spans="1:10" ht="57" customHeight="1" outlineLevel="1">
      <c r="A19" s="9" t="s">
        <v>20</v>
      </c>
      <c r="B19" s="3" t="s">
        <v>21</v>
      </c>
      <c r="C19" s="10">
        <v>2710710</v>
      </c>
      <c r="D19" s="10">
        <v>908606.68</v>
      </c>
      <c r="E19" s="10">
        <v>950000</v>
      </c>
      <c r="F19" s="10">
        <v>451261.67</v>
      </c>
      <c r="G19" s="10">
        <f t="shared" si="0"/>
        <v>-1760710</v>
      </c>
      <c r="H19" s="16">
        <f t="shared" si="1"/>
        <v>35.04616871594527</v>
      </c>
      <c r="I19" s="10">
        <f t="shared" si="2"/>
        <v>-457345.01000000007</v>
      </c>
      <c r="J19" s="16">
        <f t="shared" si="3"/>
        <v>49.66523798834496</v>
      </c>
    </row>
    <row r="20" spans="1:10" ht="30.75">
      <c r="A20" s="6" t="s">
        <v>22</v>
      </c>
      <c r="B20" s="7" t="s">
        <v>23</v>
      </c>
      <c r="C20" s="8">
        <v>393234655.28</v>
      </c>
      <c r="D20" s="8">
        <v>220275517.77</v>
      </c>
      <c r="E20" s="8">
        <f>SUM(E21:E25)</f>
        <v>151526396.08</v>
      </c>
      <c r="F20" s="8">
        <f>SUM(F21:F25)</f>
        <v>104837487.17</v>
      </c>
      <c r="G20" s="8">
        <f t="shared" si="0"/>
        <v>-241708259.19999996</v>
      </c>
      <c r="H20" s="15">
        <f t="shared" si="1"/>
        <v>38.53332712298887</v>
      </c>
      <c r="I20" s="8">
        <f t="shared" si="2"/>
        <v>-115438030.60000001</v>
      </c>
      <c r="J20" s="15">
        <f t="shared" si="3"/>
        <v>47.59379899833704</v>
      </c>
    </row>
    <row r="21" spans="1:10" ht="15">
      <c r="A21" s="9" t="s">
        <v>88</v>
      </c>
      <c r="B21" s="3" t="s">
        <v>89</v>
      </c>
      <c r="C21" s="10">
        <v>4300000</v>
      </c>
      <c r="D21" s="10">
        <v>87600</v>
      </c>
      <c r="E21" s="10">
        <v>0</v>
      </c>
      <c r="F21" s="10">
        <v>0</v>
      </c>
      <c r="G21" s="10">
        <f>E21-C21</f>
        <v>-4300000</v>
      </c>
      <c r="H21" s="16">
        <f>E21/C21*100</f>
        <v>0</v>
      </c>
      <c r="I21" s="10">
        <f>F21-D21</f>
        <v>-87600</v>
      </c>
      <c r="J21" s="16">
        <f>F21/D21*100</f>
        <v>0</v>
      </c>
    </row>
    <row r="22" spans="1:10" ht="15" outlineLevel="1">
      <c r="A22" s="9" t="s">
        <v>24</v>
      </c>
      <c r="B22" s="3" t="s">
        <v>25</v>
      </c>
      <c r="C22" s="10">
        <v>2819332</v>
      </c>
      <c r="D22" s="10">
        <v>705951.95</v>
      </c>
      <c r="E22" s="10">
        <v>12545873.68</v>
      </c>
      <c r="F22" s="10">
        <v>1098412.52</v>
      </c>
      <c r="G22" s="10">
        <f>E22-C22</f>
        <v>9726541.68</v>
      </c>
      <c r="H22" s="16">
        <f>E22/C22*100</f>
        <v>444.99454764461933</v>
      </c>
      <c r="I22" s="10">
        <f>F22-D22</f>
        <v>392460.57000000007</v>
      </c>
      <c r="J22" s="16">
        <f>F22/D22*100</f>
        <v>155.59309950202703</v>
      </c>
    </row>
    <row r="23" spans="1:10" ht="30.75" outlineLevel="1">
      <c r="A23" s="9" t="s">
        <v>26</v>
      </c>
      <c r="B23" s="3" t="s">
        <v>27</v>
      </c>
      <c r="C23" s="10">
        <v>357822175.77</v>
      </c>
      <c r="D23" s="10">
        <v>203528814.15</v>
      </c>
      <c r="E23" s="10">
        <v>108705315.28</v>
      </c>
      <c r="F23" s="10">
        <v>83991502.47</v>
      </c>
      <c r="G23" s="10">
        <f>E23-C23</f>
        <v>-249116860.48999998</v>
      </c>
      <c r="H23" s="16">
        <f>E23/C23*100</f>
        <v>30.379703283083643</v>
      </c>
      <c r="I23" s="10">
        <f>F23-D23</f>
        <v>-119537311.68</v>
      </c>
      <c r="J23" s="16">
        <f>F23/D23*100</f>
        <v>41.26762238593822</v>
      </c>
    </row>
    <row r="24" spans="1:10" ht="15" outlineLevel="1">
      <c r="A24" s="9" t="s">
        <v>93</v>
      </c>
      <c r="B24" s="3" t="s">
        <v>92</v>
      </c>
      <c r="C24" s="10">
        <v>203371.2</v>
      </c>
      <c r="D24" s="10">
        <v>100437.54</v>
      </c>
      <c r="E24" s="10">
        <v>216450</v>
      </c>
      <c r="F24" s="10">
        <v>165607.2</v>
      </c>
      <c r="G24" s="10">
        <f>E24-C24</f>
        <v>13078.799999999988</v>
      </c>
      <c r="H24" s="16">
        <f>E24/C24*100</f>
        <v>106.43099907951567</v>
      </c>
      <c r="I24" s="10">
        <f>F24-D24</f>
        <v>65169.66000000002</v>
      </c>
      <c r="J24" s="16">
        <f>F24/D24*100</f>
        <v>164.88575885072456</v>
      </c>
    </row>
    <row r="25" spans="1:10" ht="30.75" outlineLevel="1">
      <c r="A25" s="9" t="s">
        <v>28</v>
      </c>
      <c r="B25" s="3" t="s">
        <v>29</v>
      </c>
      <c r="C25" s="10">
        <v>28089776.31</v>
      </c>
      <c r="D25" s="10">
        <v>15852714.13</v>
      </c>
      <c r="E25" s="10">
        <v>30058757.12</v>
      </c>
      <c r="F25" s="10">
        <v>19581964.98</v>
      </c>
      <c r="G25" s="10">
        <f>E25-C25</f>
        <v>1968980.8100000024</v>
      </c>
      <c r="H25" s="16">
        <f>E25/C25*100</f>
        <v>107.0095994651942</v>
      </c>
      <c r="I25" s="10">
        <f>F25-D25</f>
        <v>3729250.8499999996</v>
      </c>
      <c r="J25" s="16">
        <f>F25/D25*100</f>
        <v>123.52436825276934</v>
      </c>
    </row>
    <row r="26" spans="1:10" ht="46.5">
      <c r="A26" s="6" t="s">
        <v>30</v>
      </c>
      <c r="B26" s="7" t="s">
        <v>31</v>
      </c>
      <c r="C26" s="8">
        <v>406826450.22</v>
      </c>
      <c r="D26" s="8">
        <v>208020360.18</v>
      </c>
      <c r="E26" s="8">
        <f>SUM(E27:E30)</f>
        <v>740777061.97</v>
      </c>
      <c r="F26" s="8">
        <f>SUM(F27:F30)</f>
        <v>420031127.08</v>
      </c>
      <c r="G26" s="8">
        <f t="shared" si="0"/>
        <v>333950611.75</v>
      </c>
      <c r="H26" s="15">
        <f t="shared" si="1"/>
        <v>182.08675015339077</v>
      </c>
      <c r="I26" s="8">
        <f t="shared" si="2"/>
        <v>212010766.89999998</v>
      </c>
      <c r="J26" s="15">
        <f t="shared" si="3"/>
        <v>201.9182769977646</v>
      </c>
    </row>
    <row r="27" spans="1:10" ht="15" outlineLevel="1">
      <c r="A27" s="9" t="s">
        <v>32</v>
      </c>
      <c r="B27" s="3" t="s">
        <v>33</v>
      </c>
      <c r="C27" s="10">
        <v>107789591.26</v>
      </c>
      <c r="D27" s="10">
        <v>56860979.23</v>
      </c>
      <c r="E27" s="10">
        <v>56637112.31</v>
      </c>
      <c r="F27" s="10">
        <v>40379137.85</v>
      </c>
      <c r="G27" s="10">
        <f t="shared" si="0"/>
        <v>-51152478.95</v>
      </c>
      <c r="H27" s="16">
        <f t="shared" si="1"/>
        <v>52.54413867604827</v>
      </c>
      <c r="I27" s="10">
        <f t="shared" si="2"/>
        <v>-16481841.379999995</v>
      </c>
      <c r="J27" s="16">
        <f t="shared" si="3"/>
        <v>71.01379258114477</v>
      </c>
    </row>
    <row r="28" spans="1:10" ht="15" outlineLevel="1">
      <c r="A28" s="9" t="s">
        <v>34</v>
      </c>
      <c r="B28" s="3" t="s">
        <v>35</v>
      </c>
      <c r="C28" s="10">
        <v>10035567</v>
      </c>
      <c r="D28" s="10">
        <v>129353.4</v>
      </c>
      <c r="E28" s="10">
        <v>97363027.07</v>
      </c>
      <c r="F28" s="10">
        <v>11181740.86</v>
      </c>
      <c r="G28" s="10">
        <f t="shared" si="0"/>
        <v>87327460.07</v>
      </c>
      <c r="H28" s="16">
        <f t="shared" si="1"/>
        <v>970.1796328000202</v>
      </c>
      <c r="I28" s="10">
        <f t="shared" si="2"/>
        <v>11052387.459999999</v>
      </c>
      <c r="J28" s="16">
        <f t="shared" si="3"/>
        <v>8644.334714046945</v>
      </c>
    </row>
    <row r="29" spans="1:10" ht="15" outlineLevel="1">
      <c r="A29" s="9" t="s">
        <v>36</v>
      </c>
      <c r="B29" s="3" t="s">
        <v>37</v>
      </c>
      <c r="C29" s="10">
        <v>245497811.4</v>
      </c>
      <c r="D29" s="10">
        <v>119387985.94</v>
      </c>
      <c r="E29" s="10">
        <v>533422405.9</v>
      </c>
      <c r="F29" s="10">
        <v>334795063.5</v>
      </c>
      <c r="G29" s="10">
        <f t="shared" si="0"/>
        <v>287924594.5</v>
      </c>
      <c r="H29" s="16">
        <f t="shared" si="1"/>
        <v>217.28193944298434</v>
      </c>
      <c r="I29" s="10">
        <f t="shared" si="2"/>
        <v>215407077.56</v>
      </c>
      <c r="J29" s="16">
        <f t="shared" si="3"/>
        <v>280.4260921766916</v>
      </c>
    </row>
    <row r="30" spans="1:10" ht="46.5" outlineLevel="1">
      <c r="A30" s="9" t="s">
        <v>38</v>
      </c>
      <c r="B30" s="3" t="s">
        <v>39</v>
      </c>
      <c r="C30" s="10">
        <v>43503480.56</v>
      </c>
      <c r="D30" s="10">
        <v>31642041.61</v>
      </c>
      <c r="E30" s="10">
        <v>53354516.69</v>
      </c>
      <c r="F30" s="10">
        <v>33675184.87</v>
      </c>
      <c r="G30" s="10">
        <f t="shared" si="0"/>
        <v>9851036.129999995</v>
      </c>
      <c r="H30" s="16">
        <f t="shared" si="1"/>
        <v>122.64424823759434</v>
      </c>
      <c r="I30" s="10">
        <f t="shared" si="2"/>
        <v>2033143.259999998</v>
      </c>
      <c r="J30" s="16">
        <f t="shared" si="3"/>
        <v>106.42544904358337</v>
      </c>
    </row>
    <row r="31" spans="1:10" ht="15">
      <c r="A31" s="6" t="s">
        <v>40</v>
      </c>
      <c r="B31" s="7" t="s">
        <v>41</v>
      </c>
      <c r="C31" s="8">
        <v>2452972983.84</v>
      </c>
      <c r="D31" s="8">
        <v>1905742623.7</v>
      </c>
      <c r="E31" s="8">
        <f>SUM(E32:E37)</f>
        <v>2426208138.67</v>
      </c>
      <c r="F31" s="8">
        <f>SUM(F32:F37)</f>
        <v>1905540059.22</v>
      </c>
      <c r="G31" s="8">
        <f t="shared" si="0"/>
        <v>-26764845.170000076</v>
      </c>
      <c r="H31" s="15">
        <f t="shared" si="1"/>
        <v>98.90888137185672</v>
      </c>
      <c r="I31" s="8">
        <f t="shared" si="2"/>
        <v>-202564.48000001907</v>
      </c>
      <c r="J31" s="15">
        <f t="shared" si="3"/>
        <v>99.98937083751599</v>
      </c>
    </row>
    <row r="32" spans="1:10" ht="15" outlineLevel="1">
      <c r="A32" s="9" t="s">
        <v>42</v>
      </c>
      <c r="B32" s="3" t="s">
        <v>43</v>
      </c>
      <c r="C32" s="10">
        <v>1144305298.63</v>
      </c>
      <c r="D32" s="10">
        <v>892389595.88</v>
      </c>
      <c r="E32" s="10">
        <v>1133822013.35</v>
      </c>
      <c r="F32" s="10">
        <v>906655931.88</v>
      </c>
      <c r="G32" s="10">
        <f t="shared" si="0"/>
        <v>-10483285.28000021</v>
      </c>
      <c r="H32" s="16">
        <f t="shared" si="1"/>
        <v>99.08387339527737</v>
      </c>
      <c r="I32" s="10">
        <f t="shared" si="2"/>
        <v>14266336</v>
      </c>
      <c r="J32" s="16">
        <f t="shared" si="3"/>
        <v>101.59866677803788</v>
      </c>
    </row>
    <row r="33" spans="1:10" ht="15" outlineLevel="1">
      <c r="A33" s="9" t="s">
        <v>44</v>
      </c>
      <c r="B33" s="3" t="s">
        <v>45</v>
      </c>
      <c r="C33" s="10">
        <v>1088853505.83</v>
      </c>
      <c r="D33" s="10">
        <v>830284134.44</v>
      </c>
      <c r="E33" s="10">
        <v>1064264723.86</v>
      </c>
      <c r="F33" s="10">
        <v>834894047.75</v>
      </c>
      <c r="G33" s="10">
        <f t="shared" si="0"/>
        <v>-24588781.96999991</v>
      </c>
      <c r="H33" s="16">
        <f t="shared" si="1"/>
        <v>97.74177317349438</v>
      </c>
      <c r="I33" s="10">
        <f t="shared" si="2"/>
        <v>4609913.309999943</v>
      </c>
      <c r="J33" s="16">
        <f t="shared" si="3"/>
        <v>100.5552211729433</v>
      </c>
    </row>
    <row r="34" spans="1:10" ht="30.75" outlineLevel="1">
      <c r="A34" s="9" t="s">
        <v>76</v>
      </c>
      <c r="B34" s="3" t="s">
        <v>77</v>
      </c>
      <c r="C34" s="10">
        <v>132010282.12</v>
      </c>
      <c r="D34" s="10">
        <v>120707029.21</v>
      </c>
      <c r="E34" s="10">
        <v>131909232.46</v>
      </c>
      <c r="F34" s="10">
        <v>97387519.81</v>
      </c>
      <c r="G34" s="10">
        <f t="shared" si="0"/>
        <v>-101049.66000001132</v>
      </c>
      <c r="H34" s="16">
        <f t="shared" si="1"/>
        <v>99.9234531898749</v>
      </c>
      <c r="I34" s="10">
        <f t="shared" si="2"/>
        <v>-23319509.39999999</v>
      </c>
      <c r="J34" s="16">
        <f t="shared" si="3"/>
        <v>80.68090188896134</v>
      </c>
    </row>
    <row r="35" spans="1:10" ht="46.5" outlineLevel="1">
      <c r="A35" s="9" t="s">
        <v>91</v>
      </c>
      <c r="B35" s="3" t="s">
        <v>90</v>
      </c>
      <c r="C35" s="10">
        <v>930422.06</v>
      </c>
      <c r="D35" s="10">
        <v>377170</v>
      </c>
      <c r="E35" s="10">
        <v>1754848</v>
      </c>
      <c r="F35" s="10">
        <v>955738.3</v>
      </c>
      <c r="G35" s="10">
        <f>E35-C35</f>
        <v>824425.94</v>
      </c>
      <c r="H35" s="16">
        <f t="shared" si="1"/>
        <v>188.6077378689839</v>
      </c>
      <c r="I35" s="10">
        <f>F35-D35</f>
        <v>578568.3</v>
      </c>
      <c r="J35" s="16">
        <f t="shared" si="3"/>
        <v>253.39722141209538</v>
      </c>
    </row>
    <row r="36" spans="1:10" ht="15" outlineLevel="1">
      <c r="A36" s="9" t="s">
        <v>78</v>
      </c>
      <c r="B36" s="3" t="s">
        <v>79</v>
      </c>
      <c r="C36" s="10">
        <v>10705900</v>
      </c>
      <c r="D36" s="10">
        <v>9994283</v>
      </c>
      <c r="E36" s="10">
        <v>13019588</v>
      </c>
      <c r="F36" s="10">
        <v>11359038.34</v>
      </c>
      <c r="G36" s="10">
        <f t="shared" si="0"/>
        <v>2313688</v>
      </c>
      <c r="H36" s="16">
        <f t="shared" si="1"/>
        <v>121.61133580549044</v>
      </c>
      <c r="I36" s="10">
        <f t="shared" si="2"/>
        <v>1364755.3399999999</v>
      </c>
      <c r="J36" s="16">
        <f t="shared" si="3"/>
        <v>113.65536016940885</v>
      </c>
    </row>
    <row r="37" spans="1:10" ht="30.75" outlineLevel="1">
      <c r="A37" s="9" t="s">
        <v>46</v>
      </c>
      <c r="B37" s="3" t="s">
        <v>47</v>
      </c>
      <c r="C37" s="10">
        <v>76167575.2</v>
      </c>
      <c r="D37" s="10">
        <v>51990411.17</v>
      </c>
      <c r="E37" s="10">
        <v>81437733</v>
      </c>
      <c r="F37" s="10">
        <v>54287783.14</v>
      </c>
      <c r="G37" s="10">
        <f t="shared" si="0"/>
        <v>5270157.799999997</v>
      </c>
      <c r="H37" s="16">
        <f t="shared" si="1"/>
        <v>106.91916184303054</v>
      </c>
      <c r="I37" s="10">
        <f t="shared" si="2"/>
        <v>2297371.969999999</v>
      </c>
      <c r="J37" s="16">
        <f t="shared" si="3"/>
        <v>104.41883785548065</v>
      </c>
    </row>
    <row r="38" spans="1:10" ht="30.75">
      <c r="A38" s="6" t="s">
        <v>48</v>
      </c>
      <c r="B38" s="7" t="s">
        <v>49</v>
      </c>
      <c r="C38" s="8">
        <v>242698697.75</v>
      </c>
      <c r="D38" s="8">
        <v>220044161.94</v>
      </c>
      <c r="E38" s="8">
        <f>SUM(E39:E40)</f>
        <v>258252050.25</v>
      </c>
      <c r="F38" s="8">
        <f>SUM(F39:F40)</f>
        <v>181562235.9</v>
      </c>
      <c r="G38" s="8">
        <f t="shared" si="0"/>
        <v>15553352.5</v>
      </c>
      <c r="H38" s="15">
        <f t="shared" si="1"/>
        <v>106.4085026595492</v>
      </c>
      <c r="I38" s="8">
        <f t="shared" si="2"/>
        <v>-38481926.03999999</v>
      </c>
      <c r="J38" s="15">
        <f t="shared" si="3"/>
        <v>82.51172596413035</v>
      </c>
    </row>
    <row r="39" spans="1:10" ht="15" outlineLevel="1">
      <c r="A39" s="9" t="s">
        <v>50</v>
      </c>
      <c r="B39" s="3" t="s">
        <v>51</v>
      </c>
      <c r="C39" s="10">
        <v>170850967.13</v>
      </c>
      <c r="D39" s="10">
        <v>163702150.52</v>
      </c>
      <c r="E39" s="10">
        <v>177268430.53</v>
      </c>
      <c r="F39" s="10">
        <v>127506309.44</v>
      </c>
      <c r="G39" s="10">
        <f t="shared" si="0"/>
        <v>6417463.400000006</v>
      </c>
      <c r="H39" s="16">
        <f t="shared" si="1"/>
        <v>103.75617622059872</v>
      </c>
      <c r="I39" s="10">
        <f t="shared" si="2"/>
        <v>-36195841.08000001</v>
      </c>
      <c r="J39" s="16">
        <f t="shared" si="3"/>
        <v>77.88920856260965</v>
      </c>
    </row>
    <row r="40" spans="1:10" ht="30.75" outlineLevel="1">
      <c r="A40" s="9" t="s">
        <v>52</v>
      </c>
      <c r="B40" s="3" t="s">
        <v>53</v>
      </c>
      <c r="C40" s="10">
        <v>71847730.62</v>
      </c>
      <c r="D40" s="10">
        <v>56342011.42</v>
      </c>
      <c r="E40" s="10">
        <v>80983619.72</v>
      </c>
      <c r="F40" s="10">
        <v>54055926.46</v>
      </c>
      <c r="G40" s="10">
        <f t="shared" si="0"/>
        <v>9135889.099999994</v>
      </c>
      <c r="H40" s="16">
        <f t="shared" si="1"/>
        <v>112.71562653567915</v>
      </c>
      <c r="I40" s="10">
        <f t="shared" si="2"/>
        <v>-2286084.960000001</v>
      </c>
      <c r="J40" s="16">
        <f t="shared" si="3"/>
        <v>95.9424860732102</v>
      </c>
    </row>
    <row r="41" spans="1:10" s="21" customFormat="1" ht="15" outlineLevel="1">
      <c r="A41" s="6" t="s">
        <v>101</v>
      </c>
      <c r="B41" s="7" t="s">
        <v>102</v>
      </c>
      <c r="C41" s="8">
        <f>SUM(C42)</f>
        <v>0</v>
      </c>
      <c r="D41" s="8">
        <f>SUM(D42)</f>
        <v>0</v>
      </c>
      <c r="E41" s="8">
        <f>SUM(E42)</f>
        <v>5000000</v>
      </c>
      <c r="F41" s="8">
        <f>SUM(F42)</f>
        <v>4936759</v>
      </c>
      <c r="G41" s="8">
        <f>E41-C41</f>
        <v>5000000</v>
      </c>
      <c r="H41" s="15"/>
      <c r="I41" s="8">
        <f>F41-D41</f>
        <v>4936759</v>
      </c>
      <c r="J41" s="15"/>
    </row>
    <row r="42" spans="1:10" ht="15" outlineLevel="1">
      <c r="A42" s="9" t="s">
        <v>99</v>
      </c>
      <c r="B42" s="3" t="s">
        <v>100</v>
      </c>
      <c r="C42" s="10">
        <v>0</v>
      </c>
      <c r="D42" s="10">
        <v>0</v>
      </c>
      <c r="E42" s="10">
        <v>5000000</v>
      </c>
      <c r="F42" s="10">
        <v>4936759</v>
      </c>
      <c r="G42" s="10">
        <f>E42-C42</f>
        <v>5000000</v>
      </c>
      <c r="H42" s="16"/>
      <c r="I42" s="10">
        <f>F42-D42</f>
        <v>4936759</v>
      </c>
      <c r="J42" s="16"/>
    </row>
    <row r="43" spans="1:10" ht="15">
      <c r="A43" s="6" t="s">
        <v>54</v>
      </c>
      <c r="B43" s="7" t="s">
        <v>55</v>
      </c>
      <c r="C43" s="8">
        <v>119915717.7</v>
      </c>
      <c r="D43" s="8">
        <v>77203308.46</v>
      </c>
      <c r="E43" s="8">
        <f>SUM(E44:E46)</f>
        <v>169672484.39</v>
      </c>
      <c r="F43" s="8">
        <f>SUM(F44:F46)</f>
        <v>115563602.94999999</v>
      </c>
      <c r="G43" s="8">
        <f t="shared" si="0"/>
        <v>49756766.68999998</v>
      </c>
      <c r="H43" s="15">
        <f t="shared" si="1"/>
        <v>141.49311503474408</v>
      </c>
      <c r="I43" s="8">
        <f t="shared" si="2"/>
        <v>38360294.489999995</v>
      </c>
      <c r="J43" s="15">
        <f t="shared" si="3"/>
        <v>149.68737124766477</v>
      </c>
    </row>
    <row r="44" spans="1:10" ht="15" outlineLevel="1">
      <c r="A44" s="9" t="s">
        <v>56</v>
      </c>
      <c r="B44" s="3" t="s">
        <v>57</v>
      </c>
      <c r="C44" s="10">
        <v>19200000</v>
      </c>
      <c r="D44" s="10">
        <v>14062800.95</v>
      </c>
      <c r="E44" s="10">
        <v>20350000</v>
      </c>
      <c r="F44" s="10">
        <v>15111224.05</v>
      </c>
      <c r="G44" s="10">
        <f t="shared" si="0"/>
        <v>1150000</v>
      </c>
      <c r="H44" s="16">
        <f t="shared" si="1"/>
        <v>105.98958333333333</v>
      </c>
      <c r="I44" s="10">
        <f t="shared" si="2"/>
        <v>1048423.1000000015</v>
      </c>
      <c r="J44" s="16">
        <f t="shared" si="3"/>
        <v>107.45529360564548</v>
      </c>
    </row>
    <row r="45" spans="1:10" ht="30.75" outlineLevel="1">
      <c r="A45" s="9" t="s">
        <v>58</v>
      </c>
      <c r="B45" s="3" t="s">
        <v>59</v>
      </c>
      <c r="C45" s="10">
        <v>12788214</v>
      </c>
      <c r="D45" s="10">
        <v>9237049</v>
      </c>
      <c r="E45" s="10">
        <v>11704275</v>
      </c>
      <c r="F45" s="10">
        <v>8444223.58</v>
      </c>
      <c r="G45" s="10">
        <f t="shared" si="0"/>
        <v>-1083939</v>
      </c>
      <c r="H45" s="16">
        <f t="shared" si="1"/>
        <v>91.52392194875688</v>
      </c>
      <c r="I45" s="10">
        <f t="shared" si="2"/>
        <v>-792825.4199999999</v>
      </c>
      <c r="J45" s="16">
        <f t="shared" si="3"/>
        <v>91.41689710642436</v>
      </c>
    </row>
    <row r="46" spans="1:10" ht="15" outlineLevel="1">
      <c r="A46" s="9" t="s">
        <v>60</v>
      </c>
      <c r="B46" s="3" t="s">
        <v>61</v>
      </c>
      <c r="C46" s="10">
        <v>87927503.7</v>
      </c>
      <c r="D46" s="10">
        <v>53903458.51</v>
      </c>
      <c r="E46" s="10">
        <v>137618209.39</v>
      </c>
      <c r="F46" s="10">
        <v>92008155.32</v>
      </c>
      <c r="G46" s="10">
        <f t="shared" si="0"/>
        <v>49690705.68999998</v>
      </c>
      <c r="H46" s="16">
        <f t="shared" si="1"/>
        <v>156.51326786160084</v>
      </c>
      <c r="I46" s="10">
        <f t="shared" si="2"/>
        <v>38104696.809999995</v>
      </c>
      <c r="J46" s="16">
        <f t="shared" si="3"/>
        <v>170.69063444775244</v>
      </c>
    </row>
    <row r="47" spans="1:10" ht="30.75">
      <c r="A47" s="6" t="s">
        <v>62</v>
      </c>
      <c r="B47" s="7" t="s">
        <v>63</v>
      </c>
      <c r="C47" s="8">
        <v>162213994.22</v>
      </c>
      <c r="D47" s="8">
        <v>114702385.21</v>
      </c>
      <c r="E47" s="8">
        <f>SUM(E48:E49)</f>
        <v>192699980.4</v>
      </c>
      <c r="F47" s="8">
        <f>SUM(F48:F49)</f>
        <v>136113199.85</v>
      </c>
      <c r="G47" s="8">
        <f t="shared" si="0"/>
        <v>30485986.180000007</v>
      </c>
      <c r="H47" s="15">
        <f t="shared" si="1"/>
        <v>118.79368443307912</v>
      </c>
      <c r="I47" s="8">
        <f t="shared" si="2"/>
        <v>21410814.64</v>
      </c>
      <c r="J47" s="15">
        <f t="shared" si="3"/>
        <v>118.66640750390722</v>
      </c>
    </row>
    <row r="48" spans="1:10" ht="15" outlineLevel="1">
      <c r="A48" s="9" t="s">
        <v>64</v>
      </c>
      <c r="B48" s="3" t="s">
        <v>65</v>
      </c>
      <c r="C48" s="10">
        <v>142283149.21</v>
      </c>
      <c r="D48" s="10">
        <v>105330648.61</v>
      </c>
      <c r="E48" s="10">
        <v>174755006.4</v>
      </c>
      <c r="F48" s="10">
        <v>125722068.36</v>
      </c>
      <c r="G48" s="10">
        <f t="shared" si="0"/>
        <v>32471857.189999998</v>
      </c>
      <c r="H48" s="16">
        <f t="shared" si="1"/>
        <v>122.8219978052874</v>
      </c>
      <c r="I48" s="10">
        <f t="shared" si="2"/>
        <v>20391419.75</v>
      </c>
      <c r="J48" s="16">
        <f t="shared" si="3"/>
        <v>119.35943623161556</v>
      </c>
    </row>
    <row r="49" spans="1:10" ht="30.75" outlineLevel="1">
      <c r="A49" s="9" t="s">
        <v>66</v>
      </c>
      <c r="B49" s="3" t="s">
        <v>67</v>
      </c>
      <c r="C49" s="10">
        <v>19930845.01</v>
      </c>
      <c r="D49" s="10">
        <v>9371736.6</v>
      </c>
      <c r="E49" s="10">
        <v>17944974</v>
      </c>
      <c r="F49" s="10">
        <v>10391131.49</v>
      </c>
      <c r="G49" s="10">
        <f t="shared" si="0"/>
        <v>-1985871.0100000016</v>
      </c>
      <c r="H49" s="16">
        <f t="shared" si="1"/>
        <v>90.03619259994436</v>
      </c>
      <c r="I49" s="10">
        <f t="shared" si="2"/>
        <v>1019394.8900000006</v>
      </c>
      <c r="J49" s="16">
        <f t="shared" si="3"/>
        <v>110.87733184904067</v>
      </c>
    </row>
    <row r="50" spans="1:10" ht="30.75">
      <c r="A50" s="6" t="s">
        <v>68</v>
      </c>
      <c r="B50" s="7" t="s">
        <v>69</v>
      </c>
      <c r="C50" s="8">
        <v>5000000</v>
      </c>
      <c r="D50" s="8">
        <v>5000000</v>
      </c>
      <c r="E50" s="8">
        <f>SUM(E51)</f>
        <v>6707198.82</v>
      </c>
      <c r="F50" s="8">
        <f>SUM(F51)</f>
        <v>3400000</v>
      </c>
      <c r="G50" s="8">
        <f t="shared" si="0"/>
        <v>1707198.8200000003</v>
      </c>
      <c r="H50" s="15">
        <f t="shared" si="1"/>
        <v>134.14397639999999</v>
      </c>
      <c r="I50" s="8">
        <f t="shared" si="2"/>
        <v>-1600000</v>
      </c>
      <c r="J50" s="15">
        <f t="shared" si="3"/>
        <v>68</v>
      </c>
    </row>
    <row r="51" spans="1:10" ht="30.75" outlineLevel="1">
      <c r="A51" s="9" t="s">
        <v>70</v>
      </c>
      <c r="B51" s="3" t="s">
        <v>71</v>
      </c>
      <c r="C51" s="10">
        <v>5000000</v>
      </c>
      <c r="D51" s="10">
        <v>5000000</v>
      </c>
      <c r="E51" s="10">
        <v>6707198.82</v>
      </c>
      <c r="F51" s="10">
        <v>3400000</v>
      </c>
      <c r="G51" s="10">
        <f t="shared" si="0"/>
        <v>1707198.8200000003</v>
      </c>
      <c r="H51" s="16">
        <f t="shared" si="1"/>
        <v>134.14397639999999</v>
      </c>
      <c r="I51" s="10">
        <f t="shared" si="2"/>
        <v>-1600000</v>
      </c>
      <c r="J51" s="16">
        <f t="shared" si="3"/>
        <v>68</v>
      </c>
    </row>
    <row r="52" spans="1:10" ht="57" customHeight="1">
      <c r="A52" s="6" t="s">
        <v>103</v>
      </c>
      <c r="B52" s="7" t="s">
        <v>72</v>
      </c>
      <c r="C52" s="8">
        <v>9497811</v>
      </c>
      <c r="D52" s="8">
        <v>3516617.77</v>
      </c>
      <c r="E52" s="8">
        <f>SUM(E53)</f>
        <v>23286659</v>
      </c>
      <c r="F52" s="8">
        <f>SUM(F53)</f>
        <v>9258248.39</v>
      </c>
      <c r="G52" s="8">
        <f t="shared" si="0"/>
        <v>13788848</v>
      </c>
      <c r="H52" s="15">
        <f t="shared" si="1"/>
        <v>245.1792207699227</v>
      </c>
      <c r="I52" s="8">
        <f t="shared" si="2"/>
        <v>5741630.620000001</v>
      </c>
      <c r="J52" s="15">
        <f t="shared" si="3"/>
        <v>263.27138732510014</v>
      </c>
    </row>
    <row r="53" spans="1:10" ht="46.5" outlineLevel="1">
      <c r="A53" s="9" t="s">
        <v>104</v>
      </c>
      <c r="B53" s="3" t="s">
        <v>73</v>
      </c>
      <c r="C53" s="10">
        <v>9497811</v>
      </c>
      <c r="D53" s="10">
        <v>3516617.77</v>
      </c>
      <c r="E53" s="10">
        <v>23286659</v>
      </c>
      <c r="F53" s="10">
        <v>9258248.39</v>
      </c>
      <c r="G53" s="10">
        <f t="shared" si="0"/>
        <v>13788848</v>
      </c>
      <c r="H53" s="16">
        <f t="shared" si="1"/>
        <v>245.1792207699227</v>
      </c>
      <c r="I53" s="10">
        <f t="shared" si="2"/>
        <v>5741630.620000001</v>
      </c>
      <c r="J53" s="16">
        <f t="shared" si="3"/>
        <v>263.27138732510014</v>
      </c>
    </row>
    <row r="54" spans="1:10" ht="15">
      <c r="A54" s="11" t="s">
        <v>87</v>
      </c>
      <c r="B54" s="12"/>
      <c r="C54" s="13">
        <v>4193058427.7</v>
      </c>
      <c r="D54" s="13">
        <v>3018764432.09</v>
      </c>
      <c r="E54" s="13">
        <f>E52+E50+E47+E43+E38+E26+E20+E16+E8+E41+E31</f>
        <v>4353206103.71</v>
      </c>
      <c r="F54" s="13">
        <f>F52+F50+F47+F43+F38+F26+F20+F16+F8+F41+F31</f>
        <v>3125534018.21</v>
      </c>
      <c r="G54" s="13">
        <f t="shared" si="0"/>
        <v>160147676.01000023</v>
      </c>
      <c r="H54" s="17">
        <f t="shared" si="1"/>
        <v>103.81935235989177</v>
      </c>
      <c r="I54" s="13">
        <f t="shared" si="2"/>
        <v>106769586.11999989</v>
      </c>
      <c r="J54" s="17">
        <f t="shared" si="3"/>
        <v>103.53686379053033</v>
      </c>
    </row>
    <row r="57" spans="3:10" ht="12.75" customHeight="1">
      <c r="C57" s="18"/>
      <c r="D57" s="18"/>
      <c r="E57" s="18"/>
      <c r="F57" s="18"/>
      <c r="G57" s="18"/>
      <c r="H57" s="19"/>
      <c r="I57" s="18"/>
      <c r="J57" s="20"/>
    </row>
  </sheetData>
  <sheetProtection/>
  <mergeCells count="13">
    <mergeCell ref="B4:B6"/>
    <mergeCell ref="C4:D4"/>
    <mergeCell ref="E4:F4"/>
    <mergeCell ref="G1:J1"/>
    <mergeCell ref="A2:J2"/>
    <mergeCell ref="G4:J4"/>
    <mergeCell ref="C5:C6"/>
    <mergeCell ref="D5:D6"/>
    <mergeCell ref="E5:E6"/>
    <mergeCell ref="F5:F6"/>
    <mergeCell ref="G5:H5"/>
    <mergeCell ref="I5:J5"/>
    <mergeCell ref="A4:A6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rep:2.40.0.105</dc:description>
  <cp:lastModifiedBy>Popcova</cp:lastModifiedBy>
  <cp:lastPrinted>2019-07-17T05:50:33Z</cp:lastPrinted>
  <dcterms:created xsi:type="dcterms:W3CDTF">2017-04-12T06:24:55Z</dcterms:created>
  <dcterms:modified xsi:type="dcterms:W3CDTF">2020-10-20T12:27:46Z</dcterms:modified>
  <cp:category/>
  <cp:version/>
  <cp:contentType/>
  <cp:contentStatus/>
</cp:coreProperties>
</file>