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96" yWindow="65368" windowWidth="15456" windowHeight="9852" tabRatio="601" activeTab="0"/>
  </bookViews>
  <sheets>
    <sheet name="Исполнение" sheetId="1" r:id="rId1"/>
  </sheets>
  <definedNames>
    <definedName name="_xlnm.Print_Titles" localSheetId="0">'Исполнение'!$6:$8</definedName>
  </definedNames>
  <calcPr fullCalcOnLoad="1"/>
</workbook>
</file>

<file path=xl/sharedStrings.xml><?xml version="1.0" encoding="utf-8"?>
<sst xmlns="http://schemas.openxmlformats.org/spreadsheetml/2006/main" count="534" uniqueCount="352">
  <si>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</si>
  <si>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10606012041000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</si>
  <si>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 (сумма платежа)</t>
  </si>
  <si>
    <t>10606012042000</t>
  </si>
  <si>
    <t>Примечания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</si>
  <si>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 (пени, проценты)</t>
  </si>
  <si>
    <t>10606012043000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</si>
  <si>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 (взыскания)</t>
  </si>
  <si>
    <t>10606012044000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</si>
  <si>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 (прочие поступления)</t>
  </si>
  <si>
    <t>10606020000000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</si>
  <si>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</si>
  <si>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10606022040000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</si>
  <si>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</si>
  <si>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10606022041000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</si>
  <si>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 (сумма платежа)</t>
  </si>
  <si>
    <t>10606022042000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</si>
  <si>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 (пени, проценты)</t>
  </si>
  <si>
    <t>10606022043000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</si>
  <si>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 (взыскания)</t>
  </si>
  <si>
    <t>10606022044000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</si>
  <si>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 (прочие поступления)</t>
  </si>
  <si>
    <t>10800000000000</t>
  </si>
  <si>
    <t>ГОСУДАРСТВЕННАЯ ПОШЛИНА</t>
  </si>
  <si>
    <t>10802000010000</t>
  </si>
  <si>
    <t>Государственная пошлина по делам, рассматриваемым Конституционным Судом Российской Федерации и конституционными (уставными) судами субъектов Российской Федерации</t>
  </si>
  <si>
    <t>10802020010000</t>
  </si>
  <si>
    <t>Государственная пошлина по делам, рассматриваемым конституционными (уставными) судами субъектов Российской Федерации</t>
  </si>
  <si>
    <t>10802020011000</t>
  </si>
  <si>
    <t>Государственная пошлина по делам, рассматриваемым конституционными (уставными) судами субъектов Российской Федерации (сумма платежа)</t>
  </si>
  <si>
    <t>10803000010000</t>
  </si>
  <si>
    <t>Государственная пошлина по делам, рассматриваемым в судах общей юрисдикции, мировыми судьями</t>
  </si>
  <si>
    <t>10803010010000</t>
  </si>
  <si>
    <t>10501020000000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</si>
  <si>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</si>
  <si>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10803010011000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</si>
  <si>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 (сумма платежа)</t>
  </si>
  <si>
    <t>10803010014000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</si>
  <si>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 (прочие поступления)</t>
  </si>
  <si>
    <t>10807000010000</t>
  </si>
  <si>
    <t>Государственная пошлина за государственную регистрацию, а также за совершение прочих юридически значимых действий</t>
  </si>
  <si>
    <t>10807080010000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</si>
  <si>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</si>
  <si>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10807082010000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</si>
  <si>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субъектов Российской Федерации</t>
  </si>
  <si>
    <t>10807083011000</t>
  </si>
  <si>
    <t>Государственная пошлина  за  совершение действий, связанных с лицензированием, с проведением аттестации в случаях, если такая аттестация предусмотрена законодательством РФ, зачисляемая в бюджеты городских округов</t>
  </si>
  <si>
    <t>10807110010000</t>
  </si>
  <si>
    <t>НАЛОГИ НА ТОВАРЫ (РАБОТЫ,УСЛУГИ), РЕАЛИЗУЕМЫЕ НА ТЕРРИТОРИИ РОССИЙСКОЙ ФЕДЕРАЦИИ</t>
  </si>
  <si>
    <t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</t>
  </si>
  <si>
    <t>10807110011000</t>
  </si>
  <si>
    <t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 (сумма платежа)</t>
  </si>
  <si>
    <t>10807130010000</t>
  </si>
  <si>
    <t>Государственная пошлина за государственную регистрацию средств массовой информации, продукция которых предназначена для распространения преимущественно на территории субъекта Российской Федерации, а также за выдачу дубликата свидетельства о такой регистрации</t>
  </si>
  <si>
    <t>10807130011000</t>
  </si>
  <si>
    <t>Государственная пошлина за государственную регистрацию средств массовой информации, продукция которых предназначена для распространения преимущественно на территории субъекта Российской Федерации, а также за выдачу дубликата свидетельства о такой регистрации (сумма платежа)</t>
  </si>
  <si>
    <t>10807140010000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</si>
  <si>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</si>
  <si>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10807140011000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</si>
  <si>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 (сумма платежа)</t>
  </si>
  <si>
    <t>10807140014000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</si>
  <si>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 (прочие поступления)</t>
  </si>
  <si>
    <t>10807150010000</t>
  </si>
  <si>
    <t>Государственная пошлина за выдачу разрешения на установку рекламной конструкции</t>
  </si>
  <si>
    <t>10807150011000</t>
  </si>
  <si>
    <t>Государственная пошлина за выдачу разрешения на установку рекламной конструкции (сумма платежа)</t>
  </si>
  <si>
    <t>10900000000000</t>
  </si>
  <si>
    <t>ЗАДОЛЖЕННОСТЬ И ПЕРЕРАСЧЕТЫ ПО ОТМЕНЕННЫМ НАЛОГАМ, СБОРАМ И ИНЫМ ОБЯЗАТЕЛЬНЫМ ПЛАТЕЖАМ</t>
  </si>
  <si>
    <t>10904000000000</t>
  </si>
  <si>
    <t>Налоги на имущество</t>
  </si>
  <si>
    <t>10904050000000</t>
  </si>
  <si>
    <t>Земельный налог (по обязательствам, возникшим до 1 января 2006 года)</t>
  </si>
  <si>
    <t>10904050040000</t>
  </si>
  <si>
    <t>Земельный налог (по обязательствам, возникшим до 1 января 2006 года), мобилизуемый на территориях городских округов</t>
  </si>
  <si>
    <t>10904050041000</t>
  </si>
  <si>
    <t>Земельный налог (по обязательствам, возникшим до 1 января 2006 года), мобилизуемый на территориях городских округов (сумма платежа)</t>
  </si>
  <si>
    <t>10904050042000</t>
  </si>
  <si>
    <t>Земельный налог (по обязательствам, возникшим до 1 января 2006 года), мобилизуемый на территориях городских округов (пени, проценты)</t>
  </si>
  <si>
    <t>10907000000000</t>
  </si>
  <si>
    <t>Прочие налоги и сборы (по отмененным местным налогам и сборам)</t>
  </si>
  <si>
    <t>10907010000000</t>
  </si>
  <si>
    <t>Налог на рекламу</t>
  </si>
  <si>
    <t>10907010040000</t>
  </si>
  <si>
    <t>Налог на рекламу, мобилизуемый на территориях городских округов</t>
  </si>
  <si>
    <t>10907030000000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</si>
  <si>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</si>
  <si>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10907030040000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</si>
  <si>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</si>
  <si>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10907030041000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</si>
  <si>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 (сумма платежа)</t>
  </si>
  <si>
    <t>10907030042000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</si>
  <si>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 (пени, проценты)</t>
  </si>
  <si>
    <t>10907030043000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</si>
  <si>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 (взыскания)</t>
  </si>
  <si>
    <t>10907030044000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</si>
  <si>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 (прочие поступления)</t>
  </si>
  <si>
    <t>10907050000000</t>
  </si>
  <si>
    <t>Прочие местные налоги и сборы</t>
  </si>
  <si>
    <t>10907050040000</t>
  </si>
  <si>
    <t>Прочие местные налоги и сборы, мобилизуемые на территориях городских округов</t>
  </si>
  <si>
    <t>10907050041000</t>
  </si>
  <si>
    <t>Прочие местные налоги и сборы, мобилизуемые на территориях городских округов (сумма платежа)</t>
  </si>
  <si>
    <t>10907050042000</t>
  </si>
  <si>
    <t>Прочие местные налоги и сборы, мобилизуемые на территориях городских округов (пени, проценты)</t>
  </si>
  <si>
    <t>11100000000000</t>
  </si>
  <si>
    <t>ДОХОДЫ ОТ ИСПОЛЬЗОВАНИЯ ИМУЩЕСТВА, НАХОДЯЩЕГОСЯ В ГОСУДАРСТВЕННОЙ И МУНИЦИПАЛЬНОЙ СОБСТВЕННОСТИ</t>
  </si>
  <si>
    <t>11101000000000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</si>
  <si>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</si>
  <si>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11101040040000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</si>
  <si>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</si>
  <si>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11105000000000</t>
  </si>
  <si>
    <t>план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</si>
  <si>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</si>
  <si>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11105010000000</t>
  </si>
  <si>
    <t>11105010040000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</si>
  <si>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</si>
  <si>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11105020000000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</si>
  <si>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учреждений)</t>
  </si>
  <si>
    <t>11105024040000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</si>
  <si>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автономных учреждений)</t>
  </si>
  <si>
    <t>11105030000000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</si>
  <si>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</si>
  <si>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11105034040000</t>
  </si>
  <si>
    <t>10300000010000</t>
  </si>
  <si>
    <t>10302230010000</t>
  </si>
  <si>
    <t>10302240010000</t>
  </si>
  <si>
    <t xml:space="preserve">Доходы от уплаты акцизов на моторные масла для дизельных (или) карбюраторных (инжекторных) двигателей, зачисляемые в консолидированные бюджеты субъектов Российской Федерации </t>
  </si>
  <si>
    <t>10302250010000</t>
  </si>
  <si>
    <t xml:space="preserve">Доходы от уплаты акцизов на автомобильный  бензин, производимый на территории Российской Федерации, зачисляемые в консолидированные бюджеты субъектов Российской Федерации </t>
  </si>
  <si>
    <t>10302260010000</t>
  </si>
  <si>
    <t xml:space="preserve">Доходы от уплаты акцизов на прямогонный  бензин, производимый на территории Российской Федерации, зачисляемые в консолидированные бюджеты субъектов Российской Федерации 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</si>
  <si>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автономных учреждений)</t>
  </si>
  <si>
    <t>11107000000000</t>
  </si>
  <si>
    <t>Платежи от государственных и муниципальных унитарных предприятий</t>
  </si>
  <si>
    <t>11107010000000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</si>
  <si>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</si>
  <si>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11107014040000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</si>
  <si>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</si>
  <si>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11109000000000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</si>
  <si>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</si>
  <si>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10604000020000</t>
  </si>
  <si>
    <t>Транспортный налог</t>
  </si>
  <si>
    <t>11109040000000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</si>
  <si>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</si>
  <si>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11109044040000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</si>
  <si>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</si>
  <si>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11200000000000</t>
  </si>
  <si>
    <t>ПЛАТЕЖИ ПРИ ПОЛЬЗОВАНИИ ПРИРОДНЫМИ РЕСУРСАМИ</t>
  </si>
  <si>
    <t>11201000010000</t>
  </si>
  <si>
    <t>Плата за негативное воздействие на окружающую среду</t>
  </si>
  <si>
    <t>11300000000000</t>
  </si>
  <si>
    <t>ДОХОДЫ ОТ ОКАЗАНИЯ ПЛАТНЫХ УСЛУГ И КОМПЕНСАЦИИ ЗАТРАТ ГОСУДАРСТВА</t>
  </si>
  <si>
    <t>11303000000000</t>
  </si>
  <si>
    <t>Прочие доходы от оказания платных услуг и компенсации затрат государства</t>
  </si>
  <si>
    <t>11303040040000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</si>
  <si>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</si>
  <si>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11400000000000</t>
  </si>
  <si>
    <t>ДОХОДЫ ОТ ПРОДАЖИ МАТЕРИАЛЬНЫХ И НЕМАТЕРИАЛЬНЫХ АКТИВОВ</t>
  </si>
  <si>
    <t>за год</t>
  </si>
  <si>
    <t>11402000000000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</si>
  <si>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</si>
  <si>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11402030040000</t>
  </si>
  <si>
    <t>Доходы от реализации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</si>
  <si>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11402033040000</t>
  </si>
  <si>
    <t>Доходы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</si>
  <si>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11406000000000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</si>
  <si>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</si>
  <si>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11406010000000</t>
  </si>
  <si>
    <t>Доходы от продажи земельных участков, государственная собственность на которые не разграничена</t>
  </si>
  <si>
    <t>11406012040000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</si>
  <si>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</si>
  <si>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11406020000000</t>
  </si>
  <si>
    <t>Доходы от продажи земельных участков, государственная собственность на которые разграничена (за исключением земельных участков автономных учреждений)</t>
  </si>
  <si>
    <t>11406024040000</t>
  </si>
  <si>
    <t>Доходы от продажи земельных участков, находящихся в собственности городских округов (за исключением земельных участков муниципальных автономных учреждений)</t>
  </si>
  <si>
    <t>11500000000000</t>
  </si>
  <si>
    <t>АДМИНИСТРАТИВНЫЕ ПЛАТЕЖИ И СБОРЫ</t>
  </si>
  <si>
    <t>11502000000000</t>
  </si>
  <si>
    <t>Платежи, взимаемые государственными и муниципальными организациями за выполнение определенных функций</t>
  </si>
  <si>
    <t>11502040040000</t>
  </si>
  <si>
    <t>Платежи, взимаемые организациями городских округов за выполнение определенных функций</t>
  </si>
  <si>
    <t>11600000000000</t>
  </si>
  <si>
    <t>ШТРАФЫ, САНКЦИИ, ВОЗМЕЩЕНИЕ УЩЕРБА</t>
  </si>
  <si>
    <t>11603000000000</t>
  </si>
  <si>
    <t>Денежные взыскания (штрафы) за нарушение законодательства о налогах и сборах</t>
  </si>
  <si>
    <t>11603010010000</t>
  </si>
  <si>
    <t>11103000000000</t>
  </si>
  <si>
    <t>11103040040000</t>
  </si>
  <si>
    <t>11625040010000</t>
  </si>
  <si>
    <t>Денежные взыскания (штрафы) за нарушение законодательства об экологической экспертизе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</si>
  <si>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1291, 132, 133, 134, 135, 1351 Налогового кодекса Российской Федерации</t>
  </si>
  <si>
    <t>11603030010000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</si>
  <si>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</si>
  <si>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11606000010000</t>
  </si>
  <si>
    <t>Денежные взыскания (штрафы) за нарушение законодательства о применении контрольно - кассовой техники при осуществлении наличных денежных расчетов и (или) расчетов с использованием платежных карт</t>
  </si>
  <si>
    <t>11608000010000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</si>
  <si>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</si>
  <si>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11621000000000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</si>
  <si>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</si>
  <si>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11621040040000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</si>
  <si>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</si>
  <si>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11623000000000</t>
  </si>
  <si>
    <t>Доходы от возмещения ущерба при возникновении страховых случаев</t>
  </si>
  <si>
    <t>11623040040000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</si>
  <si>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городских округов</t>
  </si>
  <si>
    <t>11625000010000</t>
  </si>
  <si>
    <t xml:space="preserve">Проценты, полученные от предоставления бюджетных кредитов внутри страны </t>
  </si>
  <si>
    <t>Денежные взыскания (штрафы) за нарушение законодательства в области обеспечения санитарное - эпидемиологического благополучия человека и законодательства в сфере защиты прав потребителей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</si>
  <si>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</si>
  <si>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11625010010000</t>
  </si>
  <si>
    <t>Денежные взыскания (штрафы) за нарушение законодательства о недрах</t>
  </si>
  <si>
    <t>11625030010000</t>
  </si>
  <si>
    <t>Денежные взыскания (штрафы) за нарушение законодательства об охране и использовании животного мира</t>
  </si>
  <si>
    <t>11625050010000</t>
  </si>
  <si>
    <t>Денежные взыскания (штрафы) за нарушение законодательства в области охраны окружающей среды</t>
  </si>
  <si>
    <t>11625060010000</t>
  </si>
  <si>
    <t>Денежные взыскания (штрафы) за нарушение земельного законодательства</t>
  </si>
  <si>
    <t>11628000010000</t>
  </si>
  <si>
    <t>11630000010000</t>
  </si>
  <si>
    <t>Денежные взыскания (штрафы) за административные правонарушения в области дорожного движения</t>
  </si>
  <si>
    <t>11633000000000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</si>
  <si>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</si>
  <si>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11633040040000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</si>
  <si>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</si>
  <si>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10504000000000</t>
  </si>
  <si>
    <t>Налог, взимаемый в связи с применением патентной системы налогообложения</t>
  </si>
  <si>
    <t>11690000000000</t>
  </si>
  <si>
    <t>Прочие поступления от денежных взысканий (штрафов) и иных сумм в возмещение ущерба</t>
  </si>
  <si>
    <t>11690040040000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</si>
  <si>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</si>
  <si>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11700000000000</t>
  </si>
  <si>
    <t>ПРОЧИЕ НЕНАЛОГОВЫЕ ДОХОДЫ</t>
  </si>
  <si>
    <t>11701000000000</t>
  </si>
  <si>
    <t>Невыясненные поступления</t>
  </si>
  <si>
    <t>11701040040000</t>
  </si>
  <si>
    <t>Невыясненные поступления, зачисляемые в бюджеты городских округов</t>
  </si>
  <si>
    <t>11705000000000</t>
  </si>
  <si>
    <t>Прочие неналоговые доходы</t>
  </si>
  <si>
    <t>Наименование показателя</t>
  </si>
  <si>
    <t>неисполненные назначения</t>
  </si>
  <si>
    <t>11105012040000</t>
  </si>
  <si>
    <t>10501010000000</t>
  </si>
  <si>
    <t>Проценты, полученные от предоставления бюджетных кредитов внутри страны за счет средств бюджетов городских округов</t>
  </si>
  <si>
    <t xml:space="preserve">Арендная плата и поступления от продажи права на заключение договоров аренды за земли, находящиеся в собственности  городских округов </t>
  </si>
  <si>
    <t>ОТКЛОНЕНИЯ</t>
  </si>
  <si>
    <t>КВД</t>
  </si>
  <si>
    <t>Финансовое управление администрации муниципального образования городского округа "Ухта"</t>
  </si>
  <si>
    <t>00000000000000</t>
  </si>
  <si>
    <t>НЕ УКАЗАНО</t>
  </si>
  <si>
    <t>01050201040000</t>
  </si>
  <si>
    <t>Прочие остатки денежных средств бюджетов городских округов</t>
  </si>
  <si>
    <t>10000000000000</t>
  </si>
  <si>
    <t>НАЛОГОВЫЕ И НЕНАЛОГОВЫЕ ДОХОДЫ</t>
  </si>
  <si>
    <t>10102000010000</t>
  </si>
  <si>
    <t>Налог на доходы физических лиц</t>
  </si>
  <si>
    <t>НАЛОГОВЫЕ И НЕНАЛОГОВЫЕ ДОХОДЫ  (без учета возврата остатков субсидий и субвенций прошлых лет)</t>
  </si>
  <si>
    <t>10501040000000</t>
  </si>
  <si>
    <t>10500000000000</t>
  </si>
  <si>
    <t>НАЛОГИ НА СОВОКУПНЫЙ ДОХОД</t>
  </si>
  <si>
    <t>10501000000000</t>
  </si>
  <si>
    <t>Налог, взимаемый в связи с применением упрощенной системы налогообложения</t>
  </si>
  <si>
    <t>10501010010000</t>
  </si>
  <si>
    <t>Налог, взимаемый с налогоплательщиков, выбравших в качестве объекта налогообложения доходы</t>
  </si>
  <si>
    <t>10501010011000</t>
  </si>
  <si>
    <t>Налог, взимаемый с налогоплательщиков, выбравших в качестве объекта налогообложения доходы (сумма платежа)</t>
  </si>
  <si>
    <t>10501010012000</t>
  </si>
  <si>
    <t>Налог, взимаемый с налогоплательщиков, выбравших в качестве объекта налогообложения доходы (пени, проценты)</t>
  </si>
  <si>
    <t>10501010013000</t>
  </si>
  <si>
    <t>Налог, взимаемый с налогоплательщиков, выбравших в качестве объекта налогообложения доходы (взыскания)</t>
  </si>
  <si>
    <t>10501010014000</t>
  </si>
  <si>
    <t>Налог, взимаемый с налогоплательщиков, выбравших в качестве объекта налогообложения доходы (прочие поступления)</t>
  </si>
  <si>
    <t>10501020010000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</si>
  <si>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</si>
  <si>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10501020011000</t>
  </si>
  <si>
    <t>Налог, взимаемый с налогоплательщиков, выбравших в качестве объекта налогообложения доходы, уменьшенные на величину расходов (сумма платежа)</t>
  </si>
  <si>
    <t>10501020012000</t>
  </si>
  <si>
    <t>Налог, взимаемый с налогоплательщиков, выбравших в качестве объекта налогообложения доходы, уменьшенные на величину расходов (пени, проценты)</t>
  </si>
  <si>
    <t>10501020013000</t>
  </si>
  <si>
    <t>Налог, взимаемый с налогоплательщиков, выбравших в качестве объекта налогообложения доходы, уменьшенные на величину расходов (взыскания)</t>
  </si>
  <si>
    <t>10501020014000</t>
  </si>
  <si>
    <t>Налог, взимаемый с налогоплательщиков, выбравших в качестве объекта налогообложения доходы, уменьшенные на величину расходов (прочие поступления)</t>
  </si>
  <si>
    <t>10501040020000</t>
  </si>
  <si>
    <t>Доходы от выдачи патентов на осуществление предпринимательской деятельности при применении упрощенной системы налогообложения</t>
  </si>
  <si>
    <t>10501040021000</t>
  </si>
  <si>
    <t>Доходы от выдачи патентов на осуществление предпринимательской деятельности при применении упрощенной системы налогообложения (сумма платежа)</t>
  </si>
  <si>
    <t>10501040022000</t>
  </si>
  <si>
    <t>Доходы от выдачи патентов на осуществление предпринимательской деятельности при применении упрощенной системы налогообложения (пени, проценты)</t>
  </si>
  <si>
    <t>10502000020000</t>
  </si>
  <si>
    <t>Единый налог на вмененный доход для отдельных видов деятельности</t>
  </si>
  <si>
    <t>10502000021000</t>
  </si>
  <si>
    <t>Единый налог на вмененный доход для отдельных видов деятельности (сумма платежа)</t>
  </si>
  <si>
    <t>10502000022000</t>
  </si>
  <si>
    <t>Единый налог на вмененный доход для отдельных видов деятельности (пени, проценты)</t>
  </si>
  <si>
    <t>10502000023000</t>
  </si>
  <si>
    <t>Единый налог на вмененный доход для отдельных видов деятельности (взыскания)</t>
  </si>
  <si>
    <t>10502000024000</t>
  </si>
  <si>
    <t>Единый налог на вмененный доход для отдельных видов деятельности (прочие поступления)</t>
  </si>
  <si>
    <t>10503000010000</t>
  </si>
  <si>
    <t>Единый сельскохозяйственный налог</t>
  </si>
  <si>
    <t>10503000011000</t>
  </si>
  <si>
    <t>Единый сельскохозяйственный налог (сумма платежа)</t>
  </si>
  <si>
    <t>10503000012000</t>
  </si>
  <si>
    <t>Единый сельскохозяйственный налог (пени, проценты)</t>
  </si>
  <si>
    <t>10503000013000</t>
  </si>
  <si>
    <t>Единый сельскохозяйственный налог (взыскания)</t>
  </si>
  <si>
    <t>10600000000000</t>
  </si>
  <si>
    <t>НАЛОГИ НА ИМУЩЕСТВО</t>
  </si>
  <si>
    <t>10601000000000</t>
  </si>
  <si>
    <t>Налог на имущество физических лиц</t>
  </si>
  <si>
    <t>10601020040000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</si>
  <si>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</si>
  <si>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10601020041000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</si>
  <si>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платежа)</t>
  </si>
  <si>
    <t>10601020042000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</si>
  <si>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(пени, проценты)</t>
  </si>
  <si>
    <t>10601020044000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</si>
  <si>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(прочие поступления)</t>
  </si>
  <si>
    <t>10606000000000</t>
  </si>
  <si>
    <t>Земельный налог</t>
  </si>
  <si>
    <t>10606010000000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</si>
  <si>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</si>
  <si>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10606012040000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</si>
  <si>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</si>
  <si>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11105074040000</t>
  </si>
  <si>
    <t>Доходы от сдачи в аренду имущества, составляющего казну городских округов (за исключением земельных участков)</t>
  </si>
  <si>
    <t>Кассовое исполнение 2012 год</t>
  </si>
  <si>
    <t>отклонение плана 2015г. от 2012г.</t>
  </si>
  <si>
    <t>отклонение  кас.исп. 2015г. от кас.исп. 2012г.</t>
  </si>
  <si>
    <t>на 22 января 2012г.</t>
  </si>
  <si>
    <t>11800000000000</t>
  </si>
  <si>
    <t>ПОСТУПЛЕНИЯ (ПЕРЕЧИСЛЕНИЯ) ПО УРЕГУЛИРОВАНИЮ РАСЧЕТОВ МЕЖДУ БЮДЖЕТАМИ БЮДЖЕТНОЙ СИСТЕМЫ РОССИЙСКОЙ ФЕДЕРАЦИИ</t>
  </si>
  <si>
    <t xml:space="preserve">Налог на доходы физических лиц (без дополнительного норматива 20%) </t>
  </si>
  <si>
    <t>Дополнительный норматив по налогу на доходы физических лиц (2014 - 2,24%)</t>
  </si>
  <si>
    <t>Доходы по ИФНС № 3</t>
  </si>
  <si>
    <t>Кассовое исполнение 2015 год</t>
  </si>
  <si>
    <t>Кассовое исполнение 2016год</t>
  </si>
  <si>
    <t>Кассовое исполнение 2017 год</t>
  </si>
  <si>
    <t>отклонение  плана 2017г. от 2015г.</t>
  </si>
  <si>
    <t>отклонение  плана 2017г. от 2016г.</t>
  </si>
  <si>
    <t>отклонение  кас.исп. 2017г. от кас.исп. 2015г.</t>
  </si>
  <si>
    <t>отклонение  кас.исп. 2017г. от кас.исп. 2016г.</t>
  </si>
  <si>
    <t>Решением Совета МОГО "Ухта"  от 14.12.2016 № 98 "О бюджете МОГО "Ухта" на 2017 год и плановый период 2018 и 2019 годов" (в ред. от 15.02.2017 № 168) установлены: общий объем доходов в сумме 3 246 781 676 рублей 01 копейка, общий объем расходов в сумме 3 258 284 833 рубля 40 копеек, дефицит в сумме 11 503 157 рублей 39 копеек.</t>
  </si>
  <si>
    <t>Уменьшение доходов обусловлено отсутствием поступлений от продажи права на заключение договоров на установку и эксплуатацию рекламных конструкций, в связи с передачей данных полномочий органов местного самоуправления к полномочиям Правительства Республики Коми в соответствии с Законом Республики Коми от 05.12.2016 № 123-РЗ «О перераспределении отдельных полномочий в сфере рекламы между органами местного самоуправления муниципальных образований в Республике Коми и органами государственной власти Республики Коми».</t>
  </si>
  <si>
    <t xml:space="preserve">В 2017 году предполагается отток денежных средств из республиканского бюджета Республики Коми и местных бюджетов муниципальных образований Республики Коми, в связи с возвратом денежных средств, перечисленных за размещение твердых коммунальных отходов, которые были внесены авансовыми платежами в 2016 году. </t>
  </si>
  <si>
    <t>Снижение поступлений обусловлено возвратом  в 2016 году денежных средств за выполненные работы по организации строительства объектов: «Строительство малоэтажных жилых домов для переселения граждан из аварийного жилищного фонда» за ноябрь 2015 года, в связи с изменением банковских реквизитов контрагента.</t>
  </si>
  <si>
    <t>Причины снижения:                                                1) низкая привлекательность объектов предлагаемых к продаже;                                      2) уменьшение количества заключенных договоров купли – продажи имущества в рамках Федерального закона от 22.07.2008 № 159-ФЗ.</t>
  </si>
  <si>
    <t>2) нарушение законодательства Российской Федерации об административных правонарушениях, предусмотренных статьей 20.25 Кодекса Российской Федерации об административных правонарушениях (уклонение от исполнения административного наказания)</t>
  </si>
  <si>
    <t xml:space="preserve">Основное снижение наблюдается по денежным взысканиям (штрафам) за:                                    1) правонарушения в области дорожного движения ;                                                              2) нарушение законодательства Российской Федерации об административных правонарушениях, предусмотренных статьей 20.25 Кодекса Российской Федерации об административных правонарушениях (уклонение от исполнения административного наказания) </t>
  </si>
  <si>
    <t>на 01 июля  2015 года</t>
  </si>
  <si>
    <t>на 01 июля  2016 года</t>
  </si>
  <si>
    <t>на 01 июля 2017 года</t>
  </si>
  <si>
    <t>Аналитические данные о поступление доходов в бюджет МОГО "Ухта" по видам доходов за II квартал 2017 года в сравнении с соответствующим периодом 2016 и 2015 годов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</si>
</sst>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_р_."/>
    <numFmt numFmtId="165" formatCode="#,##0.00_ ;[Red]\-#,##0.00\ 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h:mm:ss;@"/>
    <numFmt numFmtId="171" formatCode="?"/>
  </numFmts>
  <fonts count="54">
    <font>
      <sz val="10"/>
      <name val="Arial Cyr"/>
      <family val="0"/>
    </font>
    <font>
      <sz val="8"/>
      <name val="Arial"/>
      <family val="2"/>
    </font>
    <font>
      <sz val="10"/>
      <name val="Arial"/>
      <family val="2"/>
    </font>
    <font>
      <sz val="8.5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b/>
      <sz val="7"/>
      <name val="Arial"/>
      <family val="2"/>
    </font>
    <font>
      <b/>
      <sz val="8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8"/>
      <color indexed="8"/>
      <name val="Arial"/>
      <family val="2"/>
    </font>
    <font>
      <sz val="7"/>
      <name val="Times New Roman"/>
      <family val="1"/>
    </font>
    <font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80">
    <xf numFmtId="0" fontId="0" fillId="0" borderId="0" xfId="0" applyAlignment="1">
      <alignment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4" fontId="1" fillId="0" borderId="10" xfId="0" applyNumberFormat="1" applyFont="1" applyFill="1" applyBorder="1" applyAlignment="1">
      <alignment horizontal="right" vertical="center" wrapText="1"/>
    </xf>
    <xf numFmtId="4" fontId="8" fillId="0" borderId="1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171" fontId="10" fillId="0" borderId="10" xfId="0" applyNumberFormat="1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4" fontId="9" fillId="0" borderId="10" xfId="0" applyNumberFormat="1" applyFont="1" applyFill="1" applyBorder="1" applyAlignment="1">
      <alignment horizontal="right" vertical="center" wrapText="1"/>
    </xf>
    <xf numFmtId="4" fontId="10" fillId="0" borderId="10" xfId="0" applyNumberFormat="1" applyFont="1" applyFill="1" applyBorder="1" applyAlignment="1">
      <alignment horizontal="right" vertical="center" wrapText="1"/>
    </xf>
    <xf numFmtId="4" fontId="11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/>
    </xf>
    <xf numFmtId="171" fontId="9" fillId="0" borderId="10" xfId="0" applyNumberFormat="1" applyFont="1" applyFill="1" applyBorder="1" applyAlignment="1">
      <alignment horizontal="left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right" vertical="center" wrapText="1"/>
    </xf>
    <xf numFmtId="0" fontId="8" fillId="0" borderId="12" xfId="0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4" fontId="5" fillId="0" borderId="10" xfId="0" applyNumberFormat="1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left" wrapText="1"/>
    </xf>
    <xf numFmtId="0" fontId="0" fillId="0" borderId="0" xfId="0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left" vertical="center" wrapText="1"/>
    </xf>
    <xf numFmtId="4" fontId="5" fillId="0" borderId="11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4" fontId="12" fillId="0" borderId="10" xfId="0" applyNumberFormat="1" applyFont="1" applyFill="1" applyBorder="1" applyAlignment="1">
      <alignment vertical="center" wrapText="1"/>
    </xf>
    <xf numFmtId="4" fontId="14" fillId="0" borderId="10" xfId="0" applyNumberFormat="1" applyFont="1" applyFill="1" applyBorder="1" applyAlignment="1">
      <alignment vertical="center" wrapText="1"/>
    </xf>
    <xf numFmtId="4" fontId="14" fillId="0" borderId="13" xfId="0" applyNumberFormat="1" applyFont="1" applyFill="1" applyBorder="1" applyAlignment="1">
      <alignment vertical="center" wrapText="1"/>
    </xf>
    <xf numFmtId="0" fontId="15" fillId="0" borderId="14" xfId="0" applyFont="1" applyBorder="1" applyAlignment="1">
      <alignment vertical="center" wrapText="1"/>
    </xf>
    <xf numFmtId="4" fontId="14" fillId="0" borderId="10" xfId="0" applyNumberFormat="1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vertical="center" wrapText="1"/>
    </xf>
    <xf numFmtId="49" fontId="14" fillId="0" borderId="10" xfId="0" applyNumberFormat="1" applyFont="1" applyFill="1" applyBorder="1" applyAlignment="1">
      <alignment vertical="center" wrapText="1"/>
    </xf>
    <xf numFmtId="4" fontId="14" fillId="0" borderId="13" xfId="0" applyNumberFormat="1" applyFont="1" applyFill="1" applyBorder="1" applyAlignment="1">
      <alignment wrapText="1"/>
    </xf>
    <xf numFmtId="4" fontId="10" fillId="0" borderId="13" xfId="0" applyNumberFormat="1" applyFont="1" applyFill="1" applyBorder="1" applyAlignment="1">
      <alignment horizontal="right" vertical="center" wrapText="1"/>
    </xf>
    <xf numFmtId="4" fontId="9" fillId="0" borderId="13" xfId="0" applyNumberFormat="1" applyFont="1" applyFill="1" applyBorder="1" applyAlignment="1">
      <alignment horizontal="right" vertical="center" wrapText="1"/>
    </xf>
    <xf numFmtId="49" fontId="10" fillId="0" borderId="15" xfId="0" applyNumberFormat="1" applyFont="1" applyFill="1" applyBorder="1" applyAlignment="1">
      <alignment horizontal="left" vertical="center" wrapText="1"/>
    </xf>
    <xf numFmtId="49" fontId="10" fillId="0" borderId="16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" fontId="14" fillId="0" borderId="10" xfId="0" applyNumberFormat="1" applyFont="1" applyFill="1" applyBorder="1" applyAlignment="1">
      <alignment wrapText="1"/>
    </xf>
    <xf numFmtId="0" fontId="15" fillId="0" borderId="10" xfId="0" applyFont="1" applyBorder="1" applyAlignment="1">
      <alignment wrapText="1"/>
    </xf>
    <xf numFmtId="0" fontId="0" fillId="0" borderId="0" xfId="0" applyFont="1" applyFill="1" applyAlignment="1">
      <alignment/>
    </xf>
    <xf numFmtId="49" fontId="9" fillId="0" borderId="13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left" vertical="center" wrapText="1"/>
    </xf>
    <xf numFmtId="49" fontId="9" fillId="0" borderId="16" xfId="0" applyNumberFormat="1" applyFont="1" applyFill="1" applyBorder="1" applyAlignment="1">
      <alignment horizontal="left" vertical="center" wrapText="1"/>
    </xf>
    <xf numFmtId="4" fontId="10" fillId="0" borderId="16" xfId="0" applyNumberFormat="1" applyFont="1" applyFill="1" applyBorder="1" applyAlignment="1">
      <alignment horizontal="right" vertical="center" wrapText="1"/>
    </xf>
    <xf numFmtId="4" fontId="9" fillId="0" borderId="16" xfId="0" applyNumberFormat="1" applyFont="1" applyFill="1" applyBorder="1" applyAlignment="1">
      <alignment horizontal="right"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0" fontId="14" fillId="0" borderId="13" xfId="0" applyFont="1" applyBorder="1" applyAlignment="1">
      <alignment vertical="top" wrapText="1"/>
    </xf>
    <xf numFmtId="0" fontId="11" fillId="0" borderId="14" xfId="0" applyFont="1" applyBorder="1" applyAlignment="1">
      <alignment vertical="top" wrapText="1"/>
    </xf>
    <xf numFmtId="164" fontId="5" fillId="0" borderId="13" xfId="0" applyNumberFormat="1" applyFont="1" applyFill="1" applyBorder="1" applyAlignment="1">
      <alignment horizontal="center" vertical="center" wrapText="1"/>
    </xf>
    <xf numFmtId="164" fontId="5" fillId="0" borderId="16" xfId="0" applyNumberFormat="1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32" borderId="17" xfId="0" applyFont="1" applyFill="1" applyBorder="1" applyAlignment="1">
      <alignment horizontal="center" vertical="center" wrapText="1"/>
    </xf>
    <xf numFmtId="0" fontId="8" fillId="32" borderId="18" xfId="0" applyFont="1" applyFill="1" applyBorder="1" applyAlignment="1">
      <alignment horizontal="center" vertical="center" wrapText="1"/>
    </xf>
    <xf numFmtId="0" fontId="8" fillId="32" borderId="1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NumberFormat="1" applyFill="1" applyAlignment="1">
      <alignment horizontal="left" wrapText="1"/>
    </xf>
    <xf numFmtId="49" fontId="9" fillId="0" borderId="17" xfId="0" applyNumberFormat="1" applyFont="1" applyFill="1" applyBorder="1" applyAlignment="1">
      <alignment horizontal="left" vertical="center" wrapText="1"/>
    </xf>
    <xf numFmtId="49" fontId="9" fillId="0" borderId="19" xfId="0" applyNumberFormat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8" fillId="0" borderId="13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4" fontId="14" fillId="0" borderId="13" xfId="0" applyNumberFormat="1" applyFont="1" applyFill="1" applyBorder="1" applyAlignment="1">
      <alignment vertical="center" wrapText="1"/>
    </xf>
    <xf numFmtId="0" fontId="0" fillId="0" borderId="16" xfId="0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63"/>
  <sheetViews>
    <sheetView tabSelected="1" zoomScale="124" zoomScaleNormal="124" zoomScalePageLayoutView="0" workbookViewId="0" topLeftCell="A2">
      <pane xSplit="2" ySplit="11" topLeftCell="E14" activePane="bottomRight" state="frozen"/>
      <selection pane="topLeft" activeCell="A2" sqref="A2"/>
      <selection pane="topRight" activeCell="C2" sqref="C2"/>
      <selection pane="bottomLeft" activeCell="A16" sqref="A16"/>
      <selection pane="bottomRight" activeCell="H14" sqref="H14"/>
    </sheetView>
  </sheetViews>
  <sheetFormatPr defaultColWidth="9.125" defaultRowHeight="12.75"/>
  <cols>
    <col min="1" max="1" width="13.125" style="7" customWidth="1"/>
    <col min="2" max="2" width="30.875" style="7" customWidth="1"/>
    <col min="3" max="3" width="13.375" style="7" hidden="1" customWidth="1"/>
    <col min="4" max="4" width="12.625" style="7" hidden="1" customWidth="1"/>
    <col min="5" max="5" width="14.00390625" style="7" customWidth="1"/>
    <col min="6" max="6" width="13.375" style="7" customWidth="1"/>
    <col min="7" max="7" width="15.00390625" style="7" customWidth="1"/>
    <col min="8" max="8" width="13.375" style="51" customWidth="1"/>
    <col min="9" max="9" width="14.125" style="7" customWidth="1"/>
    <col min="10" max="10" width="13.625" style="51" customWidth="1"/>
    <col min="11" max="11" width="14.625" style="7" customWidth="1"/>
    <col min="12" max="12" width="13.50390625" style="7" hidden="1" customWidth="1"/>
    <col min="13" max="13" width="13.00390625" style="7" customWidth="1"/>
    <col min="14" max="14" width="13.625" style="7" customWidth="1"/>
    <col min="15" max="15" width="15.00390625" style="7" hidden="1" customWidth="1"/>
    <col min="16" max="16" width="13.625" style="7" customWidth="1"/>
    <col min="17" max="17" width="13.375" style="7" customWidth="1"/>
    <col min="18" max="18" width="26.875" style="34" customWidth="1"/>
    <col min="19" max="19" width="17.375" style="7" customWidth="1"/>
    <col min="20" max="16384" width="9.125" style="7" customWidth="1"/>
  </cols>
  <sheetData>
    <row r="1" spans="1:18" ht="12.75" customHeight="1">
      <c r="A1" s="73" t="s">
        <v>246</v>
      </c>
      <c r="B1" s="73"/>
      <c r="C1" s="73"/>
      <c r="D1" s="73"/>
      <c r="E1" s="73"/>
      <c r="F1" s="73"/>
      <c r="G1" s="73"/>
      <c r="H1" s="22"/>
      <c r="I1" s="22"/>
      <c r="J1" s="22"/>
      <c r="K1" s="22"/>
      <c r="R1" s="11"/>
    </row>
    <row r="2" spans="1:18" ht="12.75" customHeight="1" hidden="1">
      <c r="A2" s="74"/>
      <c r="B2" s="75"/>
      <c r="C2" s="75"/>
      <c r="D2" s="75"/>
      <c r="E2" s="75"/>
      <c r="F2" s="75"/>
      <c r="G2" s="75"/>
      <c r="H2" s="75"/>
      <c r="I2" s="15"/>
      <c r="J2" s="15"/>
      <c r="K2" s="15"/>
      <c r="R2" s="11"/>
    </row>
    <row r="3" spans="1:18" ht="12.75" customHeight="1" hidden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R3" s="11"/>
    </row>
    <row r="4" spans="1:18" ht="30.75" customHeight="1">
      <c r="A4" s="68" t="s">
        <v>351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</row>
    <row r="5" spans="1:18" ht="28.5" customHeight="1">
      <c r="A5" s="68" t="s">
        <v>341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</row>
    <row r="6" spans="1:18" ht="16.5" customHeight="1">
      <c r="A6" s="76" t="s">
        <v>245</v>
      </c>
      <c r="B6" s="76" t="s">
        <v>238</v>
      </c>
      <c r="C6" s="62" t="s">
        <v>325</v>
      </c>
      <c r="D6" s="64"/>
      <c r="E6" s="65" t="s">
        <v>334</v>
      </c>
      <c r="F6" s="66"/>
      <c r="G6" s="65" t="s">
        <v>335</v>
      </c>
      <c r="H6" s="66"/>
      <c r="I6" s="65" t="s">
        <v>336</v>
      </c>
      <c r="J6" s="66"/>
      <c r="K6" s="67"/>
      <c r="L6" s="62" t="s">
        <v>244</v>
      </c>
      <c r="M6" s="63"/>
      <c r="N6" s="63"/>
      <c r="O6" s="63"/>
      <c r="P6" s="63"/>
      <c r="Q6" s="19"/>
      <c r="R6" s="60" t="s">
        <v>4</v>
      </c>
    </row>
    <row r="7" spans="1:18" ht="42" customHeight="1">
      <c r="A7" s="77"/>
      <c r="B7" s="77"/>
      <c r="C7" s="5" t="s">
        <v>158</v>
      </c>
      <c r="D7" s="48" t="s">
        <v>328</v>
      </c>
      <c r="E7" s="5" t="s">
        <v>158</v>
      </c>
      <c r="F7" s="5" t="s">
        <v>348</v>
      </c>
      <c r="G7" s="5" t="s">
        <v>158</v>
      </c>
      <c r="H7" s="5" t="s">
        <v>349</v>
      </c>
      <c r="I7" s="17" t="s">
        <v>111</v>
      </c>
      <c r="J7" s="5" t="s">
        <v>350</v>
      </c>
      <c r="K7" s="5" t="s">
        <v>239</v>
      </c>
      <c r="L7" s="17" t="s">
        <v>326</v>
      </c>
      <c r="M7" s="17" t="s">
        <v>337</v>
      </c>
      <c r="N7" s="17" t="s">
        <v>338</v>
      </c>
      <c r="O7" s="17" t="s">
        <v>327</v>
      </c>
      <c r="P7" s="17" t="s">
        <v>339</v>
      </c>
      <c r="Q7" s="17" t="s">
        <v>340</v>
      </c>
      <c r="R7" s="61"/>
    </row>
    <row r="8" spans="1:18" ht="12.75">
      <c r="A8" s="5">
        <v>1</v>
      </c>
      <c r="B8" s="5">
        <v>2</v>
      </c>
      <c r="C8" s="5">
        <v>3</v>
      </c>
      <c r="D8" s="5">
        <v>4</v>
      </c>
      <c r="E8" s="5">
        <v>3</v>
      </c>
      <c r="F8" s="5">
        <v>4</v>
      </c>
      <c r="G8" s="5">
        <v>5</v>
      </c>
      <c r="H8" s="5">
        <v>6</v>
      </c>
      <c r="I8" s="5">
        <v>7</v>
      </c>
      <c r="J8" s="5">
        <v>8</v>
      </c>
      <c r="K8" s="5">
        <v>9</v>
      </c>
      <c r="L8" s="5">
        <v>12</v>
      </c>
      <c r="M8" s="5">
        <v>10</v>
      </c>
      <c r="N8" s="5">
        <v>11</v>
      </c>
      <c r="O8" s="5">
        <v>15</v>
      </c>
      <c r="P8" s="5">
        <v>12</v>
      </c>
      <c r="Q8" s="5">
        <v>13</v>
      </c>
      <c r="R8" s="5">
        <v>14</v>
      </c>
    </row>
    <row r="9" spans="1:18" ht="12.75" customHeight="1" hidden="1">
      <c r="A9" s="23" t="s">
        <v>247</v>
      </c>
      <c r="B9" s="24" t="s">
        <v>248</v>
      </c>
      <c r="C9" s="4"/>
      <c r="D9" s="4"/>
      <c r="E9" s="4"/>
      <c r="F9" s="4"/>
      <c r="G9" s="12" t="e">
        <f>G10+#REF!+G65+G100+G135+G166+G191+G194+G198+G210+G214+G251+G258</f>
        <v>#REF!</v>
      </c>
      <c r="H9" s="4"/>
      <c r="I9" s="12" t="e">
        <f>I10+#REF!+I65+I100+I135+I166+I191+I194+I198+I210+I214+I251+I258</f>
        <v>#REF!</v>
      </c>
      <c r="J9" s="4"/>
      <c r="K9" s="4"/>
      <c r="L9" s="4"/>
      <c r="M9" s="4"/>
      <c r="N9" s="4"/>
      <c r="O9" s="4"/>
      <c r="P9" s="4"/>
      <c r="Q9" s="4"/>
      <c r="R9" s="25"/>
    </row>
    <row r="10" spans="1:18" ht="22.5" customHeight="1" hidden="1">
      <c r="A10" s="23" t="s">
        <v>249</v>
      </c>
      <c r="B10" s="24" t="s">
        <v>250</v>
      </c>
      <c r="C10" s="4"/>
      <c r="D10" s="4"/>
      <c r="E10" s="4"/>
      <c r="F10" s="4"/>
      <c r="G10" s="12">
        <f>G11</f>
        <v>47917672.62</v>
      </c>
      <c r="H10" s="4"/>
      <c r="I10" s="12">
        <f>I11</f>
        <v>47917672.62</v>
      </c>
      <c r="J10" s="4"/>
      <c r="K10" s="4"/>
      <c r="L10" s="4"/>
      <c r="M10" s="4"/>
      <c r="N10" s="4"/>
      <c r="O10" s="4"/>
      <c r="P10" s="4"/>
      <c r="Q10" s="4"/>
      <c r="R10" s="25"/>
    </row>
    <row r="11" spans="1:18" ht="22.5" customHeight="1" hidden="1">
      <c r="A11" s="1" t="s">
        <v>249</v>
      </c>
      <c r="B11" s="2" t="s">
        <v>250</v>
      </c>
      <c r="C11" s="3"/>
      <c r="D11" s="3"/>
      <c r="E11" s="3"/>
      <c r="F11" s="3"/>
      <c r="G11" s="12">
        <v>47917672.62</v>
      </c>
      <c r="H11" s="3"/>
      <c r="I11" s="12">
        <v>47917672.62</v>
      </c>
      <c r="J11" s="3"/>
      <c r="K11" s="3"/>
      <c r="L11" s="3"/>
      <c r="M11" s="3"/>
      <c r="N11" s="3"/>
      <c r="O11" s="3"/>
      <c r="P11" s="3"/>
      <c r="Q11" s="3"/>
      <c r="R11" s="26"/>
    </row>
    <row r="12" spans="1:18" ht="12.75" customHeight="1" hidden="1">
      <c r="A12" s="1" t="s">
        <v>247</v>
      </c>
      <c r="B12" s="2" t="s">
        <v>248</v>
      </c>
      <c r="C12" s="3"/>
      <c r="D12" s="3"/>
      <c r="E12" s="3"/>
      <c r="F12" s="3"/>
      <c r="G12" s="12"/>
      <c r="H12" s="3"/>
      <c r="I12" s="12"/>
      <c r="J12" s="3"/>
      <c r="K12" s="3"/>
      <c r="L12" s="3"/>
      <c r="M12" s="3"/>
      <c r="N12" s="3"/>
      <c r="O12" s="3"/>
      <c r="P12" s="3"/>
      <c r="Q12" s="3"/>
      <c r="R12" s="26"/>
    </row>
    <row r="13" spans="1:18" s="27" customFormat="1" ht="39.75" customHeight="1" hidden="1">
      <c r="A13" s="71" t="s">
        <v>255</v>
      </c>
      <c r="B13" s="7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4"/>
    </row>
    <row r="14" spans="1:18" ht="22.5" customHeight="1">
      <c r="A14" s="21" t="s">
        <v>251</v>
      </c>
      <c r="B14" s="10" t="s">
        <v>252</v>
      </c>
      <c r="C14" s="12">
        <f>C15+C24+C71+C105+C140+C171+C196+C199+C203+C215+C219+C256+C261</f>
        <v>1885249026.35</v>
      </c>
      <c r="D14" s="12">
        <f>D15+D24+D71+D105+D140+D171+D196+D199+D203+D215+D219+D256+D261</f>
        <v>67705808.56000002</v>
      </c>
      <c r="E14" s="12">
        <f>E16+E24+E71+E105+E140+E171+E196+E199+E203+E215+E219+E256+E19+E261</f>
        <v>1376061204.8000004</v>
      </c>
      <c r="F14" s="12">
        <f>F16+F19+F24+F71+F105+F140+F171+F196+F199+F203+F215+F219+F256</f>
        <v>637121752.3199999</v>
      </c>
      <c r="G14" s="12">
        <f>G16+G19+G24+G71+G105+G140+G171+G196+G199+G203+G215+G219+G256</f>
        <v>1458251585.0700002</v>
      </c>
      <c r="H14" s="12">
        <f>H16+H24+H71+H105+H140+H171+H196+H199+H203+H215+H219+H256+H19+H261</f>
        <v>688880956.5600001</v>
      </c>
      <c r="I14" s="12">
        <f>I16+I19+I24+I71+I105+I140+I171+I196+I199+I203+I215+I219+I256</f>
        <v>1351563300</v>
      </c>
      <c r="J14" s="12">
        <f>J16+J19+J24+J71+J105+J140+J171+J196+J199+J203+J215+J219+J256</f>
        <v>699600015.8699999</v>
      </c>
      <c r="K14" s="12">
        <f>K16+K19+K24+K71+K105+K140+K171+K196+K199+K203+K215+K219+K256</f>
        <v>651963284.1300001</v>
      </c>
      <c r="L14" s="12">
        <f>L16+L24+L71+L105+L140+L171+L196+L199+L203+L215+L219+L256+L19</f>
        <v>-533685726.35</v>
      </c>
      <c r="M14" s="12">
        <f>M16+M19+M24+M71+M105+M140+M171+M196+M199+M203+M215+M219+M256</f>
        <v>-24251181.74000003</v>
      </c>
      <c r="N14" s="12">
        <f>N16+N19+N24+N71+N105+N140+N171+N196+N199+N203+N215+N219+N256</f>
        <v>-106688285.06999998</v>
      </c>
      <c r="O14" s="12">
        <f>O16+O24+O71+O105+O140+O171+O196+O199+O203+O215+O219+O256+O19</f>
        <v>631894207.3100001</v>
      </c>
      <c r="P14" s="12">
        <f>P16+P19+P24+P71+P105+P140+P171+P196+P199+P203+P215+P219+P256</f>
        <v>62478263.55000001</v>
      </c>
      <c r="Q14" s="12">
        <f>Q16+Q19+Q24+Q71+Q105+Q140+Q171+Q196+Q199+Q203+Q215+Q219+Q256</f>
        <v>10719059.31000004</v>
      </c>
      <c r="R14" s="14"/>
    </row>
    <row r="15" spans="1:18" ht="12.75" customHeight="1" hidden="1">
      <c r="A15" s="21"/>
      <c r="B15" s="10" t="s">
        <v>333</v>
      </c>
      <c r="C15" s="12">
        <f>C16</f>
        <v>1074825445.83</v>
      </c>
      <c r="D15" s="12">
        <f>D16</f>
        <v>45250260.13</v>
      </c>
      <c r="E15" s="12">
        <f aca="true" t="shared" si="0" ref="E15:J15">E16+E24+E71+E105</f>
        <v>1051814014.91</v>
      </c>
      <c r="F15" s="12">
        <f t="shared" si="0"/>
        <v>516462476.51000005</v>
      </c>
      <c r="G15" s="12">
        <f t="shared" si="0"/>
        <v>1069638938.24</v>
      </c>
      <c r="H15" s="12">
        <f t="shared" si="0"/>
        <v>505798165.11</v>
      </c>
      <c r="I15" s="12">
        <f t="shared" si="0"/>
        <v>1052700800</v>
      </c>
      <c r="J15" s="12">
        <f t="shared" si="0"/>
        <v>551501397.96</v>
      </c>
      <c r="K15" s="12">
        <f aca="true" t="shared" si="1" ref="K15:K30">I15-J15</f>
        <v>501199402.03999996</v>
      </c>
      <c r="L15" s="12">
        <f aca="true" t="shared" si="2" ref="L15:L22">I15-C15</f>
        <v>-22124645.829999924</v>
      </c>
      <c r="M15" s="12">
        <f aca="true" t="shared" si="3" ref="M15:M30">I15-E15</f>
        <v>886785.0900000334</v>
      </c>
      <c r="N15" s="12">
        <f aca="true" t="shared" si="4" ref="N15:N30">I15-G15</f>
        <v>-16938138.24000001</v>
      </c>
      <c r="O15" s="12">
        <f aca="true" t="shared" si="5" ref="O15:O30">J15-D15</f>
        <v>506251137.83000004</v>
      </c>
      <c r="P15" s="12">
        <f>J15-F15</f>
        <v>35038921.44999999</v>
      </c>
      <c r="Q15" s="12">
        <f aca="true" t="shared" si="6" ref="Q15:Q30">J15-H15</f>
        <v>45703232.850000024</v>
      </c>
      <c r="R15" s="14"/>
    </row>
    <row r="16" spans="1:18" ht="12.75" customHeight="1">
      <c r="A16" s="21" t="s">
        <v>253</v>
      </c>
      <c r="B16" s="10" t="s">
        <v>254</v>
      </c>
      <c r="C16" s="12">
        <v>1074825445.83</v>
      </c>
      <c r="D16" s="12">
        <v>45250260.13</v>
      </c>
      <c r="E16" s="12">
        <v>732400554.72</v>
      </c>
      <c r="F16" s="12">
        <v>363984587.54</v>
      </c>
      <c r="G16" s="12">
        <v>748656606.2</v>
      </c>
      <c r="H16" s="12">
        <v>356363579.5</v>
      </c>
      <c r="I16" s="12">
        <v>744344000</v>
      </c>
      <c r="J16" s="12">
        <v>377112129.43</v>
      </c>
      <c r="K16" s="12">
        <f t="shared" si="1"/>
        <v>367231870.57</v>
      </c>
      <c r="L16" s="12">
        <f t="shared" si="2"/>
        <v>-330481445.8299999</v>
      </c>
      <c r="M16" s="12">
        <f t="shared" si="3"/>
        <v>11943445.279999971</v>
      </c>
      <c r="N16" s="12">
        <f t="shared" si="4"/>
        <v>-4312606.200000048</v>
      </c>
      <c r="O16" s="12">
        <f t="shared" si="5"/>
        <v>331861869.3</v>
      </c>
      <c r="P16" s="12">
        <f aca="true" t="shared" si="7" ref="P16:P24">J16-F16</f>
        <v>13127541.889999986</v>
      </c>
      <c r="Q16" s="12">
        <f t="shared" si="6"/>
        <v>20748549.930000007</v>
      </c>
      <c r="R16" s="78"/>
    </row>
    <row r="17" spans="1:18" ht="26.25" customHeight="1" hidden="1">
      <c r="A17" s="21"/>
      <c r="B17" s="9" t="s">
        <v>331</v>
      </c>
      <c r="C17" s="12"/>
      <c r="D17" s="12"/>
      <c r="E17" s="13">
        <f>E16</f>
        <v>732400554.72</v>
      </c>
      <c r="F17" s="13">
        <f>20*F16/20</f>
        <v>363984587.54</v>
      </c>
      <c r="G17" s="13">
        <f>G16</f>
        <v>748656606.2</v>
      </c>
      <c r="H17" s="13">
        <f>H16</f>
        <v>356363579.5</v>
      </c>
      <c r="I17" s="13">
        <f>I16</f>
        <v>744344000</v>
      </c>
      <c r="J17" s="13">
        <f>J16</f>
        <v>377112129.43</v>
      </c>
      <c r="K17" s="13">
        <f t="shared" si="1"/>
        <v>367231870.57</v>
      </c>
      <c r="L17" s="13">
        <f t="shared" si="2"/>
        <v>744344000</v>
      </c>
      <c r="M17" s="13">
        <f t="shared" si="3"/>
        <v>11943445.279999971</v>
      </c>
      <c r="N17" s="13">
        <f t="shared" si="4"/>
        <v>-4312606.200000048</v>
      </c>
      <c r="O17" s="13"/>
      <c r="P17" s="13">
        <f t="shared" si="7"/>
        <v>13127541.889999986</v>
      </c>
      <c r="Q17" s="13">
        <f t="shared" si="6"/>
        <v>20748549.930000007</v>
      </c>
      <c r="R17" s="79"/>
    </row>
    <row r="18" spans="1:18" ht="27" customHeight="1" hidden="1">
      <c r="A18" s="21"/>
      <c r="B18" s="9" t="s">
        <v>332</v>
      </c>
      <c r="C18" s="12"/>
      <c r="D18" s="12"/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f t="shared" si="1"/>
        <v>0</v>
      </c>
      <c r="L18" s="13">
        <f t="shared" si="2"/>
        <v>0</v>
      </c>
      <c r="M18" s="13">
        <f t="shared" si="3"/>
        <v>0</v>
      </c>
      <c r="N18" s="13">
        <f t="shared" si="4"/>
        <v>0</v>
      </c>
      <c r="O18" s="13"/>
      <c r="P18" s="13">
        <f t="shared" si="7"/>
        <v>0</v>
      </c>
      <c r="Q18" s="13">
        <f t="shared" si="6"/>
        <v>0</v>
      </c>
      <c r="R18" s="36"/>
    </row>
    <row r="19" spans="1:18" ht="42" customHeight="1">
      <c r="A19" s="21" t="s">
        <v>123</v>
      </c>
      <c r="B19" s="10" t="s">
        <v>48</v>
      </c>
      <c r="C19" s="12">
        <v>0</v>
      </c>
      <c r="D19" s="12">
        <v>0</v>
      </c>
      <c r="E19" s="12">
        <f aca="true" t="shared" si="8" ref="E19:J19">E20+E21+E22+E23</f>
        <v>9987812.440000001</v>
      </c>
      <c r="F19" s="12">
        <f t="shared" si="8"/>
        <v>4839382.43</v>
      </c>
      <c r="G19" s="12">
        <f t="shared" si="8"/>
        <v>10082041.76</v>
      </c>
      <c r="H19" s="12">
        <f t="shared" si="8"/>
        <v>4538558.71</v>
      </c>
      <c r="I19" s="12">
        <f t="shared" si="8"/>
        <v>10000000</v>
      </c>
      <c r="J19" s="12">
        <f t="shared" si="8"/>
        <v>4489340.22</v>
      </c>
      <c r="K19" s="12">
        <f aca="true" t="shared" si="9" ref="K19:K24">I19-J19</f>
        <v>5510659.78</v>
      </c>
      <c r="L19" s="12">
        <f t="shared" si="2"/>
        <v>10000000</v>
      </c>
      <c r="M19" s="12">
        <f t="shared" si="3"/>
        <v>12187.559999998659</v>
      </c>
      <c r="N19" s="12">
        <f t="shared" si="4"/>
        <v>-82041.75999999978</v>
      </c>
      <c r="O19" s="12">
        <f t="shared" si="5"/>
        <v>4489340.22</v>
      </c>
      <c r="P19" s="12">
        <f t="shared" si="7"/>
        <v>-350042.20999999996</v>
      </c>
      <c r="Q19" s="12">
        <f t="shared" si="6"/>
        <v>-49218.49000000022</v>
      </c>
      <c r="R19" s="36"/>
    </row>
    <row r="20" spans="1:18" ht="69.75" customHeight="1">
      <c r="A20" s="20" t="s">
        <v>124</v>
      </c>
      <c r="B20" s="9" t="s">
        <v>322</v>
      </c>
      <c r="C20" s="13">
        <v>0</v>
      </c>
      <c r="D20" s="13">
        <v>0</v>
      </c>
      <c r="E20" s="13">
        <v>3481779.56</v>
      </c>
      <c r="F20" s="13">
        <v>1573890.62</v>
      </c>
      <c r="G20" s="13">
        <v>3446637.48</v>
      </c>
      <c r="H20" s="13">
        <v>1543634.33</v>
      </c>
      <c r="I20" s="13">
        <v>3200000</v>
      </c>
      <c r="J20" s="13">
        <v>1772908.4</v>
      </c>
      <c r="K20" s="13">
        <f t="shared" si="9"/>
        <v>1427091.6</v>
      </c>
      <c r="L20" s="12">
        <f t="shared" si="2"/>
        <v>3200000</v>
      </c>
      <c r="M20" s="12">
        <f t="shared" si="3"/>
        <v>-281779.56000000006</v>
      </c>
      <c r="N20" s="12">
        <f t="shared" si="4"/>
        <v>-246637.47999999998</v>
      </c>
      <c r="O20" s="12">
        <f t="shared" si="5"/>
        <v>1772908.4</v>
      </c>
      <c r="P20" s="12">
        <f t="shared" si="7"/>
        <v>199017.7799999998</v>
      </c>
      <c r="Q20" s="12">
        <f t="shared" si="6"/>
        <v>229274.06999999983</v>
      </c>
      <c r="R20" s="36"/>
    </row>
    <row r="21" spans="1:18" ht="59.25" customHeight="1">
      <c r="A21" s="20" t="s">
        <v>125</v>
      </c>
      <c r="B21" s="9" t="s">
        <v>126</v>
      </c>
      <c r="C21" s="13">
        <v>0</v>
      </c>
      <c r="D21" s="13">
        <v>0</v>
      </c>
      <c r="E21" s="13">
        <v>94323.83</v>
      </c>
      <c r="F21" s="13">
        <v>43997.61</v>
      </c>
      <c r="G21" s="13">
        <v>52611.37</v>
      </c>
      <c r="H21" s="13">
        <v>25449.07</v>
      </c>
      <c r="I21" s="13">
        <v>53000</v>
      </c>
      <c r="J21" s="13">
        <v>19269.11</v>
      </c>
      <c r="K21" s="13">
        <f t="shared" si="9"/>
        <v>33730.89</v>
      </c>
      <c r="L21" s="12">
        <f t="shared" si="2"/>
        <v>53000</v>
      </c>
      <c r="M21" s="12">
        <f t="shared" si="3"/>
        <v>-41323.83</v>
      </c>
      <c r="N21" s="12">
        <f t="shared" si="4"/>
        <v>388.6299999999974</v>
      </c>
      <c r="O21" s="12">
        <f t="shared" si="5"/>
        <v>19269.11</v>
      </c>
      <c r="P21" s="12">
        <f t="shared" si="7"/>
        <v>-24728.5</v>
      </c>
      <c r="Q21" s="12">
        <f t="shared" si="6"/>
        <v>-6179.959999999999</v>
      </c>
      <c r="R21" s="36"/>
    </row>
    <row r="22" spans="1:18" ht="56.25" customHeight="1">
      <c r="A22" s="20" t="s">
        <v>127</v>
      </c>
      <c r="B22" s="9" t="s">
        <v>128</v>
      </c>
      <c r="C22" s="13">
        <v>0</v>
      </c>
      <c r="D22" s="13">
        <v>0</v>
      </c>
      <c r="E22" s="13">
        <v>6859525.17</v>
      </c>
      <c r="F22" s="13">
        <v>3356245.94</v>
      </c>
      <c r="G22" s="13">
        <v>7093285.8</v>
      </c>
      <c r="H22" s="13">
        <v>3212461.73</v>
      </c>
      <c r="I22" s="13">
        <v>6747000</v>
      </c>
      <c r="J22" s="13">
        <v>3056768.84</v>
      </c>
      <c r="K22" s="13">
        <f t="shared" si="9"/>
        <v>3690231.16</v>
      </c>
      <c r="L22" s="12">
        <f t="shared" si="2"/>
        <v>6747000</v>
      </c>
      <c r="M22" s="12">
        <f t="shared" si="3"/>
        <v>-112525.16999999993</v>
      </c>
      <c r="N22" s="12">
        <f t="shared" si="4"/>
        <v>-346285.7999999998</v>
      </c>
      <c r="O22" s="12">
        <f t="shared" si="5"/>
        <v>3056768.84</v>
      </c>
      <c r="P22" s="12">
        <f t="shared" si="7"/>
        <v>-299477.1000000001</v>
      </c>
      <c r="Q22" s="12">
        <f t="shared" si="6"/>
        <v>-155692.89000000013</v>
      </c>
      <c r="R22" s="36"/>
    </row>
    <row r="23" spans="1:18" ht="56.25" customHeight="1">
      <c r="A23" s="20" t="s">
        <v>129</v>
      </c>
      <c r="B23" s="9" t="s">
        <v>130</v>
      </c>
      <c r="C23" s="13">
        <v>0</v>
      </c>
      <c r="D23" s="13">
        <v>0</v>
      </c>
      <c r="E23" s="13">
        <v>-447816.12</v>
      </c>
      <c r="F23" s="13">
        <v>-134751.74</v>
      </c>
      <c r="G23" s="13">
        <v>-510492.89</v>
      </c>
      <c r="H23" s="13">
        <v>-242986.42</v>
      </c>
      <c r="I23" s="13">
        <v>0</v>
      </c>
      <c r="J23" s="13">
        <v>-359606.13</v>
      </c>
      <c r="K23" s="13">
        <f t="shared" si="9"/>
        <v>359606.13</v>
      </c>
      <c r="L23" s="12">
        <v>0</v>
      </c>
      <c r="M23" s="12">
        <v>0</v>
      </c>
      <c r="N23" s="12">
        <v>0</v>
      </c>
      <c r="O23" s="12">
        <f t="shared" si="5"/>
        <v>-359606.13</v>
      </c>
      <c r="P23" s="12">
        <f t="shared" si="7"/>
        <v>-224854.39</v>
      </c>
      <c r="Q23" s="12">
        <f t="shared" si="6"/>
        <v>-116619.70999999999</v>
      </c>
      <c r="R23" s="37"/>
    </row>
    <row r="24" spans="1:18" ht="14.25" customHeight="1">
      <c r="A24" s="21" t="s">
        <v>257</v>
      </c>
      <c r="B24" s="10" t="s">
        <v>258</v>
      </c>
      <c r="C24" s="12">
        <f>C25+C52+C62</f>
        <v>227501457.86999997</v>
      </c>
      <c r="D24" s="12">
        <f>D25+D52+D62</f>
        <v>9387273.02</v>
      </c>
      <c r="E24" s="12">
        <f aca="true" t="shared" si="10" ref="E24:J24">E25+E52+E62+E70</f>
        <v>242598002.19999996</v>
      </c>
      <c r="F24" s="12">
        <f>F25+F52+F62+F70</f>
        <v>122099373.29</v>
      </c>
      <c r="G24" s="12">
        <f t="shared" si="10"/>
        <v>251218996.28999996</v>
      </c>
      <c r="H24" s="12">
        <f>H25+H52+H62+H70</f>
        <v>126169549.38000001</v>
      </c>
      <c r="I24" s="12">
        <f t="shared" si="10"/>
        <v>236457000</v>
      </c>
      <c r="J24" s="12">
        <f t="shared" si="10"/>
        <v>140019440.29000002</v>
      </c>
      <c r="K24" s="12">
        <f t="shared" si="9"/>
        <v>96437559.70999998</v>
      </c>
      <c r="L24" s="12">
        <f aca="true" t="shared" si="11" ref="L24:L30">I24-C24</f>
        <v>8955542.130000025</v>
      </c>
      <c r="M24" s="12">
        <f t="shared" si="3"/>
        <v>-6141002.199999958</v>
      </c>
      <c r="N24" s="12">
        <f t="shared" si="4"/>
        <v>-14761996.289999962</v>
      </c>
      <c r="O24" s="12">
        <f>J24-D24</f>
        <v>130632167.27000003</v>
      </c>
      <c r="P24" s="12">
        <f t="shared" si="7"/>
        <v>17920067.000000015</v>
      </c>
      <c r="Q24" s="12">
        <f t="shared" si="6"/>
        <v>13849890.910000011</v>
      </c>
      <c r="R24" s="49"/>
    </row>
    <row r="25" spans="1:18" s="28" customFormat="1" ht="21.75" customHeight="1">
      <c r="A25" s="20" t="s">
        <v>259</v>
      </c>
      <c r="B25" s="9" t="s">
        <v>260</v>
      </c>
      <c r="C25" s="13">
        <f aca="true" t="shared" si="12" ref="C25:I25">C26+C36+C46</f>
        <v>102550611.64999999</v>
      </c>
      <c r="D25" s="13">
        <f t="shared" si="12"/>
        <v>1786554.21</v>
      </c>
      <c r="E25" s="13">
        <f>E26+E36+E46</f>
        <v>103299227.62</v>
      </c>
      <c r="F25" s="13">
        <f>F26+F36+F46</f>
        <v>55789762.74</v>
      </c>
      <c r="G25" s="13">
        <f>G26+G36</f>
        <v>118837146.97999999</v>
      </c>
      <c r="H25" s="13">
        <f>H26+H36</f>
        <v>60595691.06</v>
      </c>
      <c r="I25" s="13">
        <f t="shared" si="12"/>
        <v>105774000</v>
      </c>
      <c r="J25" s="13">
        <f>J26+J36</f>
        <v>78214529.04</v>
      </c>
      <c r="K25" s="12">
        <f t="shared" si="1"/>
        <v>27559470.959999993</v>
      </c>
      <c r="L25" s="12">
        <f t="shared" si="11"/>
        <v>3223388.350000009</v>
      </c>
      <c r="M25" s="12">
        <f t="shared" si="3"/>
        <v>2474772.379999995</v>
      </c>
      <c r="N25" s="12">
        <f t="shared" si="4"/>
        <v>-13063146.97999999</v>
      </c>
      <c r="O25" s="12">
        <f t="shared" si="5"/>
        <v>76427974.83000001</v>
      </c>
      <c r="P25" s="12">
        <f aca="true" t="shared" si="13" ref="P25:P30">J25-F25</f>
        <v>22424766.300000004</v>
      </c>
      <c r="Q25" s="12">
        <f t="shared" si="6"/>
        <v>17618837.980000004</v>
      </c>
      <c r="R25" s="50"/>
    </row>
    <row r="26" spans="1:18" s="28" customFormat="1" ht="36" customHeight="1">
      <c r="A26" s="20" t="s">
        <v>241</v>
      </c>
      <c r="B26" s="9" t="s">
        <v>262</v>
      </c>
      <c r="C26" s="13">
        <v>80739568.64</v>
      </c>
      <c r="D26" s="13">
        <v>1486452.19</v>
      </c>
      <c r="E26" s="13">
        <v>84364230.41</v>
      </c>
      <c r="F26" s="13">
        <v>45919548.09</v>
      </c>
      <c r="G26" s="13">
        <v>97029710.21</v>
      </c>
      <c r="H26" s="13">
        <v>48569964.52</v>
      </c>
      <c r="I26" s="13">
        <v>85174000</v>
      </c>
      <c r="J26" s="13">
        <v>59813430.27</v>
      </c>
      <c r="K26" s="12">
        <f t="shared" si="1"/>
        <v>25360569.729999997</v>
      </c>
      <c r="L26" s="12">
        <f t="shared" si="11"/>
        <v>4434431.359999999</v>
      </c>
      <c r="M26" s="12">
        <f t="shared" si="3"/>
        <v>809769.5900000036</v>
      </c>
      <c r="N26" s="12">
        <f t="shared" si="4"/>
        <v>-11855710.209999993</v>
      </c>
      <c r="O26" s="12">
        <f t="shared" si="5"/>
        <v>58326978.080000006</v>
      </c>
      <c r="P26" s="12">
        <f t="shared" si="13"/>
        <v>13893882.18</v>
      </c>
      <c r="Q26" s="12">
        <f t="shared" si="6"/>
        <v>11243465.75</v>
      </c>
      <c r="R26" s="58"/>
    </row>
    <row r="27" spans="1:18" s="28" customFormat="1" ht="33.75" customHeight="1" hidden="1">
      <c r="A27" s="20" t="s">
        <v>263</v>
      </c>
      <c r="B27" s="9" t="s">
        <v>264</v>
      </c>
      <c r="C27" s="13"/>
      <c r="D27" s="13"/>
      <c r="E27" s="13"/>
      <c r="F27" s="13"/>
      <c r="G27" s="13">
        <v>4005045.52</v>
      </c>
      <c r="H27" s="13"/>
      <c r="I27" s="13"/>
      <c r="J27" s="13">
        <v>4005045.52</v>
      </c>
      <c r="K27" s="12">
        <f t="shared" si="1"/>
        <v>-4005045.52</v>
      </c>
      <c r="L27" s="12">
        <f t="shared" si="11"/>
        <v>0</v>
      </c>
      <c r="M27" s="12">
        <f t="shared" si="3"/>
        <v>0</v>
      </c>
      <c r="N27" s="12">
        <f t="shared" si="4"/>
        <v>-4005045.52</v>
      </c>
      <c r="O27" s="12">
        <f t="shared" si="5"/>
        <v>4005045.52</v>
      </c>
      <c r="P27" s="12">
        <f t="shared" si="13"/>
        <v>4005045.52</v>
      </c>
      <c r="Q27" s="12">
        <f t="shared" si="6"/>
        <v>4005045.52</v>
      </c>
      <c r="R27" s="59"/>
    </row>
    <row r="28" spans="1:18" s="28" customFormat="1" ht="33.75" customHeight="1" hidden="1">
      <c r="A28" s="20" t="s">
        <v>263</v>
      </c>
      <c r="B28" s="9" t="s">
        <v>264</v>
      </c>
      <c r="C28" s="13"/>
      <c r="D28" s="13"/>
      <c r="E28" s="13"/>
      <c r="F28" s="13"/>
      <c r="G28" s="13">
        <v>30501222.29</v>
      </c>
      <c r="H28" s="13"/>
      <c r="I28" s="13"/>
      <c r="J28" s="13">
        <v>30501222.29</v>
      </c>
      <c r="K28" s="12">
        <f t="shared" si="1"/>
        <v>-30501222.29</v>
      </c>
      <c r="L28" s="12">
        <f t="shared" si="11"/>
        <v>0</v>
      </c>
      <c r="M28" s="12">
        <f t="shared" si="3"/>
        <v>0</v>
      </c>
      <c r="N28" s="12">
        <f t="shared" si="4"/>
        <v>-30501222.29</v>
      </c>
      <c r="O28" s="12">
        <f t="shared" si="5"/>
        <v>30501222.29</v>
      </c>
      <c r="P28" s="12">
        <f t="shared" si="13"/>
        <v>30501222.29</v>
      </c>
      <c r="Q28" s="12">
        <f t="shared" si="6"/>
        <v>30501222.29</v>
      </c>
      <c r="R28" s="59"/>
    </row>
    <row r="29" spans="1:18" s="28" customFormat="1" ht="33.75" customHeight="1" hidden="1">
      <c r="A29" s="20" t="s">
        <v>265</v>
      </c>
      <c r="B29" s="9" t="s">
        <v>266</v>
      </c>
      <c r="C29" s="13"/>
      <c r="D29" s="13"/>
      <c r="E29" s="13"/>
      <c r="F29" s="13"/>
      <c r="G29" s="13">
        <v>81617</v>
      </c>
      <c r="H29" s="13"/>
      <c r="I29" s="13"/>
      <c r="J29" s="13">
        <v>81617</v>
      </c>
      <c r="K29" s="12">
        <f t="shared" si="1"/>
        <v>-81617</v>
      </c>
      <c r="L29" s="12">
        <f t="shared" si="11"/>
        <v>0</v>
      </c>
      <c r="M29" s="12">
        <f t="shared" si="3"/>
        <v>0</v>
      </c>
      <c r="N29" s="12">
        <f t="shared" si="4"/>
        <v>-81617</v>
      </c>
      <c r="O29" s="12">
        <f t="shared" si="5"/>
        <v>81617</v>
      </c>
      <c r="P29" s="12">
        <f t="shared" si="13"/>
        <v>81617</v>
      </c>
      <c r="Q29" s="12">
        <f t="shared" si="6"/>
        <v>81617</v>
      </c>
      <c r="R29" s="59"/>
    </row>
    <row r="30" spans="1:18" s="28" customFormat="1" ht="33.75" customHeight="1" hidden="1">
      <c r="A30" s="20" t="s">
        <v>265</v>
      </c>
      <c r="B30" s="9" t="s">
        <v>266</v>
      </c>
      <c r="C30" s="13"/>
      <c r="D30" s="13"/>
      <c r="E30" s="13"/>
      <c r="F30" s="13"/>
      <c r="G30" s="13">
        <v>3521356.69</v>
      </c>
      <c r="H30" s="13"/>
      <c r="I30" s="13"/>
      <c r="J30" s="13">
        <v>3521356.69</v>
      </c>
      <c r="K30" s="12">
        <f t="shared" si="1"/>
        <v>-3521356.69</v>
      </c>
      <c r="L30" s="12">
        <f t="shared" si="11"/>
        <v>0</v>
      </c>
      <c r="M30" s="12">
        <f t="shared" si="3"/>
        <v>0</v>
      </c>
      <c r="N30" s="12">
        <f t="shared" si="4"/>
        <v>-3521356.69</v>
      </c>
      <c r="O30" s="12">
        <f t="shared" si="5"/>
        <v>3521356.69</v>
      </c>
      <c r="P30" s="12">
        <f t="shared" si="13"/>
        <v>3521356.69</v>
      </c>
      <c r="Q30" s="12">
        <f t="shared" si="6"/>
        <v>3521356.69</v>
      </c>
      <c r="R30" s="59"/>
    </row>
    <row r="31" spans="1:18" s="28" customFormat="1" ht="33.75" customHeight="1" hidden="1">
      <c r="A31" s="20" t="s">
        <v>267</v>
      </c>
      <c r="B31" s="9" t="s">
        <v>268</v>
      </c>
      <c r="C31" s="13"/>
      <c r="D31" s="13"/>
      <c r="E31" s="13">
        <v>0</v>
      </c>
      <c r="F31" s="13"/>
      <c r="G31" s="13">
        <v>8582989.2</v>
      </c>
      <c r="H31" s="13"/>
      <c r="I31" s="13">
        <v>0</v>
      </c>
      <c r="J31" s="13">
        <v>8582989.2</v>
      </c>
      <c r="K31" s="12">
        <f aca="true" t="shared" si="14" ref="K31:K95">I31-J31</f>
        <v>-8582989.2</v>
      </c>
      <c r="L31" s="12">
        <f aca="true" t="shared" si="15" ref="L31:L95">I31-C31</f>
        <v>0</v>
      </c>
      <c r="M31" s="12">
        <f aca="true" t="shared" si="16" ref="M31:M95">I31-E31</f>
        <v>0</v>
      </c>
      <c r="N31" s="12">
        <f aca="true" t="shared" si="17" ref="N31:N95">I31-G31</f>
        <v>-8582989.2</v>
      </c>
      <c r="O31" s="12">
        <f aca="true" t="shared" si="18" ref="O31:O95">J31-D31</f>
        <v>8582989.2</v>
      </c>
      <c r="P31" s="12">
        <f aca="true" t="shared" si="19" ref="P31:P95">J31-F31</f>
        <v>8582989.2</v>
      </c>
      <c r="Q31" s="12">
        <f aca="true" t="shared" si="20" ref="Q31:Q95">J31-H31</f>
        <v>8582989.2</v>
      </c>
      <c r="R31" s="59"/>
    </row>
    <row r="32" spans="1:18" s="28" customFormat="1" ht="33.75" customHeight="1" hidden="1">
      <c r="A32" s="20" t="s">
        <v>267</v>
      </c>
      <c r="B32" s="9" t="s">
        <v>268</v>
      </c>
      <c r="C32" s="13"/>
      <c r="D32" s="13"/>
      <c r="E32" s="13"/>
      <c r="F32" s="13"/>
      <c r="G32" s="13">
        <v>1373305.91</v>
      </c>
      <c r="H32" s="13"/>
      <c r="I32" s="13"/>
      <c r="J32" s="13">
        <v>1373305.91</v>
      </c>
      <c r="K32" s="12">
        <f t="shared" si="14"/>
        <v>-1373305.91</v>
      </c>
      <c r="L32" s="12">
        <f t="shared" si="15"/>
        <v>0</v>
      </c>
      <c r="M32" s="12">
        <f t="shared" si="16"/>
        <v>0</v>
      </c>
      <c r="N32" s="12">
        <f t="shared" si="17"/>
        <v>-1373305.91</v>
      </c>
      <c r="O32" s="12">
        <f t="shared" si="18"/>
        <v>1373305.91</v>
      </c>
      <c r="P32" s="12">
        <f t="shared" si="19"/>
        <v>1373305.91</v>
      </c>
      <c r="Q32" s="12">
        <f t="shared" si="20"/>
        <v>1373305.91</v>
      </c>
      <c r="R32" s="59"/>
    </row>
    <row r="33" spans="1:18" s="28" customFormat="1" ht="33.75" customHeight="1" hidden="1">
      <c r="A33" s="20" t="s">
        <v>269</v>
      </c>
      <c r="B33" s="9" t="s">
        <v>270</v>
      </c>
      <c r="C33" s="13"/>
      <c r="D33" s="13"/>
      <c r="E33" s="13"/>
      <c r="F33" s="13"/>
      <c r="G33" s="13">
        <v>7209683.29</v>
      </c>
      <c r="H33" s="13"/>
      <c r="I33" s="13"/>
      <c r="J33" s="13">
        <v>7209683.29</v>
      </c>
      <c r="K33" s="12">
        <f t="shared" si="14"/>
        <v>-7209683.29</v>
      </c>
      <c r="L33" s="12">
        <f t="shared" si="15"/>
        <v>0</v>
      </c>
      <c r="M33" s="12">
        <f t="shared" si="16"/>
        <v>0</v>
      </c>
      <c r="N33" s="12">
        <f t="shared" si="17"/>
        <v>-7209683.29</v>
      </c>
      <c r="O33" s="12">
        <f t="shared" si="18"/>
        <v>7209683.29</v>
      </c>
      <c r="P33" s="12">
        <f t="shared" si="19"/>
        <v>7209683.29</v>
      </c>
      <c r="Q33" s="12">
        <f t="shared" si="20"/>
        <v>7209683.29</v>
      </c>
      <c r="R33" s="59"/>
    </row>
    <row r="34" spans="1:18" s="28" customFormat="1" ht="33.75" customHeight="1" hidden="1">
      <c r="A34" s="20" t="s">
        <v>269</v>
      </c>
      <c r="B34" s="9" t="s">
        <v>270</v>
      </c>
      <c r="C34" s="13"/>
      <c r="D34" s="13"/>
      <c r="E34" s="13"/>
      <c r="F34" s="13"/>
      <c r="G34" s="13">
        <v>3626188.03</v>
      </c>
      <c r="H34" s="13"/>
      <c r="I34" s="13"/>
      <c r="J34" s="13">
        <v>3626188.03</v>
      </c>
      <c r="K34" s="12">
        <f t="shared" si="14"/>
        <v>-3626188.03</v>
      </c>
      <c r="L34" s="12">
        <f t="shared" si="15"/>
        <v>0</v>
      </c>
      <c r="M34" s="12">
        <f t="shared" si="16"/>
        <v>0</v>
      </c>
      <c r="N34" s="12">
        <f t="shared" si="17"/>
        <v>-3626188.03</v>
      </c>
      <c r="O34" s="12">
        <f t="shared" si="18"/>
        <v>3626188.03</v>
      </c>
      <c r="P34" s="12">
        <f t="shared" si="19"/>
        <v>3626188.03</v>
      </c>
      <c r="Q34" s="12">
        <f t="shared" si="20"/>
        <v>3626188.03</v>
      </c>
      <c r="R34" s="59"/>
    </row>
    <row r="35" spans="1:18" s="28" customFormat="1" ht="33.75" customHeight="1" hidden="1">
      <c r="A35" s="20" t="s">
        <v>261</v>
      </c>
      <c r="B35" s="9" t="s">
        <v>262</v>
      </c>
      <c r="C35" s="13"/>
      <c r="D35" s="13"/>
      <c r="E35" s="13"/>
      <c r="F35" s="13"/>
      <c r="G35" s="13">
        <v>0</v>
      </c>
      <c r="H35" s="13"/>
      <c r="I35" s="13"/>
      <c r="J35" s="13">
        <v>0</v>
      </c>
      <c r="K35" s="12">
        <f t="shared" si="14"/>
        <v>0</v>
      </c>
      <c r="L35" s="12">
        <f t="shared" si="15"/>
        <v>0</v>
      </c>
      <c r="M35" s="12">
        <f t="shared" si="16"/>
        <v>0</v>
      </c>
      <c r="N35" s="12">
        <f t="shared" si="17"/>
        <v>0</v>
      </c>
      <c r="O35" s="12">
        <f t="shared" si="18"/>
        <v>0</v>
      </c>
      <c r="P35" s="12">
        <f t="shared" si="19"/>
        <v>0</v>
      </c>
      <c r="Q35" s="12">
        <f t="shared" si="20"/>
        <v>0</v>
      </c>
      <c r="R35" s="59"/>
    </row>
    <row r="36" spans="1:18" s="28" customFormat="1" ht="47.25" customHeight="1">
      <c r="A36" s="20" t="s">
        <v>33</v>
      </c>
      <c r="B36" s="9" t="s">
        <v>272</v>
      </c>
      <c r="C36" s="13">
        <v>20311405.24</v>
      </c>
      <c r="D36" s="13">
        <v>231097.31</v>
      </c>
      <c r="E36" s="13">
        <v>18934997.21</v>
      </c>
      <c r="F36" s="13">
        <v>9870214.65</v>
      </c>
      <c r="G36" s="13">
        <v>21807436.77</v>
      </c>
      <c r="H36" s="13">
        <v>12025726.54</v>
      </c>
      <c r="I36" s="13">
        <v>20600000</v>
      </c>
      <c r="J36" s="13">
        <v>18401098.77</v>
      </c>
      <c r="K36" s="12">
        <f t="shared" si="14"/>
        <v>2198901.2300000004</v>
      </c>
      <c r="L36" s="12">
        <f t="shared" si="15"/>
        <v>288594.76000000164</v>
      </c>
      <c r="M36" s="12">
        <f t="shared" si="16"/>
        <v>1665002.789999999</v>
      </c>
      <c r="N36" s="12">
        <f t="shared" si="17"/>
        <v>-1207436.7699999996</v>
      </c>
      <c r="O36" s="12">
        <f t="shared" si="18"/>
        <v>18170001.46</v>
      </c>
      <c r="P36" s="12">
        <f t="shared" si="19"/>
        <v>8530884.12</v>
      </c>
      <c r="Q36" s="12">
        <f t="shared" si="20"/>
        <v>6375372.23</v>
      </c>
      <c r="R36" s="59"/>
    </row>
    <row r="37" spans="1:18" s="28" customFormat="1" ht="45" customHeight="1" hidden="1">
      <c r="A37" s="20" t="s">
        <v>273</v>
      </c>
      <c r="B37" s="9" t="s">
        <v>274</v>
      </c>
      <c r="C37" s="13"/>
      <c r="D37" s="13"/>
      <c r="E37" s="13"/>
      <c r="F37" s="13"/>
      <c r="G37" s="13">
        <v>0</v>
      </c>
      <c r="H37" s="13"/>
      <c r="I37" s="13"/>
      <c r="J37" s="13">
        <v>0</v>
      </c>
      <c r="K37" s="12">
        <f t="shared" si="14"/>
        <v>0</v>
      </c>
      <c r="L37" s="12">
        <f t="shared" si="15"/>
        <v>0</v>
      </c>
      <c r="M37" s="12">
        <f t="shared" si="16"/>
        <v>0</v>
      </c>
      <c r="N37" s="12">
        <f t="shared" si="17"/>
        <v>0</v>
      </c>
      <c r="O37" s="12">
        <f t="shared" si="18"/>
        <v>0</v>
      </c>
      <c r="P37" s="12">
        <f t="shared" si="19"/>
        <v>0</v>
      </c>
      <c r="Q37" s="12">
        <f t="shared" si="20"/>
        <v>0</v>
      </c>
      <c r="R37" s="40"/>
    </row>
    <row r="38" spans="1:18" s="28" customFormat="1" ht="45" customHeight="1" hidden="1">
      <c r="A38" s="20" t="s">
        <v>273</v>
      </c>
      <c r="B38" s="9" t="s">
        <v>274</v>
      </c>
      <c r="C38" s="13"/>
      <c r="D38" s="13"/>
      <c r="E38" s="13"/>
      <c r="F38" s="13"/>
      <c r="G38" s="13">
        <v>43556691.89</v>
      </c>
      <c r="H38" s="13"/>
      <c r="I38" s="13"/>
      <c r="J38" s="13">
        <v>43556691.89</v>
      </c>
      <c r="K38" s="12">
        <f t="shared" si="14"/>
        <v>-43556691.89</v>
      </c>
      <c r="L38" s="12">
        <f t="shared" si="15"/>
        <v>0</v>
      </c>
      <c r="M38" s="12">
        <f t="shared" si="16"/>
        <v>0</v>
      </c>
      <c r="N38" s="12">
        <f t="shared" si="17"/>
        <v>-43556691.89</v>
      </c>
      <c r="O38" s="12">
        <f t="shared" si="18"/>
        <v>43556691.89</v>
      </c>
      <c r="P38" s="12">
        <f t="shared" si="19"/>
        <v>43556691.89</v>
      </c>
      <c r="Q38" s="12">
        <f t="shared" si="20"/>
        <v>43556691.89</v>
      </c>
      <c r="R38" s="40"/>
    </row>
    <row r="39" spans="1:18" s="28" customFormat="1" ht="45" customHeight="1" hidden="1">
      <c r="A39" s="20" t="s">
        <v>275</v>
      </c>
      <c r="B39" s="9" t="s">
        <v>276</v>
      </c>
      <c r="C39" s="13"/>
      <c r="D39" s="13"/>
      <c r="E39" s="13"/>
      <c r="F39" s="13"/>
      <c r="G39" s="13">
        <v>38478181.51</v>
      </c>
      <c r="H39" s="13"/>
      <c r="I39" s="13"/>
      <c r="J39" s="13">
        <v>38478181.51</v>
      </c>
      <c r="K39" s="12">
        <f t="shared" si="14"/>
        <v>-38478181.51</v>
      </c>
      <c r="L39" s="12">
        <f t="shared" si="15"/>
        <v>0</v>
      </c>
      <c r="M39" s="12">
        <f t="shared" si="16"/>
        <v>0</v>
      </c>
      <c r="N39" s="12">
        <f t="shared" si="17"/>
        <v>-38478181.51</v>
      </c>
      <c r="O39" s="12">
        <f t="shared" si="18"/>
        <v>38478181.51</v>
      </c>
      <c r="P39" s="12">
        <f t="shared" si="19"/>
        <v>38478181.51</v>
      </c>
      <c r="Q39" s="12">
        <f t="shared" si="20"/>
        <v>38478181.51</v>
      </c>
      <c r="R39" s="40"/>
    </row>
    <row r="40" spans="1:18" s="28" customFormat="1" ht="45" customHeight="1" hidden="1">
      <c r="A40" s="20" t="s">
        <v>275</v>
      </c>
      <c r="B40" s="9" t="s">
        <v>276</v>
      </c>
      <c r="C40" s="13"/>
      <c r="D40" s="13"/>
      <c r="E40" s="13"/>
      <c r="F40" s="13"/>
      <c r="G40" s="13">
        <v>42020.07</v>
      </c>
      <c r="H40" s="13"/>
      <c r="I40" s="13"/>
      <c r="J40" s="13">
        <v>42020.07</v>
      </c>
      <c r="K40" s="12">
        <f t="shared" si="14"/>
        <v>-42020.07</v>
      </c>
      <c r="L40" s="12">
        <f t="shared" si="15"/>
        <v>0</v>
      </c>
      <c r="M40" s="12">
        <f t="shared" si="16"/>
        <v>0</v>
      </c>
      <c r="N40" s="12">
        <f t="shared" si="17"/>
        <v>-42020.07</v>
      </c>
      <c r="O40" s="12">
        <f t="shared" si="18"/>
        <v>42020.07</v>
      </c>
      <c r="P40" s="12">
        <f t="shared" si="19"/>
        <v>42020.07</v>
      </c>
      <c r="Q40" s="12">
        <f t="shared" si="20"/>
        <v>42020.07</v>
      </c>
      <c r="R40" s="40"/>
    </row>
    <row r="41" spans="1:18" s="28" customFormat="1" ht="45" customHeight="1" hidden="1">
      <c r="A41" s="20" t="s">
        <v>277</v>
      </c>
      <c r="B41" s="9" t="s">
        <v>278</v>
      </c>
      <c r="C41" s="13"/>
      <c r="D41" s="13"/>
      <c r="E41" s="13">
        <v>38914.2</v>
      </c>
      <c r="F41" s="13"/>
      <c r="G41" s="13">
        <v>5036490.31</v>
      </c>
      <c r="H41" s="13"/>
      <c r="I41" s="13">
        <v>38914.2</v>
      </c>
      <c r="J41" s="13">
        <v>5036490.31</v>
      </c>
      <c r="K41" s="12">
        <f t="shared" si="14"/>
        <v>-4997576.109999999</v>
      </c>
      <c r="L41" s="12">
        <f t="shared" si="15"/>
        <v>38914.2</v>
      </c>
      <c r="M41" s="12">
        <f t="shared" si="16"/>
        <v>0</v>
      </c>
      <c r="N41" s="12">
        <f t="shared" si="17"/>
        <v>-4997576.109999999</v>
      </c>
      <c r="O41" s="12">
        <f t="shared" si="18"/>
        <v>5036490.31</v>
      </c>
      <c r="P41" s="12">
        <f t="shared" si="19"/>
        <v>5036490.31</v>
      </c>
      <c r="Q41" s="12">
        <f t="shared" si="20"/>
        <v>5036490.31</v>
      </c>
      <c r="R41" s="40"/>
    </row>
    <row r="42" spans="1:18" s="28" customFormat="1" ht="45" customHeight="1" hidden="1">
      <c r="A42" s="20" t="s">
        <v>277</v>
      </c>
      <c r="B42" s="9" t="s">
        <v>278</v>
      </c>
      <c r="C42" s="13"/>
      <c r="D42" s="13"/>
      <c r="E42" s="13"/>
      <c r="F42" s="13"/>
      <c r="G42" s="13">
        <v>18000</v>
      </c>
      <c r="H42" s="13"/>
      <c r="I42" s="13"/>
      <c r="J42" s="13">
        <v>18000</v>
      </c>
      <c r="K42" s="12">
        <f t="shared" si="14"/>
        <v>-18000</v>
      </c>
      <c r="L42" s="12">
        <f t="shared" si="15"/>
        <v>0</v>
      </c>
      <c r="M42" s="12">
        <f t="shared" si="16"/>
        <v>0</v>
      </c>
      <c r="N42" s="12">
        <f t="shared" si="17"/>
        <v>-18000</v>
      </c>
      <c r="O42" s="12">
        <f t="shared" si="18"/>
        <v>18000</v>
      </c>
      <c r="P42" s="12">
        <f t="shared" si="19"/>
        <v>18000</v>
      </c>
      <c r="Q42" s="12">
        <f t="shared" si="20"/>
        <v>18000</v>
      </c>
      <c r="R42" s="40"/>
    </row>
    <row r="43" spans="1:18" s="28" customFormat="1" ht="45" customHeight="1" hidden="1">
      <c r="A43" s="20" t="s">
        <v>279</v>
      </c>
      <c r="B43" s="9" t="s">
        <v>280</v>
      </c>
      <c r="C43" s="13"/>
      <c r="D43" s="13"/>
      <c r="E43" s="13"/>
      <c r="F43" s="13"/>
      <c r="G43" s="13">
        <v>1928851.8</v>
      </c>
      <c r="H43" s="13"/>
      <c r="I43" s="13"/>
      <c r="J43" s="13">
        <v>1928851.8</v>
      </c>
      <c r="K43" s="12">
        <f t="shared" si="14"/>
        <v>-1928851.8</v>
      </c>
      <c r="L43" s="12">
        <f t="shared" si="15"/>
        <v>0</v>
      </c>
      <c r="M43" s="12">
        <f t="shared" si="16"/>
        <v>0</v>
      </c>
      <c r="N43" s="12">
        <f t="shared" si="17"/>
        <v>-1928851.8</v>
      </c>
      <c r="O43" s="12">
        <f t="shared" si="18"/>
        <v>1928851.8</v>
      </c>
      <c r="P43" s="12">
        <f t="shared" si="19"/>
        <v>1928851.8</v>
      </c>
      <c r="Q43" s="12">
        <f t="shared" si="20"/>
        <v>1928851.8</v>
      </c>
      <c r="R43" s="40"/>
    </row>
    <row r="44" spans="1:18" s="28" customFormat="1" ht="45" customHeight="1" hidden="1">
      <c r="A44" s="20" t="s">
        <v>279</v>
      </c>
      <c r="B44" s="9" t="s">
        <v>280</v>
      </c>
      <c r="C44" s="13"/>
      <c r="D44" s="13"/>
      <c r="E44" s="13"/>
      <c r="F44" s="13"/>
      <c r="G44" s="13">
        <v>3182225.28</v>
      </c>
      <c r="H44" s="13"/>
      <c r="I44" s="13"/>
      <c r="J44" s="13">
        <v>3182225.28</v>
      </c>
      <c r="K44" s="12">
        <f t="shared" si="14"/>
        <v>-3182225.28</v>
      </c>
      <c r="L44" s="12">
        <f t="shared" si="15"/>
        <v>0</v>
      </c>
      <c r="M44" s="12">
        <f t="shared" si="16"/>
        <v>0</v>
      </c>
      <c r="N44" s="12">
        <f t="shared" si="17"/>
        <v>-3182225.28</v>
      </c>
      <c r="O44" s="12">
        <f t="shared" si="18"/>
        <v>3182225.28</v>
      </c>
      <c r="P44" s="12">
        <f t="shared" si="19"/>
        <v>3182225.28</v>
      </c>
      <c r="Q44" s="12">
        <f t="shared" si="20"/>
        <v>3182225.28</v>
      </c>
      <c r="R44" s="40"/>
    </row>
    <row r="45" spans="1:18" s="28" customFormat="1" ht="45" customHeight="1" hidden="1">
      <c r="A45" s="20" t="s">
        <v>271</v>
      </c>
      <c r="B45" s="9" t="s">
        <v>272</v>
      </c>
      <c r="C45" s="13"/>
      <c r="D45" s="13"/>
      <c r="E45" s="13"/>
      <c r="F45" s="13"/>
      <c r="G45" s="13">
        <v>5138958.63</v>
      </c>
      <c r="H45" s="13"/>
      <c r="I45" s="13"/>
      <c r="J45" s="13">
        <v>5138958.63</v>
      </c>
      <c r="K45" s="12">
        <f t="shared" si="14"/>
        <v>-5138958.63</v>
      </c>
      <c r="L45" s="12">
        <f t="shared" si="15"/>
        <v>0</v>
      </c>
      <c r="M45" s="12">
        <f t="shared" si="16"/>
        <v>0</v>
      </c>
      <c r="N45" s="12">
        <f t="shared" si="17"/>
        <v>-5138958.63</v>
      </c>
      <c r="O45" s="12">
        <f t="shared" si="18"/>
        <v>5138958.63</v>
      </c>
      <c r="P45" s="12">
        <f t="shared" si="19"/>
        <v>5138958.63</v>
      </c>
      <c r="Q45" s="12">
        <f t="shared" si="20"/>
        <v>5138958.63</v>
      </c>
      <c r="R45" s="40"/>
    </row>
    <row r="46" spans="1:18" s="28" customFormat="1" ht="48.75" customHeight="1" hidden="1">
      <c r="A46" s="20" t="s">
        <v>256</v>
      </c>
      <c r="B46" s="9" t="s">
        <v>282</v>
      </c>
      <c r="C46" s="13">
        <v>1499637.77</v>
      </c>
      <c r="D46" s="13">
        <v>69004.71</v>
      </c>
      <c r="E46" s="13">
        <v>0</v>
      </c>
      <c r="F46" s="13">
        <v>0</v>
      </c>
      <c r="G46" s="13">
        <v>27712890.39</v>
      </c>
      <c r="H46" s="13">
        <v>0</v>
      </c>
      <c r="I46" s="13">
        <v>0</v>
      </c>
      <c r="J46" s="13">
        <v>27712890.39</v>
      </c>
      <c r="K46" s="12">
        <f t="shared" si="14"/>
        <v>-27712890.39</v>
      </c>
      <c r="L46" s="12">
        <f t="shared" si="15"/>
        <v>-1499637.77</v>
      </c>
      <c r="M46" s="12">
        <f t="shared" si="16"/>
        <v>0</v>
      </c>
      <c r="N46" s="12">
        <f t="shared" si="17"/>
        <v>-27712890.39</v>
      </c>
      <c r="O46" s="12">
        <f t="shared" si="18"/>
        <v>27643885.68</v>
      </c>
      <c r="P46" s="12">
        <f t="shared" si="19"/>
        <v>27712890.39</v>
      </c>
      <c r="Q46" s="12">
        <f t="shared" si="20"/>
        <v>27712890.39</v>
      </c>
      <c r="R46" s="41"/>
    </row>
    <row r="47" spans="1:18" s="28" customFormat="1" ht="45" customHeight="1" hidden="1">
      <c r="A47" s="20" t="s">
        <v>283</v>
      </c>
      <c r="B47" s="9" t="s">
        <v>284</v>
      </c>
      <c r="C47" s="13"/>
      <c r="D47" s="13"/>
      <c r="E47" s="13">
        <v>5867627.22</v>
      </c>
      <c r="F47" s="13"/>
      <c r="G47" s="13">
        <v>24057518.69</v>
      </c>
      <c r="H47" s="13"/>
      <c r="I47" s="13">
        <v>5867627.22</v>
      </c>
      <c r="J47" s="13">
        <v>24057518.69</v>
      </c>
      <c r="K47" s="12">
        <f t="shared" si="14"/>
        <v>-18189891.470000003</v>
      </c>
      <c r="L47" s="12">
        <f t="shared" si="15"/>
        <v>5867627.22</v>
      </c>
      <c r="M47" s="12">
        <f t="shared" si="16"/>
        <v>0</v>
      </c>
      <c r="N47" s="12">
        <f t="shared" si="17"/>
        <v>-18189891.470000003</v>
      </c>
      <c r="O47" s="12">
        <f t="shared" si="18"/>
        <v>24057518.69</v>
      </c>
      <c r="P47" s="12">
        <f t="shared" si="19"/>
        <v>24057518.69</v>
      </c>
      <c r="Q47" s="12">
        <f t="shared" si="20"/>
        <v>24057518.69</v>
      </c>
      <c r="R47" s="41"/>
    </row>
    <row r="48" spans="1:18" s="28" customFormat="1" ht="45" customHeight="1" hidden="1">
      <c r="A48" s="20" t="s">
        <v>283</v>
      </c>
      <c r="B48" s="9" t="s">
        <v>284</v>
      </c>
      <c r="C48" s="13"/>
      <c r="D48" s="13"/>
      <c r="E48" s="13"/>
      <c r="F48" s="13"/>
      <c r="G48" s="13">
        <v>3655371.7</v>
      </c>
      <c r="H48" s="13"/>
      <c r="I48" s="13"/>
      <c r="J48" s="13">
        <v>3655371.7</v>
      </c>
      <c r="K48" s="12">
        <f t="shared" si="14"/>
        <v>-3655371.7</v>
      </c>
      <c r="L48" s="12">
        <f t="shared" si="15"/>
        <v>0</v>
      </c>
      <c r="M48" s="12">
        <f t="shared" si="16"/>
        <v>0</v>
      </c>
      <c r="N48" s="12">
        <f t="shared" si="17"/>
        <v>-3655371.7</v>
      </c>
      <c r="O48" s="12">
        <f t="shared" si="18"/>
        <v>3655371.7</v>
      </c>
      <c r="P48" s="12">
        <f t="shared" si="19"/>
        <v>3655371.7</v>
      </c>
      <c r="Q48" s="12">
        <f t="shared" si="20"/>
        <v>3655371.7</v>
      </c>
      <c r="R48" s="41"/>
    </row>
    <row r="49" spans="1:18" s="28" customFormat="1" ht="45" customHeight="1" hidden="1">
      <c r="A49" s="20" t="s">
        <v>285</v>
      </c>
      <c r="B49" s="9" t="s">
        <v>286</v>
      </c>
      <c r="C49" s="13"/>
      <c r="D49" s="13"/>
      <c r="E49" s="13"/>
      <c r="F49" s="13"/>
      <c r="G49" s="13">
        <v>230964.4</v>
      </c>
      <c r="H49" s="13"/>
      <c r="I49" s="13"/>
      <c r="J49" s="13">
        <v>230964.4</v>
      </c>
      <c r="K49" s="12">
        <f t="shared" si="14"/>
        <v>-230964.4</v>
      </c>
      <c r="L49" s="12">
        <f t="shared" si="15"/>
        <v>0</v>
      </c>
      <c r="M49" s="12">
        <f t="shared" si="16"/>
        <v>0</v>
      </c>
      <c r="N49" s="12">
        <f t="shared" si="17"/>
        <v>-230964.4</v>
      </c>
      <c r="O49" s="12">
        <f t="shared" si="18"/>
        <v>230964.4</v>
      </c>
      <c r="P49" s="12">
        <f t="shared" si="19"/>
        <v>230964.4</v>
      </c>
      <c r="Q49" s="12">
        <f t="shared" si="20"/>
        <v>230964.4</v>
      </c>
      <c r="R49" s="41"/>
    </row>
    <row r="50" spans="1:18" s="28" customFormat="1" ht="45" customHeight="1" hidden="1">
      <c r="A50" s="20" t="s">
        <v>285</v>
      </c>
      <c r="B50" s="9" t="s">
        <v>286</v>
      </c>
      <c r="C50" s="13"/>
      <c r="D50" s="13"/>
      <c r="E50" s="13"/>
      <c r="F50" s="13"/>
      <c r="G50" s="13">
        <v>4035021.13</v>
      </c>
      <c r="H50" s="13"/>
      <c r="I50" s="13"/>
      <c r="J50" s="13">
        <v>4035021.13</v>
      </c>
      <c r="K50" s="12">
        <f t="shared" si="14"/>
        <v>-4035021.13</v>
      </c>
      <c r="L50" s="12">
        <f t="shared" si="15"/>
        <v>0</v>
      </c>
      <c r="M50" s="12">
        <f t="shared" si="16"/>
        <v>0</v>
      </c>
      <c r="N50" s="12">
        <f t="shared" si="17"/>
        <v>-4035021.13</v>
      </c>
      <c r="O50" s="12">
        <f t="shared" si="18"/>
        <v>4035021.13</v>
      </c>
      <c r="P50" s="12">
        <f t="shared" si="19"/>
        <v>4035021.13</v>
      </c>
      <c r="Q50" s="12">
        <f t="shared" si="20"/>
        <v>4035021.13</v>
      </c>
      <c r="R50" s="41"/>
    </row>
    <row r="51" spans="1:18" s="28" customFormat="1" ht="45" customHeight="1" hidden="1">
      <c r="A51" s="20" t="s">
        <v>281</v>
      </c>
      <c r="B51" s="9" t="s">
        <v>282</v>
      </c>
      <c r="C51" s="13"/>
      <c r="D51" s="13"/>
      <c r="E51" s="13"/>
      <c r="F51" s="13"/>
      <c r="G51" s="13">
        <v>251066.59</v>
      </c>
      <c r="H51" s="13"/>
      <c r="I51" s="13"/>
      <c r="J51" s="13">
        <v>251066.59</v>
      </c>
      <c r="K51" s="12">
        <f t="shared" si="14"/>
        <v>-251066.59</v>
      </c>
      <c r="L51" s="12">
        <f t="shared" si="15"/>
        <v>0</v>
      </c>
      <c r="M51" s="12">
        <f t="shared" si="16"/>
        <v>0</v>
      </c>
      <c r="N51" s="12">
        <f t="shared" si="17"/>
        <v>-251066.59</v>
      </c>
      <c r="O51" s="12">
        <f t="shared" si="18"/>
        <v>251066.59</v>
      </c>
      <c r="P51" s="12">
        <f t="shared" si="19"/>
        <v>251066.59</v>
      </c>
      <c r="Q51" s="12">
        <f t="shared" si="20"/>
        <v>251066.59</v>
      </c>
      <c r="R51" s="41"/>
    </row>
    <row r="52" spans="1:18" s="28" customFormat="1" ht="24" customHeight="1">
      <c r="A52" s="20" t="s">
        <v>287</v>
      </c>
      <c r="B52" s="9" t="s">
        <v>288</v>
      </c>
      <c r="C52" s="13">
        <v>124783088.77</v>
      </c>
      <c r="D52" s="13">
        <v>7600718.81</v>
      </c>
      <c r="E52" s="13">
        <v>128591350.71</v>
      </c>
      <c r="F52" s="13">
        <v>61929215.14</v>
      </c>
      <c r="G52" s="13">
        <v>122105809.5</v>
      </c>
      <c r="H52" s="13">
        <v>61326206.71</v>
      </c>
      <c r="I52" s="13">
        <v>121783000</v>
      </c>
      <c r="J52" s="13">
        <v>56999638.6</v>
      </c>
      <c r="K52" s="12">
        <f t="shared" si="14"/>
        <v>64783361.4</v>
      </c>
      <c r="L52" s="12">
        <f t="shared" si="15"/>
        <v>-3000088.769999996</v>
      </c>
      <c r="M52" s="12">
        <f t="shared" si="16"/>
        <v>-6808350.709999993</v>
      </c>
      <c r="N52" s="12">
        <f t="shared" si="17"/>
        <v>-322809.5</v>
      </c>
      <c r="O52" s="12">
        <f t="shared" si="18"/>
        <v>49398919.79</v>
      </c>
      <c r="P52" s="12">
        <f t="shared" si="19"/>
        <v>-4929576.539999999</v>
      </c>
      <c r="Q52" s="12">
        <f t="shared" si="20"/>
        <v>-4326568.109999999</v>
      </c>
      <c r="R52" s="36"/>
    </row>
    <row r="53" spans="1:18" s="28" customFormat="1" ht="33.75" customHeight="1" hidden="1">
      <c r="A53" s="20" t="s">
        <v>289</v>
      </c>
      <c r="B53" s="9" t="s">
        <v>290</v>
      </c>
      <c r="C53" s="13"/>
      <c r="D53" s="13"/>
      <c r="E53" s="13"/>
      <c r="F53" s="13"/>
      <c r="G53" s="13">
        <v>1220</v>
      </c>
      <c r="H53" s="13"/>
      <c r="I53" s="13"/>
      <c r="J53" s="13">
        <v>1220</v>
      </c>
      <c r="K53" s="12">
        <f t="shared" si="14"/>
        <v>-1220</v>
      </c>
      <c r="L53" s="12">
        <f t="shared" si="15"/>
        <v>0</v>
      </c>
      <c r="M53" s="12">
        <f t="shared" si="16"/>
        <v>0</v>
      </c>
      <c r="N53" s="12">
        <f t="shared" si="17"/>
        <v>-1220</v>
      </c>
      <c r="O53" s="12">
        <f t="shared" si="18"/>
        <v>1220</v>
      </c>
      <c r="P53" s="12">
        <f t="shared" si="19"/>
        <v>1220</v>
      </c>
      <c r="Q53" s="12">
        <f t="shared" si="20"/>
        <v>1220</v>
      </c>
      <c r="R53" s="38"/>
    </row>
    <row r="54" spans="1:18" s="28" customFormat="1" ht="33.75" customHeight="1" hidden="1">
      <c r="A54" s="20" t="s">
        <v>289</v>
      </c>
      <c r="B54" s="9" t="s">
        <v>290</v>
      </c>
      <c r="C54" s="13"/>
      <c r="D54" s="13"/>
      <c r="E54" s="13"/>
      <c r="F54" s="13"/>
      <c r="G54" s="13">
        <v>0</v>
      </c>
      <c r="H54" s="13"/>
      <c r="I54" s="13"/>
      <c r="J54" s="13">
        <v>0</v>
      </c>
      <c r="K54" s="12">
        <f t="shared" si="14"/>
        <v>0</v>
      </c>
      <c r="L54" s="12">
        <f t="shared" si="15"/>
        <v>0</v>
      </c>
      <c r="M54" s="12">
        <f t="shared" si="16"/>
        <v>0</v>
      </c>
      <c r="N54" s="12">
        <f t="shared" si="17"/>
        <v>0</v>
      </c>
      <c r="O54" s="12">
        <f t="shared" si="18"/>
        <v>0</v>
      </c>
      <c r="P54" s="12">
        <f t="shared" si="19"/>
        <v>0</v>
      </c>
      <c r="Q54" s="12">
        <f t="shared" si="20"/>
        <v>0</v>
      </c>
      <c r="R54" s="38"/>
    </row>
    <row r="55" spans="1:18" s="28" customFormat="1" ht="33.75" customHeight="1" hidden="1">
      <c r="A55" s="20" t="s">
        <v>291</v>
      </c>
      <c r="B55" s="9" t="s">
        <v>292</v>
      </c>
      <c r="C55" s="13"/>
      <c r="D55" s="13"/>
      <c r="E55" s="13"/>
      <c r="F55" s="13"/>
      <c r="G55" s="13"/>
      <c r="H55" s="13"/>
      <c r="I55" s="13"/>
      <c r="J55" s="13"/>
      <c r="K55" s="12">
        <f t="shared" si="14"/>
        <v>0</v>
      </c>
      <c r="L55" s="12">
        <f t="shared" si="15"/>
        <v>0</v>
      </c>
      <c r="M55" s="12">
        <f t="shared" si="16"/>
        <v>0</v>
      </c>
      <c r="N55" s="12">
        <f t="shared" si="17"/>
        <v>0</v>
      </c>
      <c r="O55" s="12">
        <f t="shared" si="18"/>
        <v>0</v>
      </c>
      <c r="P55" s="12">
        <f t="shared" si="19"/>
        <v>0</v>
      </c>
      <c r="Q55" s="12">
        <f t="shared" si="20"/>
        <v>0</v>
      </c>
      <c r="R55" s="38"/>
    </row>
    <row r="56" spans="1:18" s="28" customFormat="1" ht="33.75" customHeight="1" hidden="1">
      <c r="A56" s="20" t="s">
        <v>291</v>
      </c>
      <c r="B56" s="9" t="s">
        <v>292</v>
      </c>
      <c r="C56" s="13"/>
      <c r="D56" s="13"/>
      <c r="E56" s="13"/>
      <c r="F56" s="13"/>
      <c r="G56" s="13"/>
      <c r="H56" s="13"/>
      <c r="I56" s="13"/>
      <c r="J56" s="13"/>
      <c r="K56" s="12">
        <f t="shared" si="14"/>
        <v>0</v>
      </c>
      <c r="L56" s="12">
        <f t="shared" si="15"/>
        <v>0</v>
      </c>
      <c r="M56" s="12">
        <f t="shared" si="16"/>
        <v>0</v>
      </c>
      <c r="N56" s="12">
        <f t="shared" si="17"/>
        <v>0</v>
      </c>
      <c r="O56" s="12">
        <f t="shared" si="18"/>
        <v>0</v>
      </c>
      <c r="P56" s="12">
        <f t="shared" si="19"/>
        <v>0</v>
      </c>
      <c r="Q56" s="12">
        <f t="shared" si="20"/>
        <v>0</v>
      </c>
      <c r="R56" s="38"/>
    </row>
    <row r="57" spans="1:18" s="28" customFormat="1" ht="22.5" customHeight="1" hidden="1">
      <c r="A57" s="20" t="s">
        <v>293</v>
      </c>
      <c r="B57" s="9" t="s">
        <v>294</v>
      </c>
      <c r="C57" s="13"/>
      <c r="D57" s="13"/>
      <c r="E57" s="13">
        <v>0</v>
      </c>
      <c r="F57" s="13"/>
      <c r="G57" s="13"/>
      <c r="H57" s="13"/>
      <c r="I57" s="13">
        <v>0</v>
      </c>
      <c r="J57" s="13"/>
      <c r="K57" s="12">
        <f t="shared" si="14"/>
        <v>0</v>
      </c>
      <c r="L57" s="12">
        <f t="shared" si="15"/>
        <v>0</v>
      </c>
      <c r="M57" s="12">
        <f t="shared" si="16"/>
        <v>0</v>
      </c>
      <c r="N57" s="12">
        <f t="shared" si="17"/>
        <v>0</v>
      </c>
      <c r="O57" s="12">
        <f t="shared" si="18"/>
        <v>0</v>
      </c>
      <c r="P57" s="12">
        <f t="shared" si="19"/>
        <v>0</v>
      </c>
      <c r="Q57" s="12">
        <f t="shared" si="20"/>
        <v>0</v>
      </c>
      <c r="R57" s="38"/>
    </row>
    <row r="58" spans="1:18" s="28" customFormat="1" ht="22.5" customHeight="1" hidden="1">
      <c r="A58" s="20" t="s">
        <v>293</v>
      </c>
      <c r="B58" s="9" t="s">
        <v>294</v>
      </c>
      <c r="C58" s="13"/>
      <c r="D58" s="13"/>
      <c r="E58" s="12"/>
      <c r="F58" s="13"/>
      <c r="G58" s="13"/>
      <c r="H58" s="13"/>
      <c r="I58" s="12"/>
      <c r="J58" s="13"/>
      <c r="K58" s="12">
        <f t="shared" si="14"/>
        <v>0</v>
      </c>
      <c r="L58" s="12">
        <f t="shared" si="15"/>
        <v>0</v>
      </c>
      <c r="M58" s="12">
        <f t="shared" si="16"/>
        <v>0</v>
      </c>
      <c r="N58" s="12">
        <f t="shared" si="17"/>
        <v>0</v>
      </c>
      <c r="O58" s="12">
        <f t="shared" si="18"/>
        <v>0</v>
      </c>
      <c r="P58" s="12">
        <f t="shared" si="19"/>
        <v>0</v>
      </c>
      <c r="Q58" s="12">
        <f t="shared" si="20"/>
        <v>0</v>
      </c>
      <c r="R58" s="38"/>
    </row>
    <row r="59" spans="1:18" s="28" customFormat="1" ht="33.75" customHeight="1" hidden="1">
      <c r="A59" s="20" t="s">
        <v>295</v>
      </c>
      <c r="B59" s="9" t="s">
        <v>296</v>
      </c>
      <c r="C59" s="13"/>
      <c r="D59" s="13"/>
      <c r="E59" s="13"/>
      <c r="F59" s="13"/>
      <c r="G59" s="13"/>
      <c r="H59" s="13"/>
      <c r="I59" s="13"/>
      <c r="J59" s="13"/>
      <c r="K59" s="12">
        <f t="shared" si="14"/>
        <v>0</v>
      </c>
      <c r="L59" s="12">
        <f t="shared" si="15"/>
        <v>0</v>
      </c>
      <c r="M59" s="12">
        <f t="shared" si="16"/>
        <v>0</v>
      </c>
      <c r="N59" s="12">
        <f t="shared" si="17"/>
        <v>0</v>
      </c>
      <c r="O59" s="12">
        <f t="shared" si="18"/>
        <v>0</v>
      </c>
      <c r="P59" s="12">
        <f t="shared" si="19"/>
        <v>0</v>
      </c>
      <c r="Q59" s="12">
        <f t="shared" si="20"/>
        <v>0</v>
      </c>
      <c r="R59" s="38"/>
    </row>
    <row r="60" spans="1:18" s="28" customFormat="1" ht="33.75" customHeight="1" hidden="1">
      <c r="A60" s="20" t="s">
        <v>295</v>
      </c>
      <c r="B60" s="9" t="s">
        <v>296</v>
      </c>
      <c r="C60" s="13"/>
      <c r="D60" s="13"/>
      <c r="E60" s="12"/>
      <c r="F60" s="13"/>
      <c r="G60" s="13"/>
      <c r="H60" s="13"/>
      <c r="I60" s="12"/>
      <c r="J60" s="13"/>
      <c r="K60" s="12">
        <f t="shared" si="14"/>
        <v>0</v>
      </c>
      <c r="L60" s="12">
        <f t="shared" si="15"/>
        <v>0</v>
      </c>
      <c r="M60" s="12">
        <f t="shared" si="16"/>
        <v>0</v>
      </c>
      <c r="N60" s="12">
        <f t="shared" si="17"/>
        <v>0</v>
      </c>
      <c r="O60" s="12">
        <f t="shared" si="18"/>
        <v>0</v>
      </c>
      <c r="P60" s="12">
        <f t="shared" si="19"/>
        <v>0</v>
      </c>
      <c r="Q60" s="12">
        <f t="shared" si="20"/>
        <v>0</v>
      </c>
      <c r="R60" s="38"/>
    </row>
    <row r="61" spans="1:18" s="28" customFormat="1" ht="22.5" customHeight="1" hidden="1">
      <c r="A61" s="20" t="s">
        <v>287</v>
      </c>
      <c r="B61" s="9" t="s">
        <v>288</v>
      </c>
      <c r="C61" s="13"/>
      <c r="D61" s="13"/>
      <c r="E61" s="13"/>
      <c r="F61" s="13"/>
      <c r="G61" s="13"/>
      <c r="H61" s="13"/>
      <c r="I61" s="13"/>
      <c r="J61" s="13"/>
      <c r="K61" s="12">
        <f t="shared" si="14"/>
        <v>0</v>
      </c>
      <c r="L61" s="12">
        <f t="shared" si="15"/>
        <v>0</v>
      </c>
      <c r="M61" s="12">
        <f t="shared" si="16"/>
        <v>0</v>
      </c>
      <c r="N61" s="12">
        <f t="shared" si="17"/>
        <v>0</v>
      </c>
      <c r="O61" s="12">
        <f t="shared" si="18"/>
        <v>0</v>
      </c>
      <c r="P61" s="12">
        <f t="shared" si="19"/>
        <v>0</v>
      </c>
      <c r="Q61" s="12">
        <f t="shared" si="20"/>
        <v>0</v>
      </c>
      <c r="R61" s="38"/>
    </row>
    <row r="62" spans="1:18" s="28" customFormat="1" ht="18" customHeight="1">
      <c r="A62" s="20" t="s">
        <v>297</v>
      </c>
      <c r="B62" s="9" t="s">
        <v>298</v>
      </c>
      <c r="C62" s="13">
        <v>167757.45</v>
      </c>
      <c r="D62" s="13">
        <v>0</v>
      </c>
      <c r="E62" s="13">
        <v>869647.2</v>
      </c>
      <c r="F62" s="13">
        <v>126273.9</v>
      </c>
      <c r="G62" s="13">
        <v>495277.14</v>
      </c>
      <c r="H62" s="13">
        <v>-574594.3</v>
      </c>
      <c r="I62" s="13">
        <v>1000000</v>
      </c>
      <c r="J62" s="13">
        <v>137453</v>
      </c>
      <c r="K62" s="12">
        <f t="shared" si="14"/>
        <v>862547</v>
      </c>
      <c r="L62" s="12">
        <f t="shared" si="15"/>
        <v>832242.55</v>
      </c>
      <c r="M62" s="12">
        <f t="shared" si="16"/>
        <v>130352.80000000005</v>
      </c>
      <c r="N62" s="12">
        <f t="shared" si="17"/>
        <v>504722.86</v>
      </c>
      <c r="O62" s="12">
        <f t="shared" si="18"/>
        <v>137453</v>
      </c>
      <c r="P62" s="12">
        <f t="shared" si="19"/>
        <v>11179.100000000006</v>
      </c>
      <c r="Q62" s="12">
        <f t="shared" si="20"/>
        <v>712047.3</v>
      </c>
      <c r="R62" s="43"/>
    </row>
    <row r="63" spans="1:18" ht="21" customHeight="1" hidden="1">
      <c r="A63" s="21" t="s">
        <v>299</v>
      </c>
      <c r="B63" s="10" t="s">
        <v>300</v>
      </c>
      <c r="C63" s="12"/>
      <c r="D63" s="12"/>
      <c r="E63" s="13"/>
      <c r="F63" s="12"/>
      <c r="G63" s="12"/>
      <c r="H63" s="12"/>
      <c r="I63" s="13"/>
      <c r="J63" s="12"/>
      <c r="K63" s="12">
        <f t="shared" si="14"/>
        <v>0</v>
      </c>
      <c r="L63" s="12">
        <f t="shared" si="15"/>
        <v>0</v>
      </c>
      <c r="M63" s="12">
        <f t="shared" si="16"/>
        <v>0</v>
      </c>
      <c r="N63" s="12">
        <f t="shared" si="17"/>
        <v>0</v>
      </c>
      <c r="O63" s="12">
        <f t="shared" si="18"/>
        <v>0</v>
      </c>
      <c r="P63" s="12">
        <f t="shared" si="19"/>
        <v>0</v>
      </c>
      <c r="Q63" s="12">
        <f t="shared" si="20"/>
        <v>0</v>
      </c>
      <c r="R63" s="38"/>
    </row>
    <row r="64" spans="1:18" ht="22.5" customHeight="1" hidden="1">
      <c r="A64" s="20" t="s">
        <v>299</v>
      </c>
      <c r="B64" s="9" t="s">
        <v>300</v>
      </c>
      <c r="C64" s="13"/>
      <c r="D64" s="13"/>
      <c r="E64" s="13"/>
      <c r="F64" s="13"/>
      <c r="G64" s="12"/>
      <c r="H64" s="12"/>
      <c r="I64" s="13"/>
      <c r="J64" s="12"/>
      <c r="K64" s="12">
        <f t="shared" si="14"/>
        <v>0</v>
      </c>
      <c r="L64" s="12">
        <f t="shared" si="15"/>
        <v>0</v>
      </c>
      <c r="M64" s="12">
        <f t="shared" si="16"/>
        <v>0</v>
      </c>
      <c r="N64" s="12">
        <f t="shared" si="17"/>
        <v>0</v>
      </c>
      <c r="O64" s="12">
        <f t="shared" si="18"/>
        <v>0</v>
      </c>
      <c r="P64" s="12">
        <f t="shared" si="19"/>
        <v>0</v>
      </c>
      <c r="Q64" s="12">
        <f t="shared" si="20"/>
        <v>0</v>
      </c>
      <c r="R64" s="38"/>
    </row>
    <row r="65" spans="1:18" ht="21" customHeight="1" hidden="1">
      <c r="A65" s="21" t="s">
        <v>301</v>
      </c>
      <c r="B65" s="10" t="s">
        <v>302</v>
      </c>
      <c r="C65" s="12"/>
      <c r="D65" s="12"/>
      <c r="E65" s="12">
        <f>E66+E77+E76</f>
        <v>3565805.09</v>
      </c>
      <c r="F65" s="12"/>
      <c r="G65" s="12"/>
      <c r="H65" s="12"/>
      <c r="I65" s="12">
        <f>I66+I77+I76</f>
        <v>3565805.09</v>
      </c>
      <c r="J65" s="12"/>
      <c r="K65" s="12">
        <f t="shared" si="14"/>
        <v>3565805.09</v>
      </c>
      <c r="L65" s="12">
        <f t="shared" si="15"/>
        <v>3565805.09</v>
      </c>
      <c r="M65" s="12">
        <f t="shared" si="16"/>
        <v>0</v>
      </c>
      <c r="N65" s="12">
        <f t="shared" si="17"/>
        <v>3565805.09</v>
      </c>
      <c r="O65" s="12">
        <f t="shared" si="18"/>
        <v>0</v>
      </c>
      <c r="P65" s="12">
        <f t="shared" si="19"/>
        <v>0</v>
      </c>
      <c r="Q65" s="12">
        <f t="shared" si="20"/>
        <v>0</v>
      </c>
      <c r="R65" s="36"/>
    </row>
    <row r="66" spans="1:18" ht="22.5" customHeight="1" hidden="1">
      <c r="A66" s="20" t="s">
        <v>301</v>
      </c>
      <c r="B66" s="9" t="s">
        <v>302</v>
      </c>
      <c r="C66" s="13"/>
      <c r="D66" s="13"/>
      <c r="E66" s="13">
        <v>509362.26</v>
      </c>
      <c r="F66" s="13"/>
      <c r="G66" s="12"/>
      <c r="H66" s="12"/>
      <c r="I66" s="13">
        <v>509362.26</v>
      </c>
      <c r="J66" s="12"/>
      <c r="K66" s="12">
        <f t="shared" si="14"/>
        <v>509362.26</v>
      </c>
      <c r="L66" s="12">
        <f t="shared" si="15"/>
        <v>509362.26</v>
      </c>
      <c r="M66" s="12">
        <f t="shared" si="16"/>
        <v>0</v>
      </c>
      <c r="N66" s="12">
        <f t="shared" si="17"/>
        <v>509362.26</v>
      </c>
      <c r="O66" s="12">
        <f t="shared" si="18"/>
        <v>0</v>
      </c>
      <c r="P66" s="12">
        <f t="shared" si="19"/>
        <v>0</v>
      </c>
      <c r="Q66" s="12">
        <f t="shared" si="20"/>
        <v>0</v>
      </c>
      <c r="R66" s="36"/>
    </row>
    <row r="67" spans="1:18" ht="21" customHeight="1" hidden="1">
      <c r="A67" s="21" t="s">
        <v>303</v>
      </c>
      <c r="B67" s="10" t="s">
        <v>304</v>
      </c>
      <c r="C67" s="12"/>
      <c r="D67" s="12"/>
      <c r="E67" s="13"/>
      <c r="F67" s="12"/>
      <c r="G67" s="12"/>
      <c r="H67" s="12"/>
      <c r="I67" s="13"/>
      <c r="J67" s="12"/>
      <c r="K67" s="12">
        <f t="shared" si="14"/>
        <v>0</v>
      </c>
      <c r="L67" s="12">
        <f t="shared" si="15"/>
        <v>0</v>
      </c>
      <c r="M67" s="12">
        <f t="shared" si="16"/>
        <v>0</v>
      </c>
      <c r="N67" s="12">
        <f t="shared" si="17"/>
        <v>0</v>
      </c>
      <c r="O67" s="12">
        <f t="shared" si="18"/>
        <v>0</v>
      </c>
      <c r="P67" s="12">
        <f t="shared" si="19"/>
        <v>0</v>
      </c>
      <c r="Q67" s="12">
        <f t="shared" si="20"/>
        <v>0</v>
      </c>
      <c r="R67" s="36"/>
    </row>
    <row r="68" spans="1:18" ht="22.5" customHeight="1" hidden="1">
      <c r="A68" s="20" t="s">
        <v>303</v>
      </c>
      <c r="B68" s="9" t="s">
        <v>304</v>
      </c>
      <c r="C68" s="13"/>
      <c r="D68" s="13"/>
      <c r="E68" s="13"/>
      <c r="F68" s="13"/>
      <c r="G68" s="12"/>
      <c r="H68" s="12"/>
      <c r="I68" s="13"/>
      <c r="J68" s="12"/>
      <c r="K68" s="12">
        <f t="shared" si="14"/>
        <v>0</v>
      </c>
      <c r="L68" s="12">
        <f t="shared" si="15"/>
        <v>0</v>
      </c>
      <c r="M68" s="12">
        <f t="shared" si="16"/>
        <v>0</v>
      </c>
      <c r="N68" s="12">
        <f t="shared" si="17"/>
        <v>0</v>
      </c>
      <c r="O68" s="12">
        <f t="shared" si="18"/>
        <v>0</v>
      </c>
      <c r="P68" s="12">
        <f t="shared" si="19"/>
        <v>0</v>
      </c>
      <c r="Q68" s="12">
        <f t="shared" si="20"/>
        <v>0</v>
      </c>
      <c r="R68" s="36"/>
    </row>
    <row r="69" spans="1:18" ht="12.75" customHeight="1" hidden="1">
      <c r="A69" s="20" t="s">
        <v>297</v>
      </c>
      <c r="B69" s="9" t="s">
        <v>298</v>
      </c>
      <c r="C69" s="13"/>
      <c r="D69" s="13"/>
      <c r="E69" s="13"/>
      <c r="F69" s="13"/>
      <c r="G69" s="12"/>
      <c r="H69" s="12"/>
      <c r="I69" s="13"/>
      <c r="J69" s="12"/>
      <c r="K69" s="12">
        <f t="shared" si="14"/>
        <v>0</v>
      </c>
      <c r="L69" s="12">
        <f t="shared" si="15"/>
        <v>0</v>
      </c>
      <c r="M69" s="12">
        <f t="shared" si="16"/>
        <v>0</v>
      </c>
      <c r="N69" s="12">
        <f t="shared" si="17"/>
        <v>0</v>
      </c>
      <c r="O69" s="12">
        <f t="shared" si="18"/>
        <v>0</v>
      </c>
      <c r="P69" s="12">
        <f t="shared" si="19"/>
        <v>0</v>
      </c>
      <c r="Q69" s="12">
        <f t="shared" si="20"/>
        <v>0</v>
      </c>
      <c r="R69" s="36"/>
    </row>
    <row r="70" spans="1:18" ht="20.25">
      <c r="A70" s="20" t="s">
        <v>224</v>
      </c>
      <c r="B70" s="9" t="s">
        <v>225</v>
      </c>
      <c r="C70" s="13"/>
      <c r="D70" s="13"/>
      <c r="E70" s="13">
        <v>9837776.67</v>
      </c>
      <c r="F70" s="13">
        <v>4254121.51</v>
      </c>
      <c r="G70" s="13">
        <v>9780762.67</v>
      </c>
      <c r="H70" s="13">
        <v>4822245.91</v>
      </c>
      <c r="I70" s="13">
        <v>7900000</v>
      </c>
      <c r="J70" s="13">
        <v>4667819.65</v>
      </c>
      <c r="K70" s="12">
        <f t="shared" si="14"/>
        <v>3232180.3499999996</v>
      </c>
      <c r="L70" s="12">
        <f>I70-C70</f>
        <v>7900000</v>
      </c>
      <c r="M70" s="12">
        <f t="shared" si="16"/>
        <v>-1937776.67</v>
      </c>
      <c r="N70" s="12">
        <f t="shared" si="17"/>
        <v>-1880762.67</v>
      </c>
      <c r="O70" s="12">
        <f t="shared" si="18"/>
        <v>4667819.65</v>
      </c>
      <c r="P70" s="12">
        <f t="shared" si="19"/>
        <v>413698.1400000006</v>
      </c>
      <c r="Q70" s="12">
        <f t="shared" si="20"/>
        <v>-154426.25999999978</v>
      </c>
      <c r="R70" s="36"/>
    </row>
    <row r="71" spans="1:18" ht="15" customHeight="1">
      <c r="A71" s="21" t="s">
        <v>305</v>
      </c>
      <c r="B71" s="10" t="s">
        <v>306</v>
      </c>
      <c r="C71" s="12">
        <f>C72+C82+C81</f>
        <v>105718642.67</v>
      </c>
      <c r="D71" s="12">
        <f>D72+D81+D82</f>
        <v>952163.29</v>
      </c>
      <c r="E71" s="12">
        <f aca="true" t="shared" si="21" ref="E71:J71">E72+E82+E81</f>
        <v>59424674.7</v>
      </c>
      <c r="F71" s="12">
        <f t="shared" si="21"/>
        <v>22957584.95</v>
      </c>
      <c r="G71" s="12">
        <f t="shared" si="21"/>
        <v>49750459.7</v>
      </c>
      <c r="H71" s="12">
        <f t="shared" si="21"/>
        <v>14950996.54</v>
      </c>
      <c r="I71" s="12">
        <f t="shared" si="21"/>
        <v>54079000</v>
      </c>
      <c r="J71" s="12">
        <f t="shared" si="21"/>
        <v>23895238.84</v>
      </c>
      <c r="K71" s="12">
        <f t="shared" si="14"/>
        <v>30183761.16</v>
      </c>
      <c r="L71" s="12">
        <f t="shared" si="15"/>
        <v>-51639642.67</v>
      </c>
      <c r="M71" s="12">
        <f t="shared" si="16"/>
        <v>-5345674.700000003</v>
      </c>
      <c r="N71" s="12">
        <f t="shared" si="17"/>
        <v>4328540.299999997</v>
      </c>
      <c r="O71" s="12">
        <f t="shared" si="18"/>
        <v>22943075.55</v>
      </c>
      <c r="P71" s="12">
        <f t="shared" si="19"/>
        <v>937653.8900000006</v>
      </c>
      <c r="Q71" s="12">
        <f t="shared" si="20"/>
        <v>8944242.3</v>
      </c>
      <c r="R71" s="36"/>
    </row>
    <row r="72" spans="1:18" s="28" customFormat="1" ht="19.5" customHeight="1">
      <c r="A72" s="20" t="s">
        <v>307</v>
      </c>
      <c r="B72" s="9" t="s">
        <v>308</v>
      </c>
      <c r="C72" s="13">
        <v>14353574.29</v>
      </c>
      <c r="D72" s="13">
        <v>95050.23</v>
      </c>
      <c r="E72" s="13">
        <v>18958796.63</v>
      </c>
      <c r="F72" s="13">
        <v>1855691.91</v>
      </c>
      <c r="G72" s="13">
        <v>26369449.7</v>
      </c>
      <c r="H72" s="13">
        <v>2323222.01</v>
      </c>
      <c r="I72" s="13">
        <v>27347000</v>
      </c>
      <c r="J72" s="13">
        <v>6020162.03</v>
      </c>
      <c r="K72" s="12">
        <f t="shared" si="14"/>
        <v>21326837.97</v>
      </c>
      <c r="L72" s="12">
        <f t="shared" si="15"/>
        <v>12993425.71</v>
      </c>
      <c r="M72" s="12">
        <f t="shared" si="16"/>
        <v>8388203.370000001</v>
      </c>
      <c r="N72" s="12">
        <f t="shared" si="17"/>
        <v>977550.3000000007</v>
      </c>
      <c r="O72" s="12">
        <f t="shared" si="18"/>
        <v>5925111.8</v>
      </c>
      <c r="P72" s="12">
        <f t="shared" si="19"/>
        <v>4164470.12</v>
      </c>
      <c r="Q72" s="12">
        <f t="shared" si="20"/>
        <v>3696940.0200000005</v>
      </c>
      <c r="R72" s="36"/>
    </row>
    <row r="73" spans="1:18" s="28" customFormat="1" ht="56.25" customHeight="1" hidden="1">
      <c r="A73" s="20" t="s">
        <v>309</v>
      </c>
      <c r="B73" s="9" t="s">
        <v>310</v>
      </c>
      <c r="C73" s="13"/>
      <c r="D73" s="13"/>
      <c r="E73" s="13"/>
      <c r="F73" s="13"/>
      <c r="G73" s="13"/>
      <c r="H73" s="13"/>
      <c r="I73" s="13"/>
      <c r="J73" s="13"/>
      <c r="K73" s="12">
        <f t="shared" si="14"/>
        <v>0</v>
      </c>
      <c r="L73" s="12">
        <f t="shared" si="15"/>
        <v>0</v>
      </c>
      <c r="M73" s="12">
        <f t="shared" si="16"/>
        <v>0</v>
      </c>
      <c r="N73" s="12">
        <f t="shared" si="17"/>
        <v>0</v>
      </c>
      <c r="O73" s="12">
        <f t="shared" si="18"/>
        <v>0</v>
      </c>
      <c r="P73" s="12">
        <f t="shared" si="19"/>
        <v>0</v>
      </c>
      <c r="Q73" s="12">
        <f t="shared" si="20"/>
        <v>0</v>
      </c>
      <c r="R73" s="36"/>
    </row>
    <row r="74" spans="1:18" s="28" customFormat="1" ht="56.25" customHeight="1" hidden="1">
      <c r="A74" s="20" t="s">
        <v>311</v>
      </c>
      <c r="B74" s="9" t="s">
        <v>312</v>
      </c>
      <c r="C74" s="13"/>
      <c r="D74" s="13"/>
      <c r="E74" s="13"/>
      <c r="F74" s="13"/>
      <c r="G74" s="13"/>
      <c r="H74" s="13"/>
      <c r="I74" s="13"/>
      <c r="J74" s="13"/>
      <c r="K74" s="12">
        <f t="shared" si="14"/>
        <v>0</v>
      </c>
      <c r="L74" s="12">
        <f t="shared" si="15"/>
        <v>0</v>
      </c>
      <c r="M74" s="12">
        <f t="shared" si="16"/>
        <v>0</v>
      </c>
      <c r="N74" s="12">
        <f t="shared" si="17"/>
        <v>0</v>
      </c>
      <c r="O74" s="12">
        <f t="shared" si="18"/>
        <v>0</v>
      </c>
      <c r="P74" s="12">
        <f t="shared" si="19"/>
        <v>0</v>
      </c>
      <c r="Q74" s="12">
        <f t="shared" si="20"/>
        <v>0</v>
      </c>
      <c r="R74" s="36"/>
    </row>
    <row r="75" spans="1:18" s="28" customFormat="1" ht="56.25" customHeight="1" hidden="1">
      <c r="A75" s="20" t="s">
        <v>311</v>
      </c>
      <c r="B75" s="9" t="s">
        <v>312</v>
      </c>
      <c r="C75" s="13"/>
      <c r="D75" s="13"/>
      <c r="E75" s="13"/>
      <c r="F75" s="13"/>
      <c r="G75" s="13"/>
      <c r="H75" s="13"/>
      <c r="I75" s="13"/>
      <c r="J75" s="13"/>
      <c r="K75" s="12">
        <f t="shared" si="14"/>
        <v>0</v>
      </c>
      <c r="L75" s="12">
        <f t="shared" si="15"/>
        <v>0</v>
      </c>
      <c r="M75" s="12">
        <f t="shared" si="16"/>
        <v>0</v>
      </c>
      <c r="N75" s="12">
        <f t="shared" si="17"/>
        <v>0</v>
      </c>
      <c r="O75" s="12">
        <f t="shared" si="18"/>
        <v>0</v>
      </c>
      <c r="P75" s="12">
        <f t="shared" si="19"/>
        <v>0</v>
      </c>
      <c r="Q75" s="12">
        <f t="shared" si="20"/>
        <v>0</v>
      </c>
      <c r="R75" s="36"/>
    </row>
    <row r="76" spans="1:18" s="28" customFormat="1" ht="56.25" customHeight="1" hidden="1">
      <c r="A76" s="20" t="s">
        <v>313</v>
      </c>
      <c r="B76" s="9" t="s">
        <v>314</v>
      </c>
      <c r="C76" s="13"/>
      <c r="D76" s="13"/>
      <c r="E76" s="13">
        <v>1946653.74</v>
      </c>
      <c r="F76" s="13"/>
      <c r="G76" s="13"/>
      <c r="H76" s="13"/>
      <c r="I76" s="13">
        <v>1946653.74</v>
      </c>
      <c r="J76" s="13"/>
      <c r="K76" s="12">
        <f t="shared" si="14"/>
        <v>1946653.74</v>
      </c>
      <c r="L76" s="12">
        <f t="shared" si="15"/>
        <v>1946653.74</v>
      </c>
      <c r="M76" s="12">
        <f t="shared" si="16"/>
        <v>0</v>
      </c>
      <c r="N76" s="12">
        <f t="shared" si="17"/>
        <v>1946653.74</v>
      </c>
      <c r="O76" s="12">
        <f t="shared" si="18"/>
        <v>0</v>
      </c>
      <c r="P76" s="12">
        <f t="shared" si="19"/>
        <v>0</v>
      </c>
      <c r="Q76" s="12">
        <f t="shared" si="20"/>
        <v>0</v>
      </c>
      <c r="R76" s="36"/>
    </row>
    <row r="77" spans="1:18" s="28" customFormat="1" ht="56.25" customHeight="1" hidden="1">
      <c r="A77" s="20" t="s">
        <v>313</v>
      </c>
      <c r="B77" s="9" t="s">
        <v>314</v>
      </c>
      <c r="C77" s="13"/>
      <c r="D77" s="13"/>
      <c r="E77" s="13">
        <v>1109789.09</v>
      </c>
      <c r="F77" s="13"/>
      <c r="G77" s="13"/>
      <c r="H77" s="13"/>
      <c r="I77" s="13">
        <v>1109789.09</v>
      </c>
      <c r="J77" s="13"/>
      <c r="K77" s="12">
        <f t="shared" si="14"/>
        <v>1109789.09</v>
      </c>
      <c r="L77" s="12">
        <f t="shared" si="15"/>
        <v>1109789.09</v>
      </c>
      <c r="M77" s="12">
        <f t="shared" si="16"/>
        <v>0</v>
      </c>
      <c r="N77" s="12">
        <f t="shared" si="17"/>
        <v>1109789.09</v>
      </c>
      <c r="O77" s="12">
        <f t="shared" si="18"/>
        <v>0</v>
      </c>
      <c r="P77" s="12">
        <f t="shared" si="19"/>
        <v>0</v>
      </c>
      <c r="Q77" s="12">
        <f t="shared" si="20"/>
        <v>0</v>
      </c>
      <c r="R77" s="36"/>
    </row>
    <row r="78" spans="1:18" s="28" customFormat="1" ht="56.25" customHeight="1" hidden="1">
      <c r="A78" s="20" t="s">
        <v>315</v>
      </c>
      <c r="B78" s="9" t="s">
        <v>316</v>
      </c>
      <c r="C78" s="13"/>
      <c r="D78" s="13"/>
      <c r="E78" s="12"/>
      <c r="F78" s="13"/>
      <c r="G78" s="13"/>
      <c r="H78" s="13"/>
      <c r="I78" s="12"/>
      <c r="J78" s="13"/>
      <c r="K78" s="12">
        <f t="shared" si="14"/>
        <v>0</v>
      </c>
      <c r="L78" s="12">
        <f t="shared" si="15"/>
        <v>0</v>
      </c>
      <c r="M78" s="12">
        <f t="shared" si="16"/>
        <v>0</v>
      </c>
      <c r="N78" s="12">
        <f t="shared" si="17"/>
        <v>0</v>
      </c>
      <c r="O78" s="12">
        <f t="shared" si="18"/>
        <v>0</v>
      </c>
      <c r="P78" s="12">
        <f t="shared" si="19"/>
        <v>0</v>
      </c>
      <c r="Q78" s="12">
        <f t="shared" si="20"/>
        <v>0</v>
      </c>
      <c r="R78" s="36"/>
    </row>
    <row r="79" spans="1:18" s="28" customFormat="1" ht="56.25" customHeight="1" hidden="1">
      <c r="A79" s="20" t="s">
        <v>315</v>
      </c>
      <c r="B79" s="9" t="s">
        <v>316</v>
      </c>
      <c r="C79" s="13"/>
      <c r="D79" s="13"/>
      <c r="E79" s="12"/>
      <c r="F79" s="13"/>
      <c r="G79" s="13"/>
      <c r="H79" s="13"/>
      <c r="I79" s="12"/>
      <c r="J79" s="13"/>
      <c r="K79" s="12">
        <f t="shared" si="14"/>
        <v>0</v>
      </c>
      <c r="L79" s="12">
        <f t="shared" si="15"/>
        <v>0</v>
      </c>
      <c r="M79" s="12">
        <f t="shared" si="16"/>
        <v>0</v>
      </c>
      <c r="N79" s="12">
        <f t="shared" si="17"/>
        <v>0</v>
      </c>
      <c r="O79" s="12">
        <f t="shared" si="18"/>
        <v>0</v>
      </c>
      <c r="P79" s="12">
        <f t="shared" si="19"/>
        <v>0</v>
      </c>
      <c r="Q79" s="12">
        <f t="shared" si="20"/>
        <v>0</v>
      </c>
      <c r="R79" s="36"/>
    </row>
    <row r="80" spans="1:18" s="28" customFormat="1" ht="56.25" customHeight="1" hidden="1">
      <c r="A80" s="20" t="s">
        <v>309</v>
      </c>
      <c r="B80" s="9" t="s">
        <v>310</v>
      </c>
      <c r="C80" s="13"/>
      <c r="D80" s="13"/>
      <c r="E80" s="12"/>
      <c r="F80" s="13"/>
      <c r="G80" s="13"/>
      <c r="H80" s="13"/>
      <c r="I80" s="12"/>
      <c r="J80" s="13"/>
      <c r="K80" s="12">
        <f t="shared" si="14"/>
        <v>0</v>
      </c>
      <c r="L80" s="12">
        <f t="shared" si="15"/>
        <v>0</v>
      </c>
      <c r="M80" s="12">
        <f t="shared" si="16"/>
        <v>0</v>
      </c>
      <c r="N80" s="12">
        <f t="shared" si="17"/>
        <v>0</v>
      </c>
      <c r="O80" s="12">
        <f t="shared" si="18"/>
        <v>0</v>
      </c>
      <c r="P80" s="12">
        <f t="shared" si="19"/>
        <v>0</v>
      </c>
      <c r="Q80" s="12">
        <f t="shared" si="20"/>
        <v>0</v>
      </c>
      <c r="R80" s="36"/>
    </row>
    <row r="81" spans="1:18" s="28" customFormat="1" ht="18" customHeight="1" hidden="1">
      <c r="A81" s="20" t="s">
        <v>140</v>
      </c>
      <c r="B81" s="9" t="s">
        <v>141</v>
      </c>
      <c r="C81" s="13">
        <v>54715136.95</v>
      </c>
      <c r="D81" s="13">
        <v>417450.85</v>
      </c>
      <c r="E81" s="13">
        <v>0</v>
      </c>
      <c r="F81" s="13">
        <v>0</v>
      </c>
      <c r="G81" s="13">
        <v>0</v>
      </c>
      <c r="H81" s="13">
        <v>0</v>
      </c>
      <c r="I81" s="13">
        <v>0</v>
      </c>
      <c r="J81" s="13">
        <v>0</v>
      </c>
      <c r="K81" s="12">
        <f t="shared" si="14"/>
        <v>0</v>
      </c>
      <c r="L81" s="12">
        <f t="shared" si="15"/>
        <v>-54715136.95</v>
      </c>
      <c r="M81" s="12">
        <f t="shared" si="16"/>
        <v>0</v>
      </c>
      <c r="N81" s="12">
        <f t="shared" si="17"/>
        <v>0</v>
      </c>
      <c r="O81" s="12">
        <f t="shared" si="18"/>
        <v>-417450.85</v>
      </c>
      <c r="P81" s="12">
        <f t="shared" si="19"/>
        <v>0</v>
      </c>
      <c r="Q81" s="12">
        <f t="shared" si="20"/>
        <v>0</v>
      </c>
      <c r="R81" s="36"/>
    </row>
    <row r="82" spans="1:18" s="28" customFormat="1" ht="24" customHeight="1">
      <c r="A82" s="20" t="s">
        <v>317</v>
      </c>
      <c r="B82" s="9" t="s">
        <v>318</v>
      </c>
      <c r="C82" s="13">
        <v>36649931.43</v>
      </c>
      <c r="D82" s="13">
        <v>439662.21</v>
      </c>
      <c r="E82" s="13">
        <v>40465878.07</v>
      </c>
      <c r="F82" s="13">
        <v>21101893.04</v>
      </c>
      <c r="G82" s="13">
        <v>23381010</v>
      </c>
      <c r="H82" s="13">
        <v>12627774.53</v>
      </c>
      <c r="I82" s="13">
        <v>26732000</v>
      </c>
      <c r="J82" s="13">
        <v>17875076.81</v>
      </c>
      <c r="K82" s="12">
        <f t="shared" si="14"/>
        <v>8856923.190000001</v>
      </c>
      <c r="L82" s="12">
        <f t="shared" si="15"/>
        <v>-9917931.43</v>
      </c>
      <c r="M82" s="12">
        <f t="shared" si="16"/>
        <v>-13733878.07</v>
      </c>
      <c r="N82" s="12">
        <f t="shared" si="17"/>
        <v>3350990</v>
      </c>
      <c r="O82" s="12">
        <f t="shared" si="18"/>
        <v>17435414.599999998</v>
      </c>
      <c r="P82" s="12">
        <f t="shared" si="19"/>
        <v>-3226816.2300000004</v>
      </c>
      <c r="Q82" s="12">
        <f t="shared" si="20"/>
        <v>5247302.279999999</v>
      </c>
      <c r="R82" s="36"/>
    </row>
    <row r="83" spans="1:18" ht="52.5" customHeight="1" hidden="1">
      <c r="A83" s="21" t="s">
        <v>319</v>
      </c>
      <c r="B83" s="10" t="s">
        <v>320</v>
      </c>
      <c r="C83" s="12"/>
      <c r="D83" s="12"/>
      <c r="E83" s="13"/>
      <c r="F83" s="12"/>
      <c r="G83" s="12"/>
      <c r="H83" s="12"/>
      <c r="I83" s="13"/>
      <c r="J83" s="12"/>
      <c r="K83" s="12">
        <f t="shared" si="14"/>
        <v>0</v>
      </c>
      <c r="L83" s="12">
        <f t="shared" si="15"/>
        <v>0</v>
      </c>
      <c r="M83" s="12">
        <f t="shared" si="16"/>
        <v>0</v>
      </c>
      <c r="N83" s="12">
        <f t="shared" si="17"/>
        <v>0</v>
      </c>
      <c r="O83" s="12">
        <f t="shared" si="18"/>
        <v>0</v>
      </c>
      <c r="P83" s="12">
        <f t="shared" si="19"/>
        <v>0</v>
      </c>
      <c r="Q83" s="12">
        <f t="shared" si="20"/>
        <v>0</v>
      </c>
      <c r="R83" s="36"/>
    </row>
    <row r="84" spans="1:18" ht="84" customHeight="1" hidden="1">
      <c r="A84" s="21" t="s">
        <v>321</v>
      </c>
      <c r="B84" s="10" t="s">
        <v>0</v>
      </c>
      <c r="C84" s="12"/>
      <c r="D84" s="12"/>
      <c r="E84" s="12"/>
      <c r="F84" s="12"/>
      <c r="G84" s="12"/>
      <c r="H84" s="12"/>
      <c r="I84" s="12"/>
      <c r="J84" s="12"/>
      <c r="K84" s="12">
        <f t="shared" si="14"/>
        <v>0</v>
      </c>
      <c r="L84" s="12">
        <f t="shared" si="15"/>
        <v>0</v>
      </c>
      <c r="M84" s="12">
        <f t="shared" si="16"/>
        <v>0</v>
      </c>
      <c r="N84" s="12">
        <f t="shared" si="17"/>
        <v>0</v>
      </c>
      <c r="O84" s="12">
        <f t="shared" si="18"/>
        <v>0</v>
      </c>
      <c r="P84" s="12">
        <f t="shared" si="19"/>
        <v>0</v>
      </c>
      <c r="Q84" s="12">
        <f t="shared" si="20"/>
        <v>0</v>
      </c>
      <c r="R84" s="36"/>
    </row>
    <row r="85" spans="1:18" ht="94.5" customHeight="1" hidden="1">
      <c r="A85" s="21" t="s">
        <v>1</v>
      </c>
      <c r="B85" s="10" t="s">
        <v>2</v>
      </c>
      <c r="C85" s="12"/>
      <c r="D85" s="12"/>
      <c r="E85" s="13"/>
      <c r="F85" s="12"/>
      <c r="G85" s="12"/>
      <c r="H85" s="12"/>
      <c r="I85" s="13"/>
      <c r="J85" s="12"/>
      <c r="K85" s="12">
        <f t="shared" si="14"/>
        <v>0</v>
      </c>
      <c r="L85" s="12">
        <f t="shared" si="15"/>
        <v>0</v>
      </c>
      <c r="M85" s="12">
        <f t="shared" si="16"/>
        <v>0</v>
      </c>
      <c r="N85" s="12">
        <f t="shared" si="17"/>
        <v>0</v>
      </c>
      <c r="O85" s="12">
        <f t="shared" si="18"/>
        <v>0</v>
      </c>
      <c r="P85" s="12">
        <f t="shared" si="19"/>
        <v>0</v>
      </c>
      <c r="Q85" s="12">
        <f t="shared" si="20"/>
        <v>0</v>
      </c>
      <c r="R85" s="36"/>
    </row>
    <row r="86" spans="1:18" ht="90" customHeight="1" hidden="1">
      <c r="A86" s="20" t="s">
        <v>1</v>
      </c>
      <c r="B86" s="9" t="s">
        <v>2</v>
      </c>
      <c r="C86" s="13"/>
      <c r="D86" s="13"/>
      <c r="E86" s="12"/>
      <c r="F86" s="13"/>
      <c r="G86" s="12"/>
      <c r="H86" s="12"/>
      <c r="I86" s="12"/>
      <c r="J86" s="12"/>
      <c r="K86" s="12">
        <f t="shared" si="14"/>
        <v>0</v>
      </c>
      <c r="L86" s="12">
        <f t="shared" si="15"/>
        <v>0</v>
      </c>
      <c r="M86" s="12">
        <f t="shared" si="16"/>
        <v>0</v>
      </c>
      <c r="N86" s="12">
        <f t="shared" si="17"/>
        <v>0</v>
      </c>
      <c r="O86" s="12">
        <f t="shared" si="18"/>
        <v>0</v>
      </c>
      <c r="P86" s="12">
        <f t="shared" si="19"/>
        <v>0</v>
      </c>
      <c r="Q86" s="12">
        <f t="shared" si="20"/>
        <v>0</v>
      </c>
      <c r="R86" s="36"/>
    </row>
    <row r="87" spans="1:18" ht="94.5" customHeight="1" hidden="1">
      <c r="A87" s="21" t="s">
        <v>3</v>
      </c>
      <c r="B87" s="10" t="s">
        <v>5</v>
      </c>
      <c r="C87" s="12"/>
      <c r="D87" s="12"/>
      <c r="E87" s="13"/>
      <c r="F87" s="12"/>
      <c r="G87" s="12"/>
      <c r="H87" s="12"/>
      <c r="I87" s="13"/>
      <c r="J87" s="12"/>
      <c r="K87" s="12">
        <f t="shared" si="14"/>
        <v>0</v>
      </c>
      <c r="L87" s="12">
        <f t="shared" si="15"/>
        <v>0</v>
      </c>
      <c r="M87" s="12">
        <f t="shared" si="16"/>
        <v>0</v>
      </c>
      <c r="N87" s="12">
        <f t="shared" si="17"/>
        <v>0</v>
      </c>
      <c r="O87" s="12">
        <f t="shared" si="18"/>
        <v>0</v>
      </c>
      <c r="P87" s="12">
        <f t="shared" si="19"/>
        <v>0</v>
      </c>
      <c r="Q87" s="12">
        <f t="shared" si="20"/>
        <v>0</v>
      </c>
      <c r="R87" s="36"/>
    </row>
    <row r="88" spans="1:18" ht="90" customHeight="1" hidden="1">
      <c r="A88" s="20" t="s">
        <v>3</v>
      </c>
      <c r="B88" s="9" t="s">
        <v>5</v>
      </c>
      <c r="C88" s="13"/>
      <c r="D88" s="13"/>
      <c r="E88" s="13"/>
      <c r="F88" s="13"/>
      <c r="G88" s="12"/>
      <c r="H88" s="12"/>
      <c r="I88" s="13"/>
      <c r="J88" s="12"/>
      <c r="K88" s="12">
        <f t="shared" si="14"/>
        <v>0</v>
      </c>
      <c r="L88" s="12">
        <f t="shared" si="15"/>
        <v>0</v>
      </c>
      <c r="M88" s="12">
        <f t="shared" si="16"/>
        <v>0</v>
      </c>
      <c r="N88" s="12">
        <f t="shared" si="17"/>
        <v>0</v>
      </c>
      <c r="O88" s="12">
        <f t="shared" si="18"/>
        <v>0</v>
      </c>
      <c r="P88" s="12">
        <f t="shared" si="19"/>
        <v>0</v>
      </c>
      <c r="Q88" s="12">
        <f t="shared" si="20"/>
        <v>0</v>
      </c>
      <c r="R88" s="36"/>
    </row>
    <row r="89" spans="1:18" ht="94.5" customHeight="1" hidden="1">
      <c r="A89" s="21" t="s">
        <v>6</v>
      </c>
      <c r="B89" s="10" t="s">
        <v>7</v>
      </c>
      <c r="C89" s="12"/>
      <c r="D89" s="12"/>
      <c r="E89" s="12"/>
      <c r="F89" s="12"/>
      <c r="G89" s="12"/>
      <c r="H89" s="12"/>
      <c r="I89" s="12"/>
      <c r="J89" s="12"/>
      <c r="K89" s="12">
        <f t="shared" si="14"/>
        <v>0</v>
      </c>
      <c r="L89" s="12">
        <f t="shared" si="15"/>
        <v>0</v>
      </c>
      <c r="M89" s="12">
        <f t="shared" si="16"/>
        <v>0</v>
      </c>
      <c r="N89" s="12">
        <f t="shared" si="17"/>
        <v>0</v>
      </c>
      <c r="O89" s="12">
        <f t="shared" si="18"/>
        <v>0</v>
      </c>
      <c r="P89" s="12">
        <f t="shared" si="19"/>
        <v>0</v>
      </c>
      <c r="Q89" s="12">
        <f t="shared" si="20"/>
        <v>0</v>
      </c>
      <c r="R89" s="36"/>
    </row>
    <row r="90" spans="1:18" ht="78.75" customHeight="1" hidden="1">
      <c r="A90" s="20" t="s">
        <v>6</v>
      </c>
      <c r="B90" s="9" t="s">
        <v>7</v>
      </c>
      <c r="C90" s="13"/>
      <c r="D90" s="13"/>
      <c r="E90" s="12"/>
      <c r="F90" s="13"/>
      <c r="G90" s="12"/>
      <c r="H90" s="12"/>
      <c r="I90" s="12"/>
      <c r="J90" s="12"/>
      <c r="K90" s="12">
        <f t="shared" si="14"/>
        <v>0</v>
      </c>
      <c r="L90" s="12">
        <f t="shared" si="15"/>
        <v>0</v>
      </c>
      <c r="M90" s="12">
        <f t="shared" si="16"/>
        <v>0</v>
      </c>
      <c r="N90" s="12">
        <f t="shared" si="17"/>
        <v>0</v>
      </c>
      <c r="O90" s="12">
        <f t="shared" si="18"/>
        <v>0</v>
      </c>
      <c r="P90" s="12">
        <f t="shared" si="19"/>
        <v>0</v>
      </c>
      <c r="Q90" s="12">
        <f t="shared" si="20"/>
        <v>0</v>
      </c>
      <c r="R90" s="36"/>
    </row>
    <row r="91" spans="1:18" ht="94.5" customHeight="1" hidden="1">
      <c r="A91" s="21" t="s">
        <v>8</v>
      </c>
      <c r="B91" s="10" t="s">
        <v>9</v>
      </c>
      <c r="C91" s="12"/>
      <c r="D91" s="12"/>
      <c r="E91" s="12"/>
      <c r="F91" s="12"/>
      <c r="G91" s="12"/>
      <c r="H91" s="12"/>
      <c r="I91" s="12"/>
      <c r="J91" s="12"/>
      <c r="K91" s="12">
        <f t="shared" si="14"/>
        <v>0</v>
      </c>
      <c r="L91" s="12">
        <f t="shared" si="15"/>
        <v>0</v>
      </c>
      <c r="M91" s="12">
        <f t="shared" si="16"/>
        <v>0</v>
      </c>
      <c r="N91" s="12">
        <f t="shared" si="17"/>
        <v>0</v>
      </c>
      <c r="O91" s="12">
        <f t="shared" si="18"/>
        <v>0</v>
      </c>
      <c r="P91" s="12">
        <f t="shared" si="19"/>
        <v>0</v>
      </c>
      <c r="Q91" s="12">
        <f t="shared" si="20"/>
        <v>0</v>
      </c>
      <c r="R91" s="36"/>
    </row>
    <row r="92" spans="1:18" ht="90" customHeight="1" hidden="1">
      <c r="A92" s="20" t="s">
        <v>8</v>
      </c>
      <c r="B92" s="9" t="s">
        <v>9</v>
      </c>
      <c r="C92" s="13"/>
      <c r="D92" s="13"/>
      <c r="E92" s="13"/>
      <c r="F92" s="13"/>
      <c r="G92" s="12"/>
      <c r="H92" s="12"/>
      <c r="I92" s="13"/>
      <c r="J92" s="12"/>
      <c r="K92" s="12">
        <f t="shared" si="14"/>
        <v>0</v>
      </c>
      <c r="L92" s="12">
        <f t="shared" si="15"/>
        <v>0</v>
      </c>
      <c r="M92" s="12">
        <f t="shared" si="16"/>
        <v>0</v>
      </c>
      <c r="N92" s="12">
        <f t="shared" si="17"/>
        <v>0</v>
      </c>
      <c r="O92" s="12">
        <f t="shared" si="18"/>
        <v>0</v>
      </c>
      <c r="P92" s="12">
        <f t="shared" si="19"/>
        <v>0</v>
      </c>
      <c r="Q92" s="12">
        <f t="shared" si="20"/>
        <v>0</v>
      </c>
      <c r="R92" s="36"/>
    </row>
    <row r="93" spans="1:18" ht="78.75" customHeight="1" hidden="1">
      <c r="A93" s="20" t="s">
        <v>321</v>
      </c>
      <c r="B93" s="9" t="s">
        <v>0</v>
      </c>
      <c r="C93" s="13"/>
      <c r="D93" s="13"/>
      <c r="E93" s="12"/>
      <c r="F93" s="13"/>
      <c r="G93" s="12"/>
      <c r="H93" s="12"/>
      <c r="I93" s="12"/>
      <c r="J93" s="12"/>
      <c r="K93" s="12">
        <f t="shared" si="14"/>
        <v>0</v>
      </c>
      <c r="L93" s="12">
        <f t="shared" si="15"/>
        <v>0</v>
      </c>
      <c r="M93" s="12">
        <f t="shared" si="16"/>
        <v>0</v>
      </c>
      <c r="N93" s="12">
        <f t="shared" si="17"/>
        <v>0</v>
      </c>
      <c r="O93" s="12">
        <f t="shared" si="18"/>
        <v>0</v>
      </c>
      <c r="P93" s="12">
        <f t="shared" si="19"/>
        <v>0</v>
      </c>
      <c r="Q93" s="12">
        <f t="shared" si="20"/>
        <v>0</v>
      </c>
      <c r="R93" s="36"/>
    </row>
    <row r="94" spans="1:18" ht="52.5" customHeight="1" hidden="1">
      <c r="A94" s="21" t="s">
        <v>10</v>
      </c>
      <c r="B94" s="10" t="s">
        <v>11</v>
      </c>
      <c r="C94" s="12"/>
      <c r="D94" s="12"/>
      <c r="E94" s="13"/>
      <c r="F94" s="12"/>
      <c r="G94" s="12"/>
      <c r="H94" s="12"/>
      <c r="I94" s="13"/>
      <c r="J94" s="12"/>
      <c r="K94" s="12">
        <f t="shared" si="14"/>
        <v>0</v>
      </c>
      <c r="L94" s="12">
        <f t="shared" si="15"/>
        <v>0</v>
      </c>
      <c r="M94" s="12">
        <f t="shared" si="16"/>
        <v>0</v>
      </c>
      <c r="N94" s="12">
        <f t="shared" si="17"/>
        <v>0</v>
      </c>
      <c r="O94" s="12">
        <f t="shared" si="18"/>
        <v>0</v>
      </c>
      <c r="P94" s="12">
        <f t="shared" si="19"/>
        <v>0</v>
      </c>
      <c r="Q94" s="12">
        <f t="shared" si="20"/>
        <v>0</v>
      </c>
      <c r="R94" s="36"/>
    </row>
    <row r="95" spans="1:18" ht="84" customHeight="1" hidden="1">
      <c r="A95" s="21" t="s">
        <v>12</v>
      </c>
      <c r="B95" s="10" t="s">
        <v>13</v>
      </c>
      <c r="C95" s="12"/>
      <c r="D95" s="12"/>
      <c r="E95" s="12"/>
      <c r="F95" s="12"/>
      <c r="G95" s="12"/>
      <c r="H95" s="12"/>
      <c r="I95" s="12"/>
      <c r="J95" s="12"/>
      <c r="K95" s="12">
        <f t="shared" si="14"/>
        <v>0</v>
      </c>
      <c r="L95" s="12">
        <f t="shared" si="15"/>
        <v>0</v>
      </c>
      <c r="M95" s="12">
        <f t="shared" si="16"/>
        <v>0</v>
      </c>
      <c r="N95" s="12">
        <f t="shared" si="17"/>
        <v>0</v>
      </c>
      <c r="O95" s="12">
        <f t="shared" si="18"/>
        <v>0</v>
      </c>
      <c r="P95" s="12">
        <f t="shared" si="19"/>
        <v>0</v>
      </c>
      <c r="Q95" s="12">
        <f t="shared" si="20"/>
        <v>0</v>
      </c>
      <c r="R95" s="36"/>
    </row>
    <row r="96" spans="1:18" ht="94.5" customHeight="1" hidden="1">
      <c r="A96" s="21" t="s">
        <v>14</v>
      </c>
      <c r="B96" s="10" t="s">
        <v>15</v>
      </c>
      <c r="C96" s="12"/>
      <c r="D96" s="12"/>
      <c r="E96" s="13"/>
      <c r="F96" s="12"/>
      <c r="G96" s="12"/>
      <c r="H96" s="12"/>
      <c r="I96" s="13"/>
      <c r="J96" s="12"/>
      <c r="K96" s="12">
        <f aca="true" t="shared" si="22" ref="K96:K159">I96-J96</f>
        <v>0</v>
      </c>
      <c r="L96" s="12">
        <f aca="true" t="shared" si="23" ref="L96:L159">I96-C96</f>
        <v>0</v>
      </c>
      <c r="M96" s="12">
        <f aca="true" t="shared" si="24" ref="M96:M159">I96-E96</f>
        <v>0</v>
      </c>
      <c r="N96" s="12">
        <f aca="true" t="shared" si="25" ref="N96:N159">I96-G96</f>
        <v>0</v>
      </c>
      <c r="O96" s="12">
        <f aca="true" t="shared" si="26" ref="O96:O159">J96-D96</f>
        <v>0</v>
      </c>
      <c r="P96" s="12">
        <f aca="true" t="shared" si="27" ref="P96:P159">J96-F96</f>
        <v>0</v>
      </c>
      <c r="Q96" s="12">
        <f aca="true" t="shared" si="28" ref="Q96:Q159">J96-H96</f>
        <v>0</v>
      </c>
      <c r="R96" s="36"/>
    </row>
    <row r="97" spans="1:18" ht="90" customHeight="1" hidden="1">
      <c r="A97" s="20" t="s">
        <v>14</v>
      </c>
      <c r="B97" s="9" t="s">
        <v>15</v>
      </c>
      <c r="C97" s="13"/>
      <c r="D97" s="13"/>
      <c r="E97" s="12"/>
      <c r="F97" s="13"/>
      <c r="G97" s="12"/>
      <c r="H97" s="12"/>
      <c r="I97" s="12"/>
      <c r="J97" s="12"/>
      <c r="K97" s="12">
        <f t="shared" si="22"/>
        <v>0</v>
      </c>
      <c r="L97" s="12">
        <f t="shared" si="23"/>
        <v>0</v>
      </c>
      <c r="M97" s="12">
        <f t="shared" si="24"/>
        <v>0</v>
      </c>
      <c r="N97" s="12">
        <f t="shared" si="25"/>
        <v>0</v>
      </c>
      <c r="O97" s="12">
        <f t="shared" si="26"/>
        <v>0</v>
      </c>
      <c r="P97" s="12">
        <f t="shared" si="27"/>
        <v>0</v>
      </c>
      <c r="Q97" s="12">
        <f t="shared" si="28"/>
        <v>0</v>
      </c>
      <c r="R97" s="36"/>
    </row>
    <row r="98" spans="1:18" ht="94.5" customHeight="1" hidden="1">
      <c r="A98" s="21" t="s">
        <v>16</v>
      </c>
      <c r="B98" s="10" t="s">
        <v>17</v>
      </c>
      <c r="C98" s="12"/>
      <c r="D98" s="12"/>
      <c r="E98" s="13"/>
      <c r="F98" s="12"/>
      <c r="G98" s="12"/>
      <c r="H98" s="12"/>
      <c r="I98" s="13"/>
      <c r="J98" s="12"/>
      <c r="K98" s="12">
        <f t="shared" si="22"/>
        <v>0</v>
      </c>
      <c r="L98" s="12">
        <f t="shared" si="23"/>
        <v>0</v>
      </c>
      <c r="M98" s="12">
        <f t="shared" si="24"/>
        <v>0</v>
      </c>
      <c r="N98" s="12">
        <f t="shared" si="25"/>
        <v>0</v>
      </c>
      <c r="O98" s="12">
        <f t="shared" si="26"/>
        <v>0</v>
      </c>
      <c r="P98" s="12">
        <f t="shared" si="27"/>
        <v>0</v>
      </c>
      <c r="Q98" s="12">
        <f t="shared" si="28"/>
        <v>0</v>
      </c>
      <c r="R98" s="36"/>
    </row>
    <row r="99" spans="1:18" ht="90" customHeight="1" hidden="1">
      <c r="A99" s="20" t="s">
        <v>16</v>
      </c>
      <c r="B99" s="9" t="s">
        <v>17</v>
      </c>
      <c r="C99" s="13"/>
      <c r="D99" s="13"/>
      <c r="E99" s="13"/>
      <c r="F99" s="13"/>
      <c r="G99" s="12"/>
      <c r="H99" s="12"/>
      <c r="I99" s="13"/>
      <c r="J99" s="12"/>
      <c r="K99" s="12">
        <f t="shared" si="22"/>
        <v>0</v>
      </c>
      <c r="L99" s="12">
        <f t="shared" si="23"/>
        <v>0</v>
      </c>
      <c r="M99" s="12">
        <f t="shared" si="24"/>
        <v>0</v>
      </c>
      <c r="N99" s="12">
        <f t="shared" si="25"/>
        <v>0</v>
      </c>
      <c r="O99" s="12">
        <f t="shared" si="26"/>
        <v>0</v>
      </c>
      <c r="P99" s="12">
        <f t="shared" si="27"/>
        <v>0</v>
      </c>
      <c r="Q99" s="12">
        <f t="shared" si="28"/>
        <v>0</v>
      </c>
      <c r="R99" s="36"/>
    </row>
    <row r="100" spans="1:18" ht="94.5" customHeight="1" hidden="1">
      <c r="A100" s="21" t="s">
        <v>18</v>
      </c>
      <c r="B100" s="10" t="s">
        <v>19</v>
      </c>
      <c r="C100" s="12"/>
      <c r="D100" s="12"/>
      <c r="E100" s="12">
        <v>1339179.57</v>
      </c>
      <c r="F100" s="12"/>
      <c r="G100" s="12"/>
      <c r="H100" s="12"/>
      <c r="I100" s="12">
        <v>1339179.57</v>
      </c>
      <c r="J100" s="12"/>
      <c r="K100" s="12">
        <f t="shared" si="22"/>
        <v>1339179.57</v>
      </c>
      <c r="L100" s="12">
        <f t="shared" si="23"/>
        <v>1339179.57</v>
      </c>
      <c r="M100" s="12">
        <f t="shared" si="24"/>
        <v>0</v>
      </c>
      <c r="N100" s="12">
        <f t="shared" si="25"/>
        <v>1339179.57</v>
      </c>
      <c r="O100" s="12">
        <f t="shared" si="26"/>
        <v>0</v>
      </c>
      <c r="P100" s="12">
        <f t="shared" si="27"/>
        <v>0</v>
      </c>
      <c r="Q100" s="12">
        <f t="shared" si="28"/>
        <v>0</v>
      </c>
      <c r="R100" s="36"/>
    </row>
    <row r="101" spans="1:18" ht="78.75" customHeight="1" hidden="1">
      <c r="A101" s="20" t="s">
        <v>18</v>
      </c>
      <c r="B101" s="9" t="s">
        <v>19</v>
      </c>
      <c r="C101" s="13"/>
      <c r="D101" s="13"/>
      <c r="E101" s="12"/>
      <c r="F101" s="13"/>
      <c r="G101" s="12"/>
      <c r="H101" s="12"/>
      <c r="I101" s="12"/>
      <c r="J101" s="12"/>
      <c r="K101" s="12">
        <f t="shared" si="22"/>
        <v>0</v>
      </c>
      <c r="L101" s="12">
        <f t="shared" si="23"/>
        <v>0</v>
      </c>
      <c r="M101" s="12">
        <f t="shared" si="24"/>
        <v>0</v>
      </c>
      <c r="N101" s="12">
        <f t="shared" si="25"/>
        <v>0</v>
      </c>
      <c r="O101" s="12">
        <f t="shared" si="26"/>
        <v>0</v>
      </c>
      <c r="P101" s="12">
        <f t="shared" si="27"/>
        <v>0</v>
      </c>
      <c r="Q101" s="12">
        <f t="shared" si="28"/>
        <v>0</v>
      </c>
      <c r="R101" s="36"/>
    </row>
    <row r="102" spans="1:18" ht="94.5" customHeight="1" hidden="1">
      <c r="A102" s="21" t="s">
        <v>20</v>
      </c>
      <c r="B102" s="10" t="s">
        <v>21</v>
      </c>
      <c r="C102" s="12"/>
      <c r="D102" s="12"/>
      <c r="E102" s="12"/>
      <c r="F102" s="12"/>
      <c r="G102" s="12"/>
      <c r="H102" s="12"/>
      <c r="I102" s="12"/>
      <c r="J102" s="12"/>
      <c r="K102" s="12">
        <f t="shared" si="22"/>
        <v>0</v>
      </c>
      <c r="L102" s="12">
        <f t="shared" si="23"/>
        <v>0</v>
      </c>
      <c r="M102" s="12">
        <f t="shared" si="24"/>
        <v>0</v>
      </c>
      <c r="N102" s="12">
        <f t="shared" si="25"/>
        <v>0</v>
      </c>
      <c r="O102" s="12">
        <f t="shared" si="26"/>
        <v>0</v>
      </c>
      <c r="P102" s="12">
        <f t="shared" si="27"/>
        <v>0</v>
      </c>
      <c r="Q102" s="12">
        <f t="shared" si="28"/>
        <v>0</v>
      </c>
      <c r="R102" s="36"/>
    </row>
    <row r="103" spans="1:18" ht="90" customHeight="1" hidden="1">
      <c r="A103" s="20" t="s">
        <v>20</v>
      </c>
      <c r="B103" s="9" t="s">
        <v>21</v>
      </c>
      <c r="C103" s="13"/>
      <c r="D103" s="13"/>
      <c r="E103" s="12"/>
      <c r="F103" s="13"/>
      <c r="G103" s="12"/>
      <c r="H103" s="12"/>
      <c r="I103" s="12"/>
      <c r="J103" s="12"/>
      <c r="K103" s="12">
        <f t="shared" si="22"/>
        <v>0</v>
      </c>
      <c r="L103" s="12">
        <f t="shared" si="23"/>
        <v>0</v>
      </c>
      <c r="M103" s="12">
        <f t="shared" si="24"/>
        <v>0</v>
      </c>
      <c r="N103" s="12">
        <f t="shared" si="25"/>
        <v>0</v>
      </c>
      <c r="O103" s="12">
        <f t="shared" si="26"/>
        <v>0</v>
      </c>
      <c r="P103" s="12">
        <f t="shared" si="27"/>
        <v>0</v>
      </c>
      <c r="Q103" s="12">
        <f t="shared" si="28"/>
        <v>0</v>
      </c>
      <c r="R103" s="36"/>
    </row>
    <row r="104" spans="1:18" ht="17.25" customHeight="1" hidden="1">
      <c r="A104" s="20" t="s">
        <v>12</v>
      </c>
      <c r="B104" s="9" t="s">
        <v>13</v>
      </c>
      <c r="C104" s="13"/>
      <c r="D104" s="13"/>
      <c r="E104" s="13"/>
      <c r="F104" s="13"/>
      <c r="G104" s="12"/>
      <c r="H104" s="12"/>
      <c r="I104" s="13"/>
      <c r="J104" s="12"/>
      <c r="K104" s="12">
        <f t="shared" si="22"/>
        <v>0</v>
      </c>
      <c r="L104" s="12">
        <f t="shared" si="23"/>
        <v>0</v>
      </c>
      <c r="M104" s="12">
        <f t="shared" si="24"/>
        <v>0</v>
      </c>
      <c r="N104" s="12">
        <f t="shared" si="25"/>
        <v>0</v>
      </c>
      <c r="O104" s="12">
        <f t="shared" si="26"/>
        <v>0</v>
      </c>
      <c r="P104" s="12">
        <f t="shared" si="27"/>
        <v>0</v>
      </c>
      <c r="Q104" s="12">
        <f t="shared" si="28"/>
        <v>0</v>
      </c>
      <c r="R104" s="36"/>
    </row>
    <row r="105" spans="1:18" ht="13.5" customHeight="1">
      <c r="A105" s="21" t="s">
        <v>22</v>
      </c>
      <c r="B105" s="10" t="s">
        <v>23</v>
      </c>
      <c r="C105" s="12">
        <v>10762622.69</v>
      </c>
      <c r="D105" s="12">
        <v>312937.45</v>
      </c>
      <c r="E105" s="12">
        <v>17390783.29</v>
      </c>
      <c r="F105" s="12">
        <v>7420930.73</v>
      </c>
      <c r="G105" s="12">
        <v>20012876.05</v>
      </c>
      <c r="H105" s="12">
        <v>8314039.69</v>
      </c>
      <c r="I105" s="12">
        <v>17820800</v>
      </c>
      <c r="J105" s="12">
        <v>10474589.4</v>
      </c>
      <c r="K105" s="12">
        <f t="shared" si="22"/>
        <v>7346210.6</v>
      </c>
      <c r="L105" s="12">
        <f t="shared" si="23"/>
        <v>7058177.3100000005</v>
      </c>
      <c r="M105" s="12">
        <f t="shared" si="24"/>
        <v>430016.7100000009</v>
      </c>
      <c r="N105" s="12">
        <f t="shared" si="25"/>
        <v>-2192076.0500000007</v>
      </c>
      <c r="O105" s="12">
        <f t="shared" si="26"/>
        <v>10161651.950000001</v>
      </c>
      <c r="P105" s="12">
        <f t="shared" si="27"/>
        <v>3053658.67</v>
      </c>
      <c r="Q105" s="12">
        <f t="shared" si="28"/>
        <v>2160549.71</v>
      </c>
      <c r="R105" s="36"/>
    </row>
    <row r="106" spans="1:18" ht="63" customHeight="1" hidden="1">
      <c r="A106" s="21" t="s">
        <v>24</v>
      </c>
      <c r="B106" s="10" t="s">
        <v>25</v>
      </c>
      <c r="C106" s="12"/>
      <c r="D106" s="12"/>
      <c r="E106" s="12"/>
      <c r="F106" s="12"/>
      <c r="G106" s="12"/>
      <c r="H106" s="12"/>
      <c r="I106" s="12"/>
      <c r="J106" s="12"/>
      <c r="K106" s="12">
        <f t="shared" si="22"/>
        <v>0</v>
      </c>
      <c r="L106" s="12">
        <f t="shared" si="23"/>
        <v>0</v>
      </c>
      <c r="M106" s="12">
        <f t="shared" si="24"/>
        <v>0</v>
      </c>
      <c r="N106" s="12">
        <f t="shared" si="25"/>
        <v>0</v>
      </c>
      <c r="O106" s="12">
        <f t="shared" si="26"/>
        <v>0</v>
      </c>
      <c r="P106" s="12">
        <f t="shared" si="27"/>
        <v>0</v>
      </c>
      <c r="Q106" s="12">
        <f t="shared" si="28"/>
        <v>0</v>
      </c>
      <c r="R106" s="36"/>
    </row>
    <row r="107" spans="1:18" ht="42" customHeight="1" hidden="1">
      <c r="A107" s="21" t="s">
        <v>26</v>
      </c>
      <c r="B107" s="10" t="s">
        <v>27</v>
      </c>
      <c r="C107" s="12"/>
      <c r="D107" s="12"/>
      <c r="E107" s="12"/>
      <c r="F107" s="12"/>
      <c r="G107" s="12"/>
      <c r="H107" s="12"/>
      <c r="I107" s="12"/>
      <c r="J107" s="12"/>
      <c r="K107" s="12">
        <f t="shared" si="22"/>
        <v>0</v>
      </c>
      <c r="L107" s="12">
        <f t="shared" si="23"/>
        <v>0</v>
      </c>
      <c r="M107" s="12">
        <f t="shared" si="24"/>
        <v>0</v>
      </c>
      <c r="N107" s="12">
        <f t="shared" si="25"/>
        <v>0</v>
      </c>
      <c r="O107" s="12">
        <f t="shared" si="26"/>
        <v>0</v>
      </c>
      <c r="P107" s="12">
        <f t="shared" si="27"/>
        <v>0</v>
      </c>
      <c r="Q107" s="12">
        <f t="shared" si="28"/>
        <v>0</v>
      </c>
      <c r="R107" s="36"/>
    </row>
    <row r="108" spans="1:18" ht="52.5" customHeight="1" hidden="1">
      <c r="A108" s="21" t="s">
        <v>28</v>
      </c>
      <c r="B108" s="10" t="s">
        <v>29</v>
      </c>
      <c r="C108" s="12"/>
      <c r="D108" s="12"/>
      <c r="E108" s="13"/>
      <c r="F108" s="12"/>
      <c r="G108" s="12"/>
      <c r="H108" s="12"/>
      <c r="I108" s="13"/>
      <c r="J108" s="12"/>
      <c r="K108" s="12">
        <f t="shared" si="22"/>
        <v>0</v>
      </c>
      <c r="L108" s="12">
        <f t="shared" si="23"/>
        <v>0</v>
      </c>
      <c r="M108" s="12">
        <f t="shared" si="24"/>
        <v>0</v>
      </c>
      <c r="N108" s="12">
        <f t="shared" si="25"/>
        <v>0</v>
      </c>
      <c r="O108" s="12">
        <f t="shared" si="26"/>
        <v>0</v>
      </c>
      <c r="P108" s="12">
        <f t="shared" si="27"/>
        <v>0</v>
      </c>
      <c r="Q108" s="12">
        <f t="shared" si="28"/>
        <v>0</v>
      </c>
      <c r="R108" s="36"/>
    </row>
    <row r="109" spans="1:18" ht="45" customHeight="1" hidden="1">
      <c r="A109" s="20" t="s">
        <v>28</v>
      </c>
      <c r="B109" s="9" t="s">
        <v>29</v>
      </c>
      <c r="C109" s="13"/>
      <c r="D109" s="13"/>
      <c r="E109" s="12"/>
      <c r="F109" s="13"/>
      <c r="G109" s="12"/>
      <c r="H109" s="12"/>
      <c r="I109" s="12"/>
      <c r="J109" s="12"/>
      <c r="K109" s="12">
        <f t="shared" si="22"/>
        <v>0</v>
      </c>
      <c r="L109" s="12">
        <f t="shared" si="23"/>
        <v>0</v>
      </c>
      <c r="M109" s="12">
        <f t="shared" si="24"/>
        <v>0</v>
      </c>
      <c r="N109" s="12">
        <f t="shared" si="25"/>
        <v>0</v>
      </c>
      <c r="O109" s="12">
        <f t="shared" si="26"/>
        <v>0</v>
      </c>
      <c r="P109" s="12">
        <f t="shared" si="27"/>
        <v>0</v>
      </c>
      <c r="Q109" s="12">
        <f t="shared" si="28"/>
        <v>0</v>
      </c>
      <c r="R109" s="36"/>
    </row>
    <row r="110" spans="1:18" ht="31.5" customHeight="1" hidden="1">
      <c r="A110" s="21" t="s">
        <v>30</v>
      </c>
      <c r="B110" s="10" t="s">
        <v>31</v>
      </c>
      <c r="C110" s="12"/>
      <c r="D110" s="12"/>
      <c r="E110" s="13"/>
      <c r="F110" s="12"/>
      <c r="G110" s="12"/>
      <c r="H110" s="12"/>
      <c r="I110" s="13"/>
      <c r="J110" s="12"/>
      <c r="K110" s="12">
        <f t="shared" si="22"/>
        <v>0</v>
      </c>
      <c r="L110" s="12">
        <f t="shared" si="23"/>
        <v>0</v>
      </c>
      <c r="M110" s="12">
        <f t="shared" si="24"/>
        <v>0</v>
      </c>
      <c r="N110" s="12">
        <f t="shared" si="25"/>
        <v>0</v>
      </c>
      <c r="O110" s="12">
        <f t="shared" si="26"/>
        <v>0</v>
      </c>
      <c r="P110" s="12">
        <f t="shared" si="27"/>
        <v>0</v>
      </c>
      <c r="Q110" s="12">
        <f t="shared" si="28"/>
        <v>0</v>
      </c>
      <c r="R110" s="36"/>
    </row>
    <row r="111" spans="1:18" ht="73.5" customHeight="1" hidden="1">
      <c r="A111" s="21" t="s">
        <v>32</v>
      </c>
      <c r="B111" s="10" t="s">
        <v>34</v>
      </c>
      <c r="C111" s="12"/>
      <c r="D111" s="12"/>
      <c r="E111" s="13"/>
      <c r="F111" s="12"/>
      <c r="G111" s="12"/>
      <c r="H111" s="12"/>
      <c r="I111" s="13"/>
      <c r="J111" s="12"/>
      <c r="K111" s="12">
        <f t="shared" si="22"/>
        <v>0</v>
      </c>
      <c r="L111" s="12">
        <f t="shared" si="23"/>
        <v>0</v>
      </c>
      <c r="M111" s="12">
        <f t="shared" si="24"/>
        <v>0</v>
      </c>
      <c r="N111" s="12">
        <f t="shared" si="25"/>
        <v>0</v>
      </c>
      <c r="O111" s="12">
        <f t="shared" si="26"/>
        <v>0</v>
      </c>
      <c r="P111" s="12">
        <f t="shared" si="27"/>
        <v>0</v>
      </c>
      <c r="Q111" s="12">
        <f t="shared" si="28"/>
        <v>0</v>
      </c>
      <c r="R111" s="36"/>
    </row>
    <row r="112" spans="1:18" ht="73.5" customHeight="1" hidden="1">
      <c r="A112" s="21" t="s">
        <v>35</v>
      </c>
      <c r="B112" s="10" t="s">
        <v>36</v>
      </c>
      <c r="C112" s="12"/>
      <c r="D112" s="12"/>
      <c r="E112" s="12"/>
      <c r="F112" s="12"/>
      <c r="G112" s="12"/>
      <c r="H112" s="12"/>
      <c r="I112" s="12"/>
      <c r="J112" s="12"/>
      <c r="K112" s="12">
        <f t="shared" si="22"/>
        <v>0</v>
      </c>
      <c r="L112" s="12">
        <f t="shared" si="23"/>
        <v>0</v>
      </c>
      <c r="M112" s="12">
        <f t="shared" si="24"/>
        <v>0</v>
      </c>
      <c r="N112" s="12">
        <f t="shared" si="25"/>
        <v>0</v>
      </c>
      <c r="O112" s="12">
        <f t="shared" si="26"/>
        <v>0</v>
      </c>
      <c r="P112" s="12">
        <f t="shared" si="27"/>
        <v>0</v>
      </c>
      <c r="Q112" s="12">
        <f t="shared" si="28"/>
        <v>0</v>
      </c>
      <c r="R112" s="36"/>
    </row>
    <row r="113" spans="1:18" ht="78.75" customHeight="1" hidden="1">
      <c r="A113" s="20" t="s">
        <v>35</v>
      </c>
      <c r="B113" s="9" t="s">
        <v>36</v>
      </c>
      <c r="C113" s="13"/>
      <c r="D113" s="13"/>
      <c r="E113" s="12"/>
      <c r="F113" s="13"/>
      <c r="G113" s="12"/>
      <c r="H113" s="12"/>
      <c r="I113" s="12"/>
      <c r="J113" s="12"/>
      <c r="K113" s="12">
        <f t="shared" si="22"/>
        <v>0</v>
      </c>
      <c r="L113" s="12">
        <f t="shared" si="23"/>
        <v>0</v>
      </c>
      <c r="M113" s="12">
        <f t="shared" si="24"/>
        <v>0</v>
      </c>
      <c r="N113" s="12">
        <f t="shared" si="25"/>
        <v>0</v>
      </c>
      <c r="O113" s="12">
        <f t="shared" si="26"/>
        <v>0</v>
      </c>
      <c r="P113" s="12">
        <f t="shared" si="27"/>
        <v>0</v>
      </c>
      <c r="Q113" s="12">
        <f t="shared" si="28"/>
        <v>0</v>
      </c>
      <c r="R113" s="36"/>
    </row>
    <row r="114" spans="1:18" ht="73.5" customHeight="1" hidden="1">
      <c r="A114" s="21" t="s">
        <v>37</v>
      </c>
      <c r="B114" s="10" t="s">
        <v>38</v>
      </c>
      <c r="C114" s="12"/>
      <c r="D114" s="12"/>
      <c r="E114" s="12"/>
      <c r="F114" s="12"/>
      <c r="G114" s="12"/>
      <c r="H114" s="12"/>
      <c r="I114" s="12"/>
      <c r="J114" s="12"/>
      <c r="K114" s="12">
        <f t="shared" si="22"/>
        <v>0</v>
      </c>
      <c r="L114" s="12">
        <f t="shared" si="23"/>
        <v>0</v>
      </c>
      <c r="M114" s="12">
        <f t="shared" si="24"/>
        <v>0</v>
      </c>
      <c r="N114" s="12">
        <f t="shared" si="25"/>
        <v>0</v>
      </c>
      <c r="O114" s="12">
        <f t="shared" si="26"/>
        <v>0</v>
      </c>
      <c r="P114" s="12">
        <f t="shared" si="27"/>
        <v>0</v>
      </c>
      <c r="Q114" s="12">
        <f t="shared" si="28"/>
        <v>0</v>
      </c>
      <c r="R114" s="36"/>
    </row>
    <row r="115" spans="1:18" ht="78.75" customHeight="1" hidden="1">
      <c r="A115" s="20" t="s">
        <v>37</v>
      </c>
      <c r="B115" s="9" t="s">
        <v>38</v>
      </c>
      <c r="C115" s="13"/>
      <c r="D115" s="13"/>
      <c r="E115" s="13"/>
      <c r="F115" s="13"/>
      <c r="G115" s="12"/>
      <c r="H115" s="12"/>
      <c r="I115" s="13"/>
      <c r="J115" s="12"/>
      <c r="K115" s="12">
        <f t="shared" si="22"/>
        <v>0</v>
      </c>
      <c r="L115" s="12">
        <f t="shared" si="23"/>
        <v>0</v>
      </c>
      <c r="M115" s="12">
        <f t="shared" si="24"/>
        <v>0</v>
      </c>
      <c r="N115" s="12">
        <f t="shared" si="25"/>
        <v>0</v>
      </c>
      <c r="O115" s="12">
        <f t="shared" si="26"/>
        <v>0</v>
      </c>
      <c r="P115" s="12">
        <f t="shared" si="27"/>
        <v>0</v>
      </c>
      <c r="Q115" s="12">
        <f t="shared" si="28"/>
        <v>0</v>
      </c>
      <c r="R115" s="36"/>
    </row>
    <row r="116" spans="1:18" ht="67.5" customHeight="1" hidden="1">
      <c r="A116" s="20" t="s">
        <v>32</v>
      </c>
      <c r="B116" s="9" t="s">
        <v>34</v>
      </c>
      <c r="C116" s="13"/>
      <c r="D116" s="13"/>
      <c r="E116" s="12"/>
      <c r="F116" s="13"/>
      <c r="G116" s="12"/>
      <c r="H116" s="12"/>
      <c r="I116" s="12"/>
      <c r="J116" s="12"/>
      <c r="K116" s="12">
        <f t="shared" si="22"/>
        <v>0</v>
      </c>
      <c r="L116" s="12">
        <f t="shared" si="23"/>
        <v>0</v>
      </c>
      <c r="M116" s="12">
        <f t="shared" si="24"/>
        <v>0</v>
      </c>
      <c r="N116" s="12">
        <f t="shared" si="25"/>
        <v>0</v>
      </c>
      <c r="O116" s="12">
        <f t="shared" si="26"/>
        <v>0</v>
      </c>
      <c r="P116" s="12">
        <f t="shared" si="27"/>
        <v>0</v>
      </c>
      <c r="Q116" s="12">
        <f t="shared" si="28"/>
        <v>0</v>
      </c>
      <c r="R116" s="36"/>
    </row>
    <row r="117" spans="1:18" ht="42" customHeight="1" hidden="1">
      <c r="A117" s="21" t="s">
        <v>39</v>
      </c>
      <c r="B117" s="10" t="s">
        <v>40</v>
      </c>
      <c r="C117" s="12"/>
      <c r="D117" s="12"/>
      <c r="E117" s="13"/>
      <c r="F117" s="12"/>
      <c r="G117" s="12"/>
      <c r="H117" s="12"/>
      <c r="I117" s="13"/>
      <c r="J117" s="12"/>
      <c r="K117" s="12">
        <f t="shared" si="22"/>
        <v>0</v>
      </c>
      <c r="L117" s="12">
        <f t="shared" si="23"/>
        <v>0</v>
      </c>
      <c r="M117" s="12">
        <f t="shared" si="24"/>
        <v>0</v>
      </c>
      <c r="N117" s="12">
        <f t="shared" si="25"/>
        <v>0</v>
      </c>
      <c r="O117" s="12">
        <f t="shared" si="26"/>
        <v>0</v>
      </c>
      <c r="P117" s="12">
        <f t="shared" si="27"/>
        <v>0</v>
      </c>
      <c r="Q117" s="12">
        <f t="shared" si="28"/>
        <v>0</v>
      </c>
      <c r="R117" s="36"/>
    </row>
    <row r="118" spans="1:18" ht="73.5" customHeight="1" hidden="1">
      <c r="A118" s="21" t="s">
        <v>41</v>
      </c>
      <c r="B118" s="10" t="s">
        <v>42</v>
      </c>
      <c r="C118" s="12"/>
      <c r="D118" s="12"/>
      <c r="E118" s="12"/>
      <c r="F118" s="12"/>
      <c r="G118" s="12"/>
      <c r="H118" s="12"/>
      <c r="I118" s="12"/>
      <c r="J118" s="12"/>
      <c r="K118" s="12">
        <f t="shared" si="22"/>
        <v>0</v>
      </c>
      <c r="L118" s="12">
        <f t="shared" si="23"/>
        <v>0</v>
      </c>
      <c r="M118" s="12">
        <f t="shared" si="24"/>
        <v>0</v>
      </c>
      <c r="N118" s="12">
        <f t="shared" si="25"/>
        <v>0</v>
      </c>
      <c r="O118" s="12">
        <f t="shared" si="26"/>
        <v>0</v>
      </c>
      <c r="P118" s="12">
        <f t="shared" si="27"/>
        <v>0</v>
      </c>
      <c r="Q118" s="12">
        <f t="shared" si="28"/>
        <v>0</v>
      </c>
      <c r="R118" s="36"/>
    </row>
    <row r="119" spans="1:18" ht="84" customHeight="1" hidden="1">
      <c r="A119" s="21" t="s">
        <v>43</v>
      </c>
      <c r="B119" s="10" t="s">
        <v>44</v>
      </c>
      <c r="C119" s="12"/>
      <c r="D119" s="12"/>
      <c r="E119" s="12"/>
      <c r="F119" s="12"/>
      <c r="G119" s="12"/>
      <c r="H119" s="12"/>
      <c r="I119" s="12"/>
      <c r="J119" s="12"/>
      <c r="K119" s="12">
        <f t="shared" si="22"/>
        <v>0</v>
      </c>
      <c r="L119" s="12">
        <f t="shared" si="23"/>
        <v>0</v>
      </c>
      <c r="M119" s="12">
        <f t="shared" si="24"/>
        <v>0</v>
      </c>
      <c r="N119" s="12">
        <f t="shared" si="25"/>
        <v>0</v>
      </c>
      <c r="O119" s="12">
        <f t="shared" si="26"/>
        <v>0</v>
      </c>
      <c r="P119" s="12">
        <f t="shared" si="27"/>
        <v>0</v>
      </c>
      <c r="Q119" s="12">
        <f t="shared" si="28"/>
        <v>0</v>
      </c>
      <c r="R119" s="36"/>
    </row>
    <row r="120" spans="1:18" ht="78.75" customHeight="1" hidden="1">
      <c r="A120" s="20" t="s">
        <v>43</v>
      </c>
      <c r="B120" s="9" t="s">
        <v>44</v>
      </c>
      <c r="C120" s="13"/>
      <c r="D120" s="13"/>
      <c r="E120" s="13"/>
      <c r="F120" s="13"/>
      <c r="G120" s="12"/>
      <c r="H120" s="12"/>
      <c r="I120" s="13"/>
      <c r="J120" s="12"/>
      <c r="K120" s="12">
        <f t="shared" si="22"/>
        <v>0</v>
      </c>
      <c r="L120" s="12">
        <f t="shared" si="23"/>
        <v>0</v>
      </c>
      <c r="M120" s="12">
        <f t="shared" si="24"/>
        <v>0</v>
      </c>
      <c r="N120" s="12">
        <f t="shared" si="25"/>
        <v>0</v>
      </c>
      <c r="O120" s="12">
        <f t="shared" si="26"/>
        <v>0</v>
      </c>
      <c r="P120" s="12">
        <f t="shared" si="27"/>
        <v>0</v>
      </c>
      <c r="Q120" s="12">
        <f t="shared" si="28"/>
        <v>0</v>
      </c>
      <c r="R120" s="36"/>
    </row>
    <row r="121" spans="1:18" ht="73.5" customHeight="1" hidden="1">
      <c r="A121" s="21" t="s">
        <v>45</v>
      </c>
      <c r="B121" s="10" t="s">
        <v>46</v>
      </c>
      <c r="C121" s="12"/>
      <c r="D121" s="12"/>
      <c r="E121" s="13"/>
      <c r="F121" s="12"/>
      <c r="G121" s="12"/>
      <c r="H121" s="12"/>
      <c r="I121" s="13"/>
      <c r="J121" s="12"/>
      <c r="K121" s="12">
        <f t="shared" si="22"/>
        <v>0</v>
      </c>
      <c r="L121" s="12">
        <f t="shared" si="23"/>
        <v>0</v>
      </c>
      <c r="M121" s="12">
        <f t="shared" si="24"/>
        <v>0</v>
      </c>
      <c r="N121" s="12">
        <f t="shared" si="25"/>
        <v>0</v>
      </c>
      <c r="O121" s="12">
        <f t="shared" si="26"/>
        <v>0</v>
      </c>
      <c r="P121" s="12">
        <f t="shared" si="27"/>
        <v>0</v>
      </c>
      <c r="Q121" s="12">
        <f t="shared" si="28"/>
        <v>0</v>
      </c>
      <c r="R121" s="36"/>
    </row>
    <row r="122" spans="1:18" ht="67.5" customHeight="1" hidden="1">
      <c r="A122" s="20" t="s">
        <v>45</v>
      </c>
      <c r="B122" s="9" t="s">
        <v>46</v>
      </c>
      <c r="C122" s="13"/>
      <c r="D122" s="13"/>
      <c r="E122" s="12"/>
      <c r="F122" s="13"/>
      <c r="G122" s="12"/>
      <c r="H122" s="12"/>
      <c r="I122" s="12"/>
      <c r="J122" s="12"/>
      <c r="K122" s="12">
        <f t="shared" si="22"/>
        <v>0</v>
      </c>
      <c r="L122" s="12">
        <f t="shared" si="23"/>
        <v>0</v>
      </c>
      <c r="M122" s="12">
        <f t="shared" si="24"/>
        <v>0</v>
      </c>
      <c r="N122" s="12">
        <f t="shared" si="25"/>
        <v>0</v>
      </c>
      <c r="O122" s="12">
        <f t="shared" si="26"/>
        <v>0</v>
      </c>
      <c r="P122" s="12">
        <f t="shared" si="27"/>
        <v>0</v>
      </c>
      <c r="Q122" s="12">
        <f t="shared" si="28"/>
        <v>0</v>
      </c>
      <c r="R122" s="36"/>
    </row>
    <row r="123" spans="1:18" ht="94.5" customHeight="1" hidden="1">
      <c r="A123" s="21" t="s">
        <v>47</v>
      </c>
      <c r="B123" s="10" t="s">
        <v>49</v>
      </c>
      <c r="C123" s="12"/>
      <c r="D123" s="12"/>
      <c r="E123" s="12"/>
      <c r="F123" s="12"/>
      <c r="G123" s="12"/>
      <c r="H123" s="12"/>
      <c r="I123" s="12"/>
      <c r="J123" s="12"/>
      <c r="K123" s="12">
        <f t="shared" si="22"/>
        <v>0</v>
      </c>
      <c r="L123" s="12">
        <f t="shared" si="23"/>
        <v>0</v>
      </c>
      <c r="M123" s="12">
        <f t="shared" si="24"/>
        <v>0</v>
      </c>
      <c r="N123" s="12">
        <f t="shared" si="25"/>
        <v>0</v>
      </c>
      <c r="O123" s="12">
        <f t="shared" si="26"/>
        <v>0</v>
      </c>
      <c r="P123" s="12">
        <f t="shared" si="27"/>
        <v>0</v>
      </c>
      <c r="Q123" s="12">
        <f t="shared" si="28"/>
        <v>0</v>
      </c>
      <c r="R123" s="36"/>
    </row>
    <row r="124" spans="1:18" ht="94.5" customHeight="1" hidden="1">
      <c r="A124" s="21" t="s">
        <v>50</v>
      </c>
      <c r="B124" s="10" t="s">
        <v>51</v>
      </c>
      <c r="C124" s="12"/>
      <c r="D124" s="12"/>
      <c r="E124" s="13"/>
      <c r="F124" s="12"/>
      <c r="G124" s="12"/>
      <c r="H124" s="12"/>
      <c r="I124" s="13"/>
      <c r="J124" s="12"/>
      <c r="K124" s="12">
        <f t="shared" si="22"/>
        <v>0</v>
      </c>
      <c r="L124" s="12">
        <f t="shared" si="23"/>
        <v>0</v>
      </c>
      <c r="M124" s="12">
        <f t="shared" si="24"/>
        <v>0</v>
      </c>
      <c r="N124" s="12">
        <f t="shared" si="25"/>
        <v>0</v>
      </c>
      <c r="O124" s="12">
        <f t="shared" si="26"/>
        <v>0</v>
      </c>
      <c r="P124" s="12">
        <f t="shared" si="27"/>
        <v>0</v>
      </c>
      <c r="Q124" s="12">
        <f t="shared" si="28"/>
        <v>0</v>
      </c>
      <c r="R124" s="36"/>
    </row>
    <row r="125" spans="1:18" ht="90" customHeight="1" hidden="1">
      <c r="A125" s="20" t="s">
        <v>50</v>
      </c>
      <c r="B125" s="9" t="s">
        <v>51</v>
      </c>
      <c r="C125" s="13"/>
      <c r="D125" s="13"/>
      <c r="E125" s="12"/>
      <c r="F125" s="13"/>
      <c r="G125" s="12"/>
      <c r="H125" s="12"/>
      <c r="I125" s="12"/>
      <c r="J125" s="12"/>
      <c r="K125" s="12">
        <f t="shared" si="22"/>
        <v>0</v>
      </c>
      <c r="L125" s="12">
        <f t="shared" si="23"/>
        <v>0</v>
      </c>
      <c r="M125" s="12">
        <f t="shared" si="24"/>
        <v>0</v>
      </c>
      <c r="N125" s="12">
        <f t="shared" si="25"/>
        <v>0</v>
      </c>
      <c r="O125" s="12">
        <f t="shared" si="26"/>
        <v>0</v>
      </c>
      <c r="P125" s="12">
        <f t="shared" si="27"/>
        <v>0</v>
      </c>
      <c r="Q125" s="12">
        <f t="shared" si="28"/>
        <v>0</v>
      </c>
      <c r="R125" s="36"/>
    </row>
    <row r="126" spans="1:18" ht="78.75" customHeight="1" hidden="1">
      <c r="A126" s="20" t="s">
        <v>47</v>
      </c>
      <c r="B126" s="9" t="s">
        <v>49</v>
      </c>
      <c r="C126" s="13"/>
      <c r="D126" s="13"/>
      <c r="E126" s="12"/>
      <c r="F126" s="13"/>
      <c r="G126" s="12"/>
      <c r="H126" s="12"/>
      <c r="I126" s="12"/>
      <c r="J126" s="12"/>
      <c r="K126" s="12">
        <f t="shared" si="22"/>
        <v>0</v>
      </c>
      <c r="L126" s="12">
        <f t="shared" si="23"/>
        <v>0</v>
      </c>
      <c r="M126" s="12">
        <f t="shared" si="24"/>
        <v>0</v>
      </c>
      <c r="N126" s="12">
        <f t="shared" si="25"/>
        <v>0</v>
      </c>
      <c r="O126" s="12">
        <f t="shared" si="26"/>
        <v>0</v>
      </c>
      <c r="P126" s="12">
        <f t="shared" si="27"/>
        <v>0</v>
      </c>
      <c r="Q126" s="12">
        <f t="shared" si="28"/>
        <v>0</v>
      </c>
      <c r="R126" s="36"/>
    </row>
    <row r="127" spans="1:18" ht="94.5" customHeight="1" hidden="1">
      <c r="A127" s="21" t="s">
        <v>52</v>
      </c>
      <c r="B127" s="16" t="s">
        <v>53</v>
      </c>
      <c r="C127" s="12"/>
      <c r="D127" s="12"/>
      <c r="E127" s="13"/>
      <c r="F127" s="12"/>
      <c r="G127" s="12"/>
      <c r="H127" s="12"/>
      <c r="I127" s="13"/>
      <c r="J127" s="12"/>
      <c r="K127" s="12">
        <f t="shared" si="22"/>
        <v>0</v>
      </c>
      <c r="L127" s="12">
        <f t="shared" si="23"/>
        <v>0</v>
      </c>
      <c r="M127" s="12">
        <f t="shared" si="24"/>
        <v>0</v>
      </c>
      <c r="N127" s="12">
        <f t="shared" si="25"/>
        <v>0</v>
      </c>
      <c r="O127" s="12">
        <f t="shared" si="26"/>
        <v>0</v>
      </c>
      <c r="P127" s="12">
        <f t="shared" si="27"/>
        <v>0</v>
      </c>
      <c r="Q127" s="12">
        <f t="shared" si="28"/>
        <v>0</v>
      </c>
      <c r="R127" s="36"/>
    </row>
    <row r="128" spans="1:18" ht="94.5" customHeight="1" hidden="1">
      <c r="A128" s="21" t="s">
        <v>54</v>
      </c>
      <c r="B128" s="16" t="s">
        <v>55</v>
      </c>
      <c r="C128" s="12"/>
      <c r="D128" s="12"/>
      <c r="E128" s="12"/>
      <c r="F128" s="12"/>
      <c r="G128" s="12"/>
      <c r="H128" s="12"/>
      <c r="I128" s="12"/>
      <c r="J128" s="12"/>
      <c r="K128" s="12">
        <f t="shared" si="22"/>
        <v>0</v>
      </c>
      <c r="L128" s="12">
        <f t="shared" si="23"/>
        <v>0</v>
      </c>
      <c r="M128" s="12">
        <f t="shared" si="24"/>
        <v>0</v>
      </c>
      <c r="N128" s="12">
        <f t="shared" si="25"/>
        <v>0</v>
      </c>
      <c r="O128" s="12">
        <f t="shared" si="26"/>
        <v>0</v>
      </c>
      <c r="P128" s="12">
        <f t="shared" si="27"/>
        <v>0</v>
      </c>
      <c r="Q128" s="12">
        <f t="shared" si="28"/>
        <v>0</v>
      </c>
      <c r="R128" s="36"/>
    </row>
    <row r="129" spans="1:18" ht="101.25" customHeight="1" hidden="1">
      <c r="A129" s="20" t="s">
        <v>54</v>
      </c>
      <c r="B129" s="8" t="s">
        <v>55</v>
      </c>
      <c r="C129" s="13"/>
      <c r="D129" s="13"/>
      <c r="E129" s="13"/>
      <c r="F129" s="13"/>
      <c r="G129" s="12"/>
      <c r="H129" s="12"/>
      <c r="I129" s="13"/>
      <c r="J129" s="12"/>
      <c r="K129" s="12">
        <f t="shared" si="22"/>
        <v>0</v>
      </c>
      <c r="L129" s="12">
        <f t="shared" si="23"/>
        <v>0</v>
      </c>
      <c r="M129" s="12">
        <f t="shared" si="24"/>
        <v>0</v>
      </c>
      <c r="N129" s="12">
        <f t="shared" si="25"/>
        <v>0</v>
      </c>
      <c r="O129" s="12">
        <f t="shared" si="26"/>
        <v>0</v>
      </c>
      <c r="P129" s="12">
        <f t="shared" si="27"/>
        <v>0</v>
      </c>
      <c r="Q129" s="12">
        <f t="shared" si="28"/>
        <v>0</v>
      </c>
      <c r="R129" s="36"/>
    </row>
    <row r="130" spans="1:18" ht="115.5" customHeight="1" hidden="1">
      <c r="A130" s="21" t="s">
        <v>56</v>
      </c>
      <c r="B130" s="16" t="s">
        <v>57</v>
      </c>
      <c r="C130" s="12"/>
      <c r="D130" s="12"/>
      <c r="E130" s="13"/>
      <c r="F130" s="12"/>
      <c r="G130" s="12"/>
      <c r="H130" s="12"/>
      <c r="I130" s="13"/>
      <c r="J130" s="12"/>
      <c r="K130" s="12">
        <f t="shared" si="22"/>
        <v>0</v>
      </c>
      <c r="L130" s="12">
        <f t="shared" si="23"/>
        <v>0</v>
      </c>
      <c r="M130" s="12">
        <f t="shared" si="24"/>
        <v>0</v>
      </c>
      <c r="N130" s="12">
        <f t="shared" si="25"/>
        <v>0</v>
      </c>
      <c r="O130" s="12">
        <f t="shared" si="26"/>
        <v>0</v>
      </c>
      <c r="P130" s="12">
        <f t="shared" si="27"/>
        <v>0</v>
      </c>
      <c r="Q130" s="12">
        <f t="shared" si="28"/>
        <v>0</v>
      </c>
      <c r="R130" s="36"/>
    </row>
    <row r="131" spans="1:18" ht="115.5" customHeight="1" hidden="1">
      <c r="A131" s="21" t="s">
        <v>58</v>
      </c>
      <c r="B131" s="16" t="s">
        <v>59</v>
      </c>
      <c r="C131" s="12"/>
      <c r="D131" s="12"/>
      <c r="E131" s="12"/>
      <c r="F131" s="12"/>
      <c r="G131" s="12"/>
      <c r="H131" s="12"/>
      <c r="I131" s="12"/>
      <c r="J131" s="12"/>
      <c r="K131" s="12">
        <f t="shared" si="22"/>
        <v>0</v>
      </c>
      <c r="L131" s="12">
        <f t="shared" si="23"/>
        <v>0</v>
      </c>
      <c r="M131" s="12">
        <f t="shared" si="24"/>
        <v>0</v>
      </c>
      <c r="N131" s="12">
        <f t="shared" si="25"/>
        <v>0</v>
      </c>
      <c r="O131" s="12">
        <f t="shared" si="26"/>
        <v>0</v>
      </c>
      <c r="P131" s="12">
        <f t="shared" si="27"/>
        <v>0</v>
      </c>
      <c r="Q131" s="12">
        <f t="shared" si="28"/>
        <v>0</v>
      </c>
      <c r="R131" s="36"/>
    </row>
    <row r="132" spans="1:18" ht="123.75" customHeight="1" hidden="1">
      <c r="A132" s="20" t="s">
        <v>58</v>
      </c>
      <c r="B132" s="8" t="s">
        <v>59</v>
      </c>
      <c r="C132" s="13"/>
      <c r="D132" s="13"/>
      <c r="E132" s="12"/>
      <c r="F132" s="13"/>
      <c r="G132" s="12"/>
      <c r="H132" s="12"/>
      <c r="I132" s="12"/>
      <c r="J132" s="12"/>
      <c r="K132" s="12">
        <f t="shared" si="22"/>
        <v>0</v>
      </c>
      <c r="L132" s="12">
        <f t="shared" si="23"/>
        <v>0</v>
      </c>
      <c r="M132" s="12">
        <f t="shared" si="24"/>
        <v>0</v>
      </c>
      <c r="N132" s="12">
        <f t="shared" si="25"/>
        <v>0</v>
      </c>
      <c r="O132" s="12">
        <f t="shared" si="26"/>
        <v>0</v>
      </c>
      <c r="P132" s="12">
        <f t="shared" si="27"/>
        <v>0</v>
      </c>
      <c r="Q132" s="12">
        <f t="shared" si="28"/>
        <v>0</v>
      </c>
      <c r="R132" s="36"/>
    </row>
    <row r="133" spans="1:18" ht="115.5" customHeight="1" hidden="1">
      <c r="A133" s="21" t="s">
        <v>60</v>
      </c>
      <c r="B133" s="16" t="s">
        <v>61</v>
      </c>
      <c r="C133" s="12"/>
      <c r="D133" s="12"/>
      <c r="E133" s="13"/>
      <c r="F133" s="12"/>
      <c r="G133" s="12"/>
      <c r="H133" s="12"/>
      <c r="I133" s="13"/>
      <c r="J133" s="12"/>
      <c r="K133" s="12">
        <f t="shared" si="22"/>
        <v>0</v>
      </c>
      <c r="L133" s="12">
        <f t="shared" si="23"/>
        <v>0</v>
      </c>
      <c r="M133" s="12">
        <f t="shared" si="24"/>
        <v>0</v>
      </c>
      <c r="N133" s="12">
        <f t="shared" si="25"/>
        <v>0</v>
      </c>
      <c r="O133" s="12">
        <f t="shared" si="26"/>
        <v>0</v>
      </c>
      <c r="P133" s="12">
        <f t="shared" si="27"/>
        <v>0</v>
      </c>
      <c r="Q133" s="12">
        <f t="shared" si="28"/>
        <v>0</v>
      </c>
      <c r="R133" s="36"/>
    </row>
    <row r="134" spans="1:18" ht="123.75" customHeight="1" hidden="1">
      <c r="A134" s="20" t="s">
        <v>60</v>
      </c>
      <c r="B134" s="8" t="s">
        <v>61</v>
      </c>
      <c r="C134" s="13"/>
      <c r="D134" s="13"/>
      <c r="E134" s="13"/>
      <c r="F134" s="13"/>
      <c r="G134" s="12"/>
      <c r="H134" s="12"/>
      <c r="I134" s="13"/>
      <c r="J134" s="12"/>
      <c r="K134" s="12">
        <f t="shared" si="22"/>
        <v>0</v>
      </c>
      <c r="L134" s="12">
        <f t="shared" si="23"/>
        <v>0</v>
      </c>
      <c r="M134" s="12">
        <f t="shared" si="24"/>
        <v>0</v>
      </c>
      <c r="N134" s="12">
        <f t="shared" si="25"/>
        <v>0</v>
      </c>
      <c r="O134" s="12">
        <f t="shared" si="26"/>
        <v>0</v>
      </c>
      <c r="P134" s="12">
        <f t="shared" si="27"/>
        <v>0</v>
      </c>
      <c r="Q134" s="12">
        <f t="shared" si="28"/>
        <v>0</v>
      </c>
      <c r="R134" s="36"/>
    </row>
    <row r="135" spans="1:18" ht="112.5" customHeight="1" hidden="1">
      <c r="A135" s="20" t="s">
        <v>56</v>
      </c>
      <c r="B135" s="8" t="s">
        <v>57</v>
      </c>
      <c r="C135" s="13"/>
      <c r="D135" s="13"/>
      <c r="E135" s="12">
        <v>93.67</v>
      </c>
      <c r="F135" s="13"/>
      <c r="G135" s="12"/>
      <c r="H135" s="12"/>
      <c r="I135" s="12">
        <v>93.67</v>
      </c>
      <c r="J135" s="12"/>
      <c r="K135" s="12">
        <f t="shared" si="22"/>
        <v>93.67</v>
      </c>
      <c r="L135" s="12">
        <f t="shared" si="23"/>
        <v>93.67</v>
      </c>
      <c r="M135" s="12">
        <f t="shared" si="24"/>
        <v>0</v>
      </c>
      <c r="N135" s="12">
        <f t="shared" si="25"/>
        <v>93.67</v>
      </c>
      <c r="O135" s="12">
        <f t="shared" si="26"/>
        <v>0</v>
      </c>
      <c r="P135" s="12">
        <f t="shared" si="27"/>
        <v>0</v>
      </c>
      <c r="Q135" s="12">
        <f t="shared" si="28"/>
        <v>0</v>
      </c>
      <c r="R135" s="36"/>
    </row>
    <row r="136" spans="1:18" ht="31.5" customHeight="1" hidden="1">
      <c r="A136" s="21" t="s">
        <v>62</v>
      </c>
      <c r="B136" s="10" t="s">
        <v>63</v>
      </c>
      <c r="C136" s="12"/>
      <c r="D136" s="12"/>
      <c r="E136" s="12"/>
      <c r="F136" s="12"/>
      <c r="G136" s="12"/>
      <c r="H136" s="12"/>
      <c r="I136" s="12"/>
      <c r="J136" s="12"/>
      <c r="K136" s="12">
        <f t="shared" si="22"/>
        <v>0</v>
      </c>
      <c r="L136" s="12">
        <f t="shared" si="23"/>
        <v>0</v>
      </c>
      <c r="M136" s="12">
        <f t="shared" si="24"/>
        <v>0</v>
      </c>
      <c r="N136" s="12">
        <f t="shared" si="25"/>
        <v>0</v>
      </c>
      <c r="O136" s="12">
        <f t="shared" si="26"/>
        <v>0</v>
      </c>
      <c r="P136" s="12">
        <f t="shared" si="27"/>
        <v>0</v>
      </c>
      <c r="Q136" s="12">
        <f t="shared" si="28"/>
        <v>0</v>
      </c>
      <c r="R136" s="36"/>
    </row>
    <row r="137" spans="1:18" ht="31.5" customHeight="1" hidden="1">
      <c r="A137" s="21" t="s">
        <v>64</v>
      </c>
      <c r="B137" s="10" t="s">
        <v>65</v>
      </c>
      <c r="C137" s="12"/>
      <c r="D137" s="12"/>
      <c r="E137" s="12"/>
      <c r="F137" s="12"/>
      <c r="G137" s="12"/>
      <c r="H137" s="12"/>
      <c r="I137" s="12"/>
      <c r="J137" s="12"/>
      <c r="K137" s="12">
        <f t="shared" si="22"/>
        <v>0</v>
      </c>
      <c r="L137" s="12">
        <f t="shared" si="23"/>
        <v>0</v>
      </c>
      <c r="M137" s="12">
        <f t="shared" si="24"/>
        <v>0</v>
      </c>
      <c r="N137" s="12">
        <f t="shared" si="25"/>
        <v>0</v>
      </c>
      <c r="O137" s="12">
        <f t="shared" si="26"/>
        <v>0</v>
      </c>
      <c r="P137" s="12">
        <f t="shared" si="27"/>
        <v>0</v>
      </c>
      <c r="Q137" s="12">
        <f t="shared" si="28"/>
        <v>0</v>
      </c>
      <c r="R137" s="36"/>
    </row>
    <row r="138" spans="1:18" ht="33.75" customHeight="1" hidden="1">
      <c r="A138" s="20" t="s">
        <v>64</v>
      </c>
      <c r="B138" s="9" t="s">
        <v>65</v>
      </c>
      <c r="C138" s="13"/>
      <c r="D138" s="13"/>
      <c r="E138" s="12"/>
      <c r="F138" s="13"/>
      <c r="G138" s="12"/>
      <c r="H138" s="12"/>
      <c r="I138" s="12"/>
      <c r="J138" s="12"/>
      <c r="K138" s="12">
        <f t="shared" si="22"/>
        <v>0</v>
      </c>
      <c r="L138" s="12">
        <f t="shared" si="23"/>
        <v>0</v>
      </c>
      <c r="M138" s="12">
        <f t="shared" si="24"/>
        <v>0</v>
      </c>
      <c r="N138" s="12">
        <f t="shared" si="25"/>
        <v>0</v>
      </c>
      <c r="O138" s="12">
        <f t="shared" si="26"/>
        <v>0</v>
      </c>
      <c r="P138" s="12">
        <f t="shared" si="27"/>
        <v>0</v>
      </c>
      <c r="Q138" s="12">
        <f t="shared" si="28"/>
        <v>0</v>
      </c>
      <c r="R138" s="36"/>
    </row>
    <row r="139" spans="1:18" ht="33.75" customHeight="1" hidden="1">
      <c r="A139" s="20" t="s">
        <v>62</v>
      </c>
      <c r="B139" s="9" t="s">
        <v>63</v>
      </c>
      <c r="C139" s="13"/>
      <c r="D139" s="13"/>
      <c r="E139" s="12"/>
      <c r="F139" s="13"/>
      <c r="G139" s="12"/>
      <c r="H139" s="12"/>
      <c r="I139" s="12"/>
      <c r="J139" s="12"/>
      <c r="K139" s="12">
        <f t="shared" si="22"/>
        <v>0</v>
      </c>
      <c r="L139" s="12">
        <f t="shared" si="23"/>
        <v>0</v>
      </c>
      <c r="M139" s="12">
        <f t="shared" si="24"/>
        <v>0</v>
      </c>
      <c r="N139" s="12">
        <f t="shared" si="25"/>
        <v>0</v>
      </c>
      <c r="O139" s="12">
        <f t="shared" si="26"/>
        <v>0</v>
      </c>
      <c r="P139" s="12">
        <f t="shared" si="27"/>
        <v>0</v>
      </c>
      <c r="Q139" s="12">
        <f t="shared" si="28"/>
        <v>0</v>
      </c>
      <c r="R139" s="36"/>
    </row>
    <row r="140" spans="1:18" ht="34.5" customHeight="1">
      <c r="A140" s="21" t="s">
        <v>66</v>
      </c>
      <c r="B140" s="10" t="s">
        <v>67</v>
      </c>
      <c r="C140" s="12">
        <v>3174.69</v>
      </c>
      <c r="D140" s="12">
        <v>0.67</v>
      </c>
      <c r="E140" s="12">
        <v>-45870.02</v>
      </c>
      <c r="F140" s="12">
        <v>-27193.63</v>
      </c>
      <c r="G140" s="12">
        <v>0</v>
      </c>
      <c r="H140" s="12">
        <v>0</v>
      </c>
      <c r="I140" s="12">
        <v>0</v>
      </c>
      <c r="J140" s="12">
        <v>0</v>
      </c>
      <c r="K140" s="12">
        <f t="shared" si="22"/>
        <v>0</v>
      </c>
      <c r="L140" s="12">
        <f t="shared" si="23"/>
        <v>-3174.69</v>
      </c>
      <c r="M140" s="12">
        <f t="shared" si="24"/>
        <v>45870.02</v>
      </c>
      <c r="N140" s="12">
        <f t="shared" si="25"/>
        <v>0</v>
      </c>
      <c r="O140" s="12">
        <f t="shared" si="26"/>
        <v>-0.67</v>
      </c>
      <c r="P140" s="12">
        <f t="shared" si="27"/>
        <v>27193.63</v>
      </c>
      <c r="Q140" s="12">
        <f t="shared" si="28"/>
        <v>0</v>
      </c>
      <c r="R140" s="36"/>
    </row>
    <row r="141" spans="1:18" ht="12.75" customHeight="1" hidden="1">
      <c r="A141" s="21" t="s">
        <v>68</v>
      </c>
      <c r="B141" s="10" t="s">
        <v>69</v>
      </c>
      <c r="C141" s="12"/>
      <c r="D141" s="12"/>
      <c r="E141" s="12"/>
      <c r="F141" s="12"/>
      <c r="G141" s="12"/>
      <c r="H141" s="12"/>
      <c r="I141" s="12"/>
      <c r="J141" s="12"/>
      <c r="K141" s="12">
        <f t="shared" si="22"/>
        <v>0</v>
      </c>
      <c r="L141" s="12">
        <f t="shared" si="23"/>
        <v>0</v>
      </c>
      <c r="M141" s="12">
        <f t="shared" si="24"/>
        <v>0</v>
      </c>
      <c r="N141" s="12">
        <f t="shared" si="25"/>
        <v>0</v>
      </c>
      <c r="O141" s="12">
        <f t="shared" si="26"/>
        <v>0</v>
      </c>
      <c r="P141" s="12">
        <f t="shared" si="27"/>
        <v>0</v>
      </c>
      <c r="Q141" s="12">
        <f t="shared" si="28"/>
        <v>0</v>
      </c>
      <c r="R141" s="36"/>
    </row>
    <row r="142" spans="1:18" ht="21" customHeight="1" hidden="1">
      <c r="A142" s="21" t="s">
        <v>70</v>
      </c>
      <c r="B142" s="10" t="s">
        <v>71</v>
      </c>
      <c r="C142" s="12"/>
      <c r="D142" s="12"/>
      <c r="E142" s="13"/>
      <c r="F142" s="12"/>
      <c r="G142" s="12"/>
      <c r="H142" s="12"/>
      <c r="I142" s="13"/>
      <c r="J142" s="12"/>
      <c r="K142" s="12">
        <f t="shared" si="22"/>
        <v>0</v>
      </c>
      <c r="L142" s="12">
        <f t="shared" si="23"/>
        <v>0</v>
      </c>
      <c r="M142" s="12">
        <f t="shared" si="24"/>
        <v>0</v>
      </c>
      <c r="N142" s="12">
        <f t="shared" si="25"/>
        <v>0</v>
      </c>
      <c r="O142" s="12">
        <f t="shared" si="26"/>
        <v>0</v>
      </c>
      <c r="P142" s="12">
        <f t="shared" si="27"/>
        <v>0</v>
      </c>
      <c r="Q142" s="12">
        <f t="shared" si="28"/>
        <v>0</v>
      </c>
      <c r="R142" s="36"/>
    </row>
    <row r="143" spans="1:18" ht="42" customHeight="1" hidden="1">
      <c r="A143" s="21" t="s">
        <v>72</v>
      </c>
      <c r="B143" s="10" t="s">
        <v>73</v>
      </c>
      <c r="C143" s="12"/>
      <c r="D143" s="12"/>
      <c r="E143" s="13"/>
      <c r="F143" s="12"/>
      <c r="G143" s="12"/>
      <c r="H143" s="12"/>
      <c r="I143" s="13"/>
      <c r="J143" s="12"/>
      <c r="K143" s="12">
        <f t="shared" si="22"/>
        <v>0</v>
      </c>
      <c r="L143" s="12">
        <f t="shared" si="23"/>
        <v>0</v>
      </c>
      <c r="M143" s="12">
        <f t="shared" si="24"/>
        <v>0</v>
      </c>
      <c r="N143" s="12">
        <f t="shared" si="25"/>
        <v>0</v>
      </c>
      <c r="O143" s="12">
        <f t="shared" si="26"/>
        <v>0</v>
      </c>
      <c r="P143" s="12">
        <f t="shared" si="27"/>
        <v>0</v>
      </c>
      <c r="Q143" s="12">
        <f t="shared" si="28"/>
        <v>0</v>
      </c>
      <c r="R143" s="36"/>
    </row>
    <row r="144" spans="1:18" ht="42" customHeight="1" hidden="1">
      <c r="A144" s="21" t="s">
        <v>74</v>
      </c>
      <c r="B144" s="10" t="s">
        <v>75</v>
      </c>
      <c r="C144" s="12"/>
      <c r="D144" s="12"/>
      <c r="E144" s="12"/>
      <c r="F144" s="12"/>
      <c r="G144" s="12"/>
      <c r="H144" s="12"/>
      <c r="I144" s="12"/>
      <c r="J144" s="12"/>
      <c r="K144" s="12">
        <f t="shared" si="22"/>
        <v>0</v>
      </c>
      <c r="L144" s="12">
        <f t="shared" si="23"/>
        <v>0</v>
      </c>
      <c r="M144" s="12">
        <f t="shared" si="24"/>
        <v>0</v>
      </c>
      <c r="N144" s="12">
        <f t="shared" si="25"/>
        <v>0</v>
      </c>
      <c r="O144" s="12">
        <f t="shared" si="26"/>
        <v>0</v>
      </c>
      <c r="P144" s="12">
        <f t="shared" si="27"/>
        <v>0</v>
      </c>
      <c r="Q144" s="12">
        <f t="shared" si="28"/>
        <v>0</v>
      </c>
      <c r="R144" s="36"/>
    </row>
    <row r="145" spans="1:18" ht="45" customHeight="1" hidden="1">
      <c r="A145" s="20" t="s">
        <v>74</v>
      </c>
      <c r="B145" s="9" t="s">
        <v>75</v>
      </c>
      <c r="C145" s="13"/>
      <c r="D145" s="13"/>
      <c r="E145" s="12"/>
      <c r="F145" s="13"/>
      <c r="G145" s="12"/>
      <c r="H145" s="12"/>
      <c r="I145" s="12"/>
      <c r="J145" s="12"/>
      <c r="K145" s="12">
        <f t="shared" si="22"/>
        <v>0</v>
      </c>
      <c r="L145" s="12">
        <f t="shared" si="23"/>
        <v>0</v>
      </c>
      <c r="M145" s="12">
        <f t="shared" si="24"/>
        <v>0</v>
      </c>
      <c r="N145" s="12">
        <f t="shared" si="25"/>
        <v>0</v>
      </c>
      <c r="O145" s="12">
        <f t="shared" si="26"/>
        <v>0</v>
      </c>
      <c r="P145" s="12">
        <f t="shared" si="27"/>
        <v>0</v>
      </c>
      <c r="Q145" s="12">
        <f t="shared" si="28"/>
        <v>0</v>
      </c>
      <c r="R145" s="36"/>
    </row>
    <row r="146" spans="1:18" ht="42" customHeight="1" hidden="1">
      <c r="A146" s="21" t="s">
        <v>76</v>
      </c>
      <c r="B146" s="10" t="s">
        <v>77</v>
      </c>
      <c r="C146" s="12"/>
      <c r="D146" s="12"/>
      <c r="E146" s="12"/>
      <c r="F146" s="12"/>
      <c r="G146" s="12"/>
      <c r="H146" s="12"/>
      <c r="I146" s="12"/>
      <c r="J146" s="12"/>
      <c r="K146" s="12">
        <f t="shared" si="22"/>
        <v>0</v>
      </c>
      <c r="L146" s="12">
        <f t="shared" si="23"/>
        <v>0</v>
      </c>
      <c r="M146" s="12">
        <f t="shared" si="24"/>
        <v>0</v>
      </c>
      <c r="N146" s="12">
        <f t="shared" si="25"/>
        <v>0</v>
      </c>
      <c r="O146" s="12">
        <f t="shared" si="26"/>
        <v>0</v>
      </c>
      <c r="P146" s="12">
        <f t="shared" si="27"/>
        <v>0</v>
      </c>
      <c r="Q146" s="12">
        <f t="shared" si="28"/>
        <v>0</v>
      </c>
      <c r="R146" s="36"/>
    </row>
    <row r="147" spans="1:18" ht="45" customHeight="1" hidden="1">
      <c r="A147" s="20" t="s">
        <v>76</v>
      </c>
      <c r="B147" s="9" t="s">
        <v>77</v>
      </c>
      <c r="C147" s="13"/>
      <c r="D147" s="13"/>
      <c r="E147" s="13"/>
      <c r="F147" s="13"/>
      <c r="G147" s="12"/>
      <c r="H147" s="12"/>
      <c r="I147" s="13"/>
      <c r="J147" s="12"/>
      <c r="K147" s="12">
        <f t="shared" si="22"/>
        <v>0</v>
      </c>
      <c r="L147" s="12">
        <f t="shared" si="23"/>
        <v>0</v>
      </c>
      <c r="M147" s="12">
        <f t="shared" si="24"/>
        <v>0</v>
      </c>
      <c r="N147" s="12">
        <f t="shared" si="25"/>
        <v>0</v>
      </c>
      <c r="O147" s="12">
        <f t="shared" si="26"/>
        <v>0</v>
      </c>
      <c r="P147" s="12">
        <f t="shared" si="27"/>
        <v>0</v>
      </c>
      <c r="Q147" s="12">
        <f t="shared" si="28"/>
        <v>0</v>
      </c>
      <c r="R147" s="36"/>
    </row>
    <row r="148" spans="1:18" ht="45" customHeight="1" hidden="1">
      <c r="A148" s="20" t="s">
        <v>72</v>
      </c>
      <c r="B148" s="9" t="s">
        <v>73</v>
      </c>
      <c r="C148" s="13"/>
      <c r="D148" s="13"/>
      <c r="E148" s="12"/>
      <c r="F148" s="13"/>
      <c r="G148" s="12"/>
      <c r="H148" s="12"/>
      <c r="I148" s="12"/>
      <c r="J148" s="12"/>
      <c r="K148" s="12">
        <f t="shared" si="22"/>
        <v>0</v>
      </c>
      <c r="L148" s="12">
        <f t="shared" si="23"/>
        <v>0</v>
      </c>
      <c r="M148" s="12">
        <f t="shared" si="24"/>
        <v>0</v>
      </c>
      <c r="N148" s="12">
        <f t="shared" si="25"/>
        <v>0</v>
      </c>
      <c r="O148" s="12">
        <f t="shared" si="26"/>
        <v>0</v>
      </c>
      <c r="P148" s="12">
        <f t="shared" si="27"/>
        <v>0</v>
      </c>
      <c r="Q148" s="12">
        <f t="shared" si="28"/>
        <v>0</v>
      </c>
      <c r="R148" s="36"/>
    </row>
    <row r="149" spans="1:18" ht="31.5" customHeight="1" hidden="1">
      <c r="A149" s="21" t="s">
        <v>78</v>
      </c>
      <c r="B149" s="10" t="s">
        <v>79</v>
      </c>
      <c r="C149" s="12"/>
      <c r="D149" s="12"/>
      <c r="E149" s="12"/>
      <c r="F149" s="12"/>
      <c r="G149" s="12"/>
      <c r="H149" s="12"/>
      <c r="I149" s="12"/>
      <c r="J149" s="12"/>
      <c r="K149" s="12">
        <f t="shared" si="22"/>
        <v>0</v>
      </c>
      <c r="L149" s="12">
        <f t="shared" si="23"/>
        <v>0</v>
      </c>
      <c r="M149" s="12">
        <f t="shared" si="24"/>
        <v>0</v>
      </c>
      <c r="N149" s="12">
        <f t="shared" si="25"/>
        <v>0</v>
      </c>
      <c r="O149" s="12">
        <f t="shared" si="26"/>
        <v>0</v>
      </c>
      <c r="P149" s="12">
        <f t="shared" si="27"/>
        <v>0</v>
      </c>
      <c r="Q149" s="12">
        <f t="shared" si="28"/>
        <v>0</v>
      </c>
      <c r="R149" s="36"/>
    </row>
    <row r="150" spans="1:18" ht="12.75" customHeight="1" hidden="1">
      <c r="A150" s="21" t="s">
        <v>80</v>
      </c>
      <c r="B150" s="10" t="s">
        <v>81</v>
      </c>
      <c r="C150" s="12"/>
      <c r="D150" s="12"/>
      <c r="E150" s="12"/>
      <c r="F150" s="12"/>
      <c r="G150" s="12"/>
      <c r="H150" s="12"/>
      <c r="I150" s="12"/>
      <c r="J150" s="12"/>
      <c r="K150" s="12">
        <f t="shared" si="22"/>
        <v>0</v>
      </c>
      <c r="L150" s="12">
        <f t="shared" si="23"/>
        <v>0</v>
      </c>
      <c r="M150" s="12">
        <f t="shared" si="24"/>
        <v>0</v>
      </c>
      <c r="N150" s="12">
        <f t="shared" si="25"/>
        <v>0</v>
      </c>
      <c r="O150" s="12">
        <f t="shared" si="26"/>
        <v>0</v>
      </c>
      <c r="P150" s="12">
        <f t="shared" si="27"/>
        <v>0</v>
      </c>
      <c r="Q150" s="12">
        <f t="shared" si="28"/>
        <v>0</v>
      </c>
      <c r="R150" s="36"/>
    </row>
    <row r="151" spans="1:18" ht="21" customHeight="1" hidden="1">
      <c r="A151" s="21" t="s">
        <v>82</v>
      </c>
      <c r="B151" s="10" t="s">
        <v>83</v>
      </c>
      <c r="C151" s="12"/>
      <c r="D151" s="12"/>
      <c r="E151" s="13"/>
      <c r="F151" s="12"/>
      <c r="G151" s="12"/>
      <c r="H151" s="12"/>
      <c r="I151" s="13"/>
      <c r="J151" s="12"/>
      <c r="K151" s="12">
        <f t="shared" si="22"/>
        <v>0</v>
      </c>
      <c r="L151" s="12">
        <f t="shared" si="23"/>
        <v>0</v>
      </c>
      <c r="M151" s="12">
        <f t="shared" si="24"/>
        <v>0</v>
      </c>
      <c r="N151" s="12">
        <f t="shared" si="25"/>
        <v>0</v>
      </c>
      <c r="O151" s="12">
        <f t="shared" si="26"/>
        <v>0</v>
      </c>
      <c r="P151" s="12">
        <f t="shared" si="27"/>
        <v>0</v>
      </c>
      <c r="Q151" s="12">
        <f t="shared" si="28"/>
        <v>0</v>
      </c>
      <c r="R151" s="36"/>
    </row>
    <row r="152" spans="1:18" ht="22.5" customHeight="1" hidden="1">
      <c r="A152" s="20" t="s">
        <v>82</v>
      </c>
      <c r="B152" s="9" t="s">
        <v>83</v>
      </c>
      <c r="C152" s="13"/>
      <c r="D152" s="13"/>
      <c r="E152" s="12"/>
      <c r="F152" s="13"/>
      <c r="G152" s="12"/>
      <c r="H152" s="12"/>
      <c r="I152" s="12"/>
      <c r="J152" s="12"/>
      <c r="K152" s="12">
        <f t="shared" si="22"/>
        <v>0</v>
      </c>
      <c r="L152" s="12">
        <f t="shared" si="23"/>
        <v>0</v>
      </c>
      <c r="M152" s="12">
        <f t="shared" si="24"/>
        <v>0</v>
      </c>
      <c r="N152" s="12">
        <f t="shared" si="25"/>
        <v>0</v>
      </c>
      <c r="O152" s="12">
        <f t="shared" si="26"/>
        <v>0</v>
      </c>
      <c r="P152" s="12">
        <f t="shared" si="27"/>
        <v>0</v>
      </c>
      <c r="Q152" s="12">
        <f t="shared" si="28"/>
        <v>0</v>
      </c>
      <c r="R152" s="36"/>
    </row>
    <row r="153" spans="1:18" ht="52.5" customHeight="1" hidden="1">
      <c r="A153" s="21" t="s">
        <v>84</v>
      </c>
      <c r="B153" s="10" t="s">
        <v>85</v>
      </c>
      <c r="C153" s="12"/>
      <c r="D153" s="12"/>
      <c r="E153" s="13"/>
      <c r="F153" s="12"/>
      <c r="G153" s="12"/>
      <c r="H153" s="12"/>
      <c r="I153" s="13"/>
      <c r="J153" s="12"/>
      <c r="K153" s="12">
        <f t="shared" si="22"/>
        <v>0</v>
      </c>
      <c r="L153" s="12">
        <f t="shared" si="23"/>
        <v>0</v>
      </c>
      <c r="M153" s="12">
        <f t="shared" si="24"/>
        <v>0</v>
      </c>
      <c r="N153" s="12">
        <f t="shared" si="25"/>
        <v>0</v>
      </c>
      <c r="O153" s="12">
        <f t="shared" si="26"/>
        <v>0</v>
      </c>
      <c r="P153" s="12">
        <f t="shared" si="27"/>
        <v>0</v>
      </c>
      <c r="Q153" s="12">
        <f t="shared" si="28"/>
        <v>0</v>
      </c>
      <c r="R153" s="36"/>
    </row>
    <row r="154" spans="1:18" ht="73.5" customHeight="1" hidden="1">
      <c r="A154" s="21" t="s">
        <v>86</v>
      </c>
      <c r="B154" s="10" t="s">
        <v>87</v>
      </c>
      <c r="C154" s="12"/>
      <c r="D154" s="12"/>
      <c r="E154" s="12"/>
      <c r="F154" s="12"/>
      <c r="G154" s="12"/>
      <c r="H154" s="12"/>
      <c r="I154" s="12"/>
      <c r="J154" s="12"/>
      <c r="K154" s="12">
        <f t="shared" si="22"/>
        <v>0</v>
      </c>
      <c r="L154" s="12">
        <f t="shared" si="23"/>
        <v>0</v>
      </c>
      <c r="M154" s="12">
        <f t="shared" si="24"/>
        <v>0</v>
      </c>
      <c r="N154" s="12">
        <f t="shared" si="25"/>
        <v>0</v>
      </c>
      <c r="O154" s="12">
        <f t="shared" si="26"/>
        <v>0</v>
      </c>
      <c r="P154" s="12">
        <f t="shared" si="27"/>
        <v>0</v>
      </c>
      <c r="Q154" s="12">
        <f t="shared" si="28"/>
        <v>0</v>
      </c>
      <c r="R154" s="36"/>
    </row>
    <row r="155" spans="1:18" ht="73.5" customHeight="1" hidden="1">
      <c r="A155" s="21" t="s">
        <v>88</v>
      </c>
      <c r="B155" s="10" t="s">
        <v>89</v>
      </c>
      <c r="C155" s="12"/>
      <c r="D155" s="12"/>
      <c r="E155" s="13"/>
      <c r="F155" s="12"/>
      <c r="G155" s="12"/>
      <c r="H155" s="12"/>
      <c r="I155" s="13"/>
      <c r="J155" s="12"/>
      <c r="K155" s="12">
        <f t="shared" si="22"/>
        <v>0</v>
      </c>
      <c r="L155" s="12">
        <f t="shared" si="23"/>
        <v>0</v>
      </c>
      <c r="M155" s="12">
        <f t="shared" si="24"/>
        <v>0</v>
      </c>
      <c r="N155" s="12">
        <f t="shared" si="25"/>
        <v>0</v>
      </c>
      <c r="O155" s="12">
        <f t="shared" si="26"/>
        <v>0</v>
      </c>
      <c r="P155" s="12">
        <f t="shared" si="27"/>
        <v>0</v>
      </c>
      <c r="Q155" s="12">
        <f t="shared" si="28"/>
        <v>0</v>
      </c>
      <c r="R155" s="36"/>
    </row>
    <row r="156" spans="1:18" ht="78.75" customHeight="1" hidden="1">
      <c r="A156" s="20" t="s">
        <v>88</v>
      </c>
      <c r="B156" s="9" t="s">
        <v>89</v>
      </c>
      <c r="C156" s="13"/>
      <c r="D156" s="13"/>
      <c r="E156" s="12"/>
      <c r="F156" s="13"/>
      <c r="G156" s="12"/>
      <c r="H156" s="12"/>
      <c r="I156" s="12"/>
      <c r="J156" s="12"/>
      <c r="K156" s="12">
        <f t="shared" si="22"/>
        <v>0</v>
      </c>
      <c r="L156" s="12">
        <f t="shared" si="23"/>
        <v>0</v>
      </c>
      <c r="M156" s="12">
        <f t="shared" si="24"/>
        <v>0</v>
      </c>
      <c r="N156" s="12">
        <f t="shared" si="25"/>
        <v>0</v>
      </c>
      <c r="O156" s="12">
        <f t="shared" si="26"/>
        <v>0</v>
      </c>
      <c r="P156" s="12">
        <f t="shared" si="27"/>
        <v>0</v>
      </c>
      <c r="Q156" s="12">
        <f t="shared" si="28"/>
        <v>0</v>
      </c>
      <c r="R156" s="36"/>
    </row>
    <row r="157" spans="1:18" ht="73.5" customHeight="1" hidden="1">
      <c r="A157" s="21" t="s">
        <v>90</v>
      </c>
      <c r="B157" s="10" t="s">
        <v>91</v>
      </c>
      <c r="C157" s="12"/>
      <c r="D157" s="12"/>
      <c r="E157" s="13"/>
      <c r="F157" s="12"/>
      <c r="G157" s="12"/>
      <c r="H157" s="12"/>
      <c r="I157" s="13"/>
      <c r="J157" s="12"/>
      <c r="K157" s="12">
        <f t="shared" si="22"/>
        <v>0</v>
      </c>
      <c r="L157" s="12">
        <f t="shared" si="23"/>
        <v>0</v>
      </c>
      <c r="M157" s="12">
        <f t="shared" si="24"/>
        <v>0</v>
      </c>
      <c r="N157" s="12">
        <f t="shared" si="25"/>
        <v>0</v>
      </c>
      <c r="O157" s="12">
        <f t="shared" si="26"/>
        <v>0</v>
      </c>
      <c r="P157" s="12">
        <f t="shared" si="27"/>
        <v>0</v>
      </c>
      <c r="Q157" s="12">
        <f t="shared" si="28"/>
        <v>0</v>
      </c>
      <c r="R157" s="36"/>
    </row>
    <row r="158" spans="1:18" ht="78.75" customHeight="1" hidden="1">
      <c r="A158" s="20" t="s">
        <v>90</v>
      </c>
      <c r="B158" s="9" t="s">
        <v>91</v>
      </c>
      <c r="C158" s="13"/>
      <c r="D158" s="13"/>
      <c r="E158" s="13"/>
      <c r="F158" s="13"/>
      <c r="G158" s="12"/>
      <c r="H158" s="12"/>
      <c r="I158" s="13"/>
      <c r="J158" s="12"/>
      <c r="K158" s="12">
        <f t="shared" si="22"/>
        <v>0</v>
      </c>
      <c r="L158" s="12">
        <f t="shared" si="23"/>
        <v>0</v>
      </c>
      <c r="M158" s="12">
        <f t="shared" si="24"/>
        <v>0</v>
      </c>
      <c r="N158" s="12">
        <f t="shared" si="25"/>
        <v>0</v>
      </c>
      <c r="O158" s="12">
        <f t="shared" si="26"/>
        <v>0</v>
      </c>
      <c r="P158" s="12">
        <f t="shared" si="27"/>
        <v>0</v>
      </c>
      <c r="Q158" s="12">
        <f t="shared" si="28"/>
        <v>0</v>
      </c>
      <c r="R158" s="36"/>
    </row>
    <row r="159" spans="1:18" ht="73.5" customHeight="1" hidden="1">
      <c r="A159" s="21" t="s">
        <v>92</v>
      </c>
      <c r="B159" s="10" t="s">
        <v>93</v>
      </c>
      <c r="C159" s="12"/>
      <c r="D159" s="12"/>
      <c r="E159" s="12"/>
      <c r="F159" s="12"/>
      <c r="G159" s="12"/>
      <c r="H159" s="12"/>
      <c r="I159" s="12"/>
      <c r="J159" s="12"/>
      <c r="K159" s="12">
        <f t="shared" si="22"/>
        <v>0</v>
      </c>
      <c r="L159" s="12">
        <f t="shared" si="23"/>
        <v>0</v>
      </c>
      <c r="M159" s="12">
        <f t="shared" si="24"/>
        <v>0</v>
      </c>
      <c r="N159" s="12">
        <f t="shared" si="25"/>
        <v>0</v>
      </c>
      <c r="O159" s="12">
        <f t="shared" si="26"/>
        <v>0</v>
      </c>
      <c r="P159" s="12">
        <f t="shared" si="27"/>
        <v>0</v>
      </c>
      <c r="Q159" s="12">
        <f t="shared" si="28"/>
        <v>0</v>
      </c>
      <c r="R159" s="36"/>
    </row>
    <row r="160" spans="1:18" ht="78.75" customHeight="1" hidden="1">
      <c r="A160" s="20" t="s">
        <v>92</v>
      </c>
      <c r="B160" s="9" t="s">
        <v>93</v>
      </c>
      <c r="C160" s="13"/>
      <c r="D160" s="13"/>
      <c r="E160" s="12"/>
      <c r="F160" s="13"/>
      <c r="G160" s="12"/>
      <c r="H160" s="12"/>
      <c r="I160" s="12"/>
      <c r="J160" s="12"/>
      <c r="K160" s="12">
        <f aca="true" t="shared" si="29" ref="K160:K222">I160-J160</f>
        <v>0</v>
      </c>
      <c r="L160" s="12">
        <f aca="true" t="shared" si="30" ref="L160:L222">I160-C160</f>
        <v>0</v>
      </c>
      <c r="M160" s="12">
        <f aca="true" t="shared" si="31" ref="M160:M222">I160-E160</f>
        <v>0</v>
      </c>
      <c r="N160" s="12">
        <f aca="true" t="shared" si="32" ref="N160:N222">I160-G160</f>
        <v>0</v>
      </c>
      <c r="O160" s="12">
        <f aca="true" t="shared" si="33" ref="O160:O222">J160-D160</f>
        <v>0</v>
      </c>
      <c r="P160" s="12">
        <f aca="true" t="shared" si="34" ref="P160:P222">J160-F160</f>
        <v>0</v>
      </c>
      <c r="Q160" s="12">
        <f aca="true" t="shared" si="35" ref="Q160:Q222">J160-H160</f>
        <v>0</v>
      </c>
      <c r="R160" s="36"/>
    </row>
    <row r="161" spans="1:18" ht="84" customHeight="1" hidden="1">
      <c r="A161" s="21" t="s">
        <v>94</v>
      </c>
      <c r="B161" s="10" t="s">
        <v>95</v>
      </c>
      <c r="C161" s="12"/>
      <c r="D161" s="12"/>
      <c r="E161" s="12"/>
      <c r="F161" s="12"/>
      <c r="G161" s="12"/>
      <c r="H161" s="12"/>
      <c r="I161" s="12"/>
      <c r="J161" s="12"/>
      <c r="K161" s="12">
        <f t="shared" si="29"/>
        <v>0</v>
      </c>
      <c r="L161" s="12">
        <f t="shared" si="30"/>
        <v>0</v>
      </c>
      <c r="M161" s="12">
        <f t="shared" si="31"/>
        <v>0</v>
      </c>
      <c r="N161" s="12">
        <f t="shared" si="32"/>
        <v>0</v>
      </c>
      <c r="O161" s="12">
        <f t="shared" si="33"/>
        <v>0</v>
      </c>
      <c r="P161" s="12">
        <f t="shared" si="34"/>
        <v>0</v>
      </c>
      <c r="Q161" s="12">
        <f t="shared" si="35"/>
        <v>0</v>
      </c>
      <c r="R161" s="36"/>
    </row>
    <row r="162" spans="1:18" ht="78.75" customHeight="1" hidden="1">
      <c r="A162" s="20" t="s">
        <v>94</v>
      </c>
      <c r="B162" s="9" t="s">
        <v>95</v>
      </c>
      <c r="C162" s="13"/>
      <c r="D162" s="13"/>
      <c r="E162" s="13"/>
      <c r="F162" s="13"/>
      <c r="G162" s="12"/>
      <c r="H162" s="12"/>
      <c r="I162" s="13"/>
      <c r="J162" s="12"/>
      <c r="K162" s="12">
        <f t="shared" si="29"/>
        <v>0</v>
      </c>
      <c r="L162" s="12">
        <f t="shared" si="30"/>
        <v>0</v>
      </c>
      <c r="M162" s="12">
        <f t="shared" si="31"/>
        <v>0</v>
      </c>
      <c r="N162" s="12">
        <f t="shared" si="32"/>
        <v>0</v>
      </c>
      <c r="O162" s="12">
        <f t="shared" si="33"/>
        <v>0</v>
      </c>
      <c r="P162" s="12">
        <f t="shared" si="34"/>
        <v>0</v>
      </c>
      <c r="Q162" s="12">
        <f t="shared" si="35"/>
        <v>0</v>
      </c>
      <c r="R162" s="36"/>
    </row>
    <row r="163" spans="1:18" ht="67.5" customHeight="1" hidden="1">
      <c r="A163" s="20" t="s">
        <v>86</v>
      </c>
      <c r="B163" s="9" t="s">
        <v>87</v>
      </c>
      <c r="C163" s="13"/>
      <c r="D163" s="13"/>
      <c r="E163" s="12"/>
      <c r="F163" s="13"/>
      <c r="G163" s="12"/>
      <c r="H163" s="12"/>
      <c r="I163" s="12"/>
      <c r="J163" s="12"/>
      <c r="K163" s="12">
        <f t="shared" si="29"/>
        <v>0</v>
      </c>
      <c r="L163" s="12">
        <f t="shared" si="30"/>
        <v>0</v>
      </c>
      <c r="M163" s="12">
        <f t="shared" si="31"/>
        <v>0</v>
      </c>
      <c r="N163" s="12">
        <f t="shared" si="32"/>
        <v>0</v>
      </c>
      <c r="O163" s="12">
        <f t="shared" si="33"/>
        <v>0</v>
      </c>
      <c r="P163" s="12">
        <f t="shared" si="34"/>
        <v>0</v>
      </c>
      <c r="Q163" s="12">
        <f t="shared" si="35"/>
        <v>0</v>
      </c>
      <c r="R163" s="36"/>
    </row>
    <row r="164" spans="1:18" ht="12.75" customHeight="1" hidden="1">
      <c r="A164" s="21" t="s">
        <v>96</v>
      </c>
      <c r="B164" s="10" t="s">
        <v>97</v>
      </c>
      <c r="C164" s="12"/>
      <c r="D164" s="12"/>
      <c r="E164" s="13"/>
      <c r="F164" s="12"/>
      <c r="G164" s="12"/>
      <c r="H164" s="12"/>
      <c r="I164" s="13"/>
      <c r="J164" s="12"/>
      <c r="K164" s="12">
        <f t="shared" si="29"/>
        <v>0</v>
      </c>
      <c r="L164" s="12">
        <f t="shared" si="30"/>
        <v>0</v>
      </c>
      <c r="M164" s="12">
        <f t="shared" si="31"/>
        <v>0</v>
      </c>
      <c r="N164" s="12">
        <f t="shared" si="32"/>
        <v>0</v>
      </c>
      <c r="O164" s="12">
        <f t="shared" si="33"/>
        <v>0</v>
      </c>
      <c r="P164" s="12">
        <f t="shared" si="34"/>
        <v>0</v>
      </c>
      <c r="Q164" s="12">
        <f t="shared" si="35"/>
        <v>0</v>
      </c>
      <c r="R164" s="36"/>
    </row>
    <row r="165" spans="1:18" ht="31.5" customHeight="1" hidden="1">
      <c r="A165" s="21" t="s">
        <v>98</v>
      </c>
      <c r="B165" s="10" t="s">
        <v>99</v>
      </c>
      <c r="C165" s="12"/>
      <c r="D165" s="12"/>
      <c r="E165" s="13"/>
      <c r="F165" s="12"/>
      <c r="G165" s="12"/>
      <c r="H165" s="12"/>
      <c r="I165" s="13"/>
      <c r="J165" s="12"/>
      <c r="K165" s="12">
        <f t="shared" si="29"/>
        <v>0</v>
      </c>
      <c r="L165" s="12">
        <f t="shared" si="30"/>
        <v>0</v>
      </c>
      <c r="M165" s="12">
        <f t="shared" si="31"/>
        <v>0</v>
      </c>
      <c r="N165" s="12">
        <f t="shared" si="32"/>
        <v>0</v>
      </c>
      <c r="O165" s="12">
        <f t="shared" si="33"/>
        <v>0</v>
      </c>
      <c r="P165" s="12">
        <f t="shared" si="34"/>
        <v>0</v>
      </c>
      <c r="Q165" s="12">
        <f t="shared" si="35"/>
        <v>0</v>
      </c>
      <c r="R165" s="36"/>
    </row>
    <row r="166" spans="1:18" ht="31.5" customHeight="1" hidden="1">
      <c r="A166" s="21" t="s">
        <v>100</v>
      </c>
      <c r="B166" s="10" t="s">
        <v>101</v>
      </c>
      <c r="C166" s="12"/>
      <c r="D166" s="12"/>
      <c r="E166" s="12" t="e">
        <f>E167+E170+E173+E183+E187</f>
        <v>#REF!</v>
      </c>
      <c r="F166" s="12"/>
      <c r="G166" s="12"/>
      <c r="H166" s="12"/>
      <c r="I166" s="12" t="e">
        <f>I167+I170+I173+I183+I187</f>
        <v>#REF!</v>
      </c>
      <c r="J166" s="12"/>
      <c r="K166" s="12" t="e">
        <f t="shared" si="29"/>
        <v>#REF!</v>
      </c>
      <c r="L166" s="12" t="e">
        <f t="shared" si="30"/>
        <v>#REF!</v>
      </c>
      <c r="M166" s="12" t="e">
        <f t="shared" si="31"/>
        <v>#REF!</v>
      </c>
      <c r="N166" s="12" t="e">
        <f t="shared" si="32"/>
        <v>#REF!</v>
      </c>
      <c r="O166" s="12">
        <f t="shared" si="33"/>
        <v>0</v>
      </c>
      <c r="P166" s="12">
        <f t="shared" si="34"/>
        <v>0</v>
      </c>
      <c r="Q166" s="12">
        <f t="shared" si="35"/>
        <v>0</v>
      </c>
      <c r="R166" s="36"/>
    </row>
    <row r="167" spans="1:18" ht="33.75" customHeight="1" hidden="1">
      <c r="A167" s="20" t="s">
        <v>100</v>
      </c>
      <c r="B167" s="9" t="s">
        <v>101</v>
      </c>
      <c r="C167" s="13"/>
      <c r="D167" s="13"/>
      <c r="E167" s="13">
        <v>0</v>
      </c>
      <c r="F167" s="13"/>
      <c r="G167" s="12"/>
      <c r="H167" s="12"/>
      <c r="I167" s="13">
        <v>0</v>
      </c>
      <c r="J167" s="12"/>
      <c r="K167" s="12">
        <f t="shared" si="29"/>
        <v>0</v>
      </c>
      <c r="L167" s="12">
        <f t="shared" si="30"/>
        <v>0</v>
      </c>
      <c r="M167" s="12">
        <f t="shared" si="31"/>
        <v>0</v>
      </c>
      <c r="N167" s="12">
        <f t="shared" si="32"/>
        <v>0</v>
      </c>
      <c r="O167" s="12">
        <f t="shared" si="33"/>
        <v>0</v>
      </c>
      <c r="P167" s="12">
        <f t="shared" si="34"/>
        <v>0</v>
      </c>
      <c r="Q167" s="12">
        <f t="shared" si="35"/>
        <v>0</v>
      </c>
      <c r="R167" s="36"/>
    </row>
    <row r="168" spans="1:18" ht="31.5" customHeight="1" hidden="1">
      <c r="A168" s="21" t="s">
        <v>102</v>
      </c>
      <c r="B168" s="10" t="s">
        <v>103</v>
      </c>
      <c r="C168" s="12"/>
      <c r="D168" s="12"/>
      <c r="E168" s="13"/>
      <c r="F168" s="12"/>
      <c r="G168" s="12"/>
      <c r="H168" s="12"/>
      <c r="I168" s="13"/>
      <c r="J168" s="12"/>
      <c r="K168" s="12">
        <f t="shared" si="29"/>
        <v>0</v>
      </c>
      <c r="L168" s="12">
        <f t="shared" si="30"/>
        <v>0</v>
      </c>
      <c r="M168" s="12">
        <f t="shared" si="31"/>
        <v>0</v>
      </c>
      <c r="N168" s="12">
        <f t="shared" si="32"/>
        <v>0</v>
      </c>
      <c r="O168" s="12">
        <f t="shared" si="33"/>
        <v>0</v>
      </c>
      <c r="P168" s="12">
        <f t="shared" si="34"/>
        <v>0</v>
      </c>
      <c r="Q168" s="12">
        <f t="shared" si="35"/>
        <v>0</v>
      </c>
      <c r="R168" s="36"/>
    </row>
    <row r="169" spans="1:18" ht="33.75" customHeight="1" hidden="1">
      <c r="A169" s="20" t="s">
        <v>102</v>
      </c>
      <c r="B169" s="9" t="s">
        <v>103</v>
      </c>
      <c r="C169" s="13"/>
      <c r="D169" s="13"/>
      <c r="E169" s="13"/>
      <c r="F169" s="13"/>
      <c r="G169" s="12"/>
      <c r="H169" s="12"/>
      <c r="I169" s="13"/>
      <c r="J169" s="12"/>
      <c r="K169" s="12">
        <f t="shared" si="29"/>
        <v>0</v>
      </c>
      <c r="L169" s="12">
        <f t="shared" si="30"/>
        <v>0</v>
      </c>
      <c r="M169" s="12">
        <f t="shared" si="31"/>
        <v>0</v>
      </c>
      <c r="N169" s="12">
        <f t="shared" si="32"/>
        <v>0</v>
      </c>
      <c r="O169" s="12">
        <f t="shared" si="33"/>
        <v>0</v>
      </c>
      <c r="P169" s="12">
        <f t="shared" si="34"/>
        <v>0</v>
      </c>
      <c r="Q169" s="12">
        <f t="shared" si="35"/>
        <v>0</v>
      </c>
      <c r="R169" s="36"/>
    </row>
    <row r="170" spans="1:18" ht="33.75" customHeight="1" hidden="1">
      <c r="A170" s="20" t="s">
        <v>98</v>
      </c>
      <c r="B170" s="9" t="s">
        <v>99</v>
      </c>
      <c r="C170" s="13"/>
      <c r="D170" s="13"/>
      <c r="E170" s="13">
        <v>0</v>
      </c>
      <c r="F170" s="13"/>
      <c r="G170" s="12"/>
      <c r="H170" s="12"/>
      <c r="I170" s="13">
        <v>0</v>
      </c>
      <c r="J170" s="12"/>
      <c r="K170" s="12">
        <f t="shared" si="29"/>
        <v>0</v>
      </c>
      <c r="L170" s="12">
        <f t="shared" si="30"/>
        <v>0</v>
      </c>
      <c r="M170" s="12">
        <f t="shared" si="31"/>
        <v>0</v>
      </c>
      <c r="N170" s="12">
        <f t="shared" si="32"/>
        <v>0</v>
      </c>
      <c r="O170" s="12">
        <f t="shared" si="33"/>
        <v>0</v>
      </c>
      <c r="P170" s="12">
        <f t="shared" si="34"/>
        <v>0</v>
      </c>
      <c r="Q170" s="12">
        <f t="shared" si="35"/>
        <v>0</v>
      </c>
      <c r="R170" s="36"/>
    </row>
    <row r="171" spans="1:18" ht="78" customHeight="1">
      <c r="A171" s="52" t="s">
        <v>104</v>
      </c>
      <c r="B171" s="53" t="s">
        <v>105</v>
      </c>
      <c r="C171" s="45">
        <f>C175+C178+C188+C192</f>
        <v>173622839.52</v>
      </c>
      <c r="D171" s="45">
        <f>D175+D178+D188+D192+D172</f>
        <v>398907.45</v>
      </c>
      <c r="E171" s="45">
        <f>E172+E175+E178+E188+E192</f>
        <v>183667507.28000003</v>
      </c>
      <c r="F171" s="45">
        <f>F175+F178+F188+F192+F172</f>
        <v>60842156.21</v>
      </c>
      <c r="G171" s="45">
        <f>G178+G188+G192+G172</f>
        <v>202742222.26999998</v>
      </c>
      <c r="H171" s="45">
        <f>H175+H178+H188+H192+H172</f>
        <v>100056307.11999999</v>
      </c>
      <c r="I171" s="45">
        <f>I172+I175+I178+I188+I192</f>
        <v>192585700</v>
      </c>
      <c r="J171" s="45">
        <f>J178+J188+J192+J172</f>
        <v>102668412.05</v>
      </c>
      <c r="K171" s="45">
        <f t="shared" si="29"/>
        <v>89917287.95</v>
      </c>
      <c r="L171" s="45">
        <f t="shared" si="30"/>
        <v>18962860.47999999</v>
      </c>
      <c r="M171" s="45">
        <f t="shared" si="31"/>
        <v>8918192.719999969</v>
      </c>
      <c r="N171" s="45">
        <f t="shared" si="32"/>
        <v>-10156522.26999998</v>
      </c>
      <c r="O171" s="45">
        <f t="shared" si="33"/>
        <v>102269504.6</v>
      </c>
      <c r="P171" s="45">
        <f t="shared" si="34"/>
        <v>41826255.839999996</v>
      </c>
      <c r="Q171" s="45">
        <f t="shared" si="35"/>
        <v>2612104.930000007</v>
      </c>
      <c r="R171" s="37"/>
    </row>
    <row r="172" spans="1:18" s="28" customFormat="1" ht="63" customHeight="1">
      <c r="A172" s="20" t="s">
        <v>106</v>
      </c>
      <c r="B172" s="9" t="s">
        <v>107</v>
      </c>
      <c r="C172" s="13">
        <v>0</v>
      </c>
      <c r="D172" s="13">
        <v>0</v>
      </c>
      <c r="E172" s="13">
        <v>6518500</v>
      </c>
      <c r="F172" s="13">
        <v>6518500</v>
      </c>
      <c r="G172" s="13">
        <v>5239000</v>
      </c>
      <c r="H172" s="13">
        <v>5239000</v>
      </c>
      <c r="I172" s="13">
        <v>5700000</v>
      </c>
      <c r="J172" s="13">
        <v>7814500</v>
      </c>
      <c r="K172" s="12">
        <f t="shared" si="29"/>
        <v>-2114500</v>
      </c>
      <c r="L172" s="12">
        <f t="shared" si="30"/>
        <v>5700000</v>
      </c>
      <c r="M172" s="12">
        <f t="shared" si="31"/>
        <v>-818500</v>
      </c>
      <c r="N172" s="12">
        <f t="shared" si="32"/>
        <v>461000</v>
      </c>
      <c r="O172" s="12">
        <f t="shared" si="33"/>
        <v>7814500</v>
      </c>
      <c r="P172" s="12">
        <f t="shared" si="34"/>
        <v>1296000</v>
      </c>
      <c r="Q172" s="12">
        <f t="shared" si="35"/>
        <v>2575500</v>
      </c>
      <c r="R172" s="57"/>
    </row>
    <row r="173" spans="1:18" s="28" customFormat="1" ht="56.25" customHeight="1" hidden="1">
      <c r="A173" s="20" t="s">
        <v>108</v>
      </c>
      <c r="B173" s="9" t="s">
        <v>109</v>
      </c>
      <c r="C173" s="13"/>
      <c r="D173" s="13"/>
      <c r="E173" s="12" t="e">
        <f>E176+#REF!+E182</f>
        <v>#REF!</v>
      </c>
      <c r="F173" s="13"/>
      <c r="G173" s="13"/>
      <c r="H173" s="13"/>
      <c r="I173" s="12" t="e">
        <f>I176+#REF!+I182</f>
        <v>#REF!</v>
      </c>
      <c r="J173" s="13"/>
      <c r="K173" s="12" t="e">
        <f t="shared" si="29"/>
        <v>#REF!</v>
      </c>
      <c r="L173" s="12" t="e">
        <f t="shared" si="30"/>
        <v>#REF!</v>
      </c>
      <c r="M173" s="12" t="e">
        <f t="shared" si="31"/>
        <v>#REF!</v>
      </c>
      <c r="N173" s="12" t="e">
        <f t="shared" si="32"/>
        <v>#REF!</v>
      </c>
      <c r="O173" s="12">
        <f t="shared" si="33"/>
        <v>0</v>
      </c>
      <c r="P173" s="12">
        <f t="shared" si="34"/>
        <v>0</v>
      </c>
      <c r="Q173" s="12">
        <f t="shared" si="35"/>
        <v>0</v>
      </c>
      <c r="R173" s="57"/>
    </row>
    <row r="174" spans="1:18" s="28" customFormat="1" ht="56.25" customHeight="1" hidden="1">
      <c r="A174" s="20" t="s">
        <v>108</v>
      </c>
      <c r="B174" s="9" t="s">
        <v>109</v>
      </c>
      <c r="C174" s="13"/>
      <c r="D174" s="13"/>
      <c r="E174" s="12"/>
      <c r="F174" s="13"/>
      <c r="G174" s="13"/>
      <c r="H174" s="13"/>
      <c r="I174" s="12"/>
      <c r="J174" s="13"/>
      <c r="K174" s="12">
        <f t="shared" si="29"/>
        <v>0</v>
      </c>
      <c r="L174" s="12">
        <f t="shared" si="30"/>
        <v>0</v>
      </c>
      <c r="M174" s="12">
        <f t="shared" si="31"/>
        <v>0</v>
      </c>
      <c r="N174" s="12">
        <f t="shared" si="32"/>
        <v>0</v>
      </c>
      <c r="O174" s="12">
        <f t="shared" si="33"/>
        <v>0</v>
      </c>
      <c r="P174" s="12">
        <f t="shared" si="34"/>
        <v>0</v>
      </c>
      <c r="Q174" s="12">
        <f t="shared" si="35"/>
        <v>0</v>
      </c>
      <c r="R174" s="57"/>
    </row>
    <row r="175" spans="1:18" s="28" customFormat="1" ht="30" customHeight="1" hidden="1">
      <c r="A175" s="20" t="s">
        <v>186</v>
      </c>
      <c r="B175" s="9" t="s">
        <v>206</v>
      </c>
      <c r="C175" s="13">
        <v>0</v>
      </c>
      <c r="D175" s="13">
        <v>0</v>
      </c>
      <c r="E175" s="13">
        <v>0</v>
      </c>
      <c r="F175" s="13">
        <v>0</v>
      </c>
      <c r="G175" s="13">
        <v>0</v>
      </c>
      <c r="H175" s="13">
        <v>0</v>
      </c>
      <c r="I175" s="13">
        <v>0</v>
      </c>
      <c r="J175" s="13">
        <v>0</v>
      </c>
      <c r="K175" s="12">
        <f t="shared" si="29"/>
        <v>0</v>
      </c>
      <c r="L175" s="12">
        <f t="shared" si="30"/>
        <v>0</v>
      </c>
      <c r="M175" s="12">
        <f t="shared" si="31"/>
        <v>0</v>
      </c>
      <c r="N175" s="12">
        <f t="shared" si="32"/>
        <v>0</v>
      </c>
      <c r="O175" s="12">
        <f t="shared" si="33"/>
        <v>0</v>
      </c>
      <c r="P175" s="12">
        <f t="shared" si="34"/>
        <v>0</v>
      </c>
      <c r="Q175" s="12">
        <f t="shared" si="35"/>
        <v>0</v>
      </c>
      <c r="R175" s="57"/>
    </row>
    <row r="176" spans="1:18" ht="42" customHeight="1" hidden="1">
      <c r="A176" s="47" t="s">
        <v>187</v>
      </c>
      <c r="B176" s="54" t="s">
        <v>242</v>
      </c>
      <c r="C176" s="55"/>
      <c r="D176" s="55"/>
      <c r="E176" s="55">
        <v>3623002.4</v>
      </c>
      <c r="F176" s="55"/>
      <c r="G176" s="56"/>
      <c r="H176" s="56"/>
      <c r="I176" s="55">
        <v>3623002.4</v>
      </c>
      <c r="J176" s="56"/>
      <c r="K176" s="56">
        <f t="shared" si="29"/>
        <v>3623002.4</v>
      </c>
      <c r="L176" s="56">
        <f t="shared" si="30"/>
        <v>3623002.4</v>
      </c>
      <c r="M176" s="56">
        <f t="shared" si="31"/>
        <v>0</v>
      </c>
      <c r="N176" s="56">
        <f t="shared" si="32"/>
        <v>3623002.4</v>
      </c>
      <c r="O176" s="56">
        <f t="shared" si="33"/>
        <v>0</v>
      </c>
      <c r="P176" s="12">
        <f t="shared" si="34"/>
        <v>0</v>
      </c>
      <c r="Q176" s="12">
        <f t="shared" si="35"/>
        <v>0</v>
      </c>
      <c r="R176" s="36"/>
    </row>
    <row r="177" spans="1:18" ht="33.75" customHeight="1" hidden="1">
      <c r="A177" s="20" t="s">
        <v>187</v>
      </c>
      <c r="B177" s="9" t="s">
        <v>242</v>
      </c>
      <c r="C177" s="13"/>
      <c r="D177" s="13"/>
      <c r="E177" s="12"/>
      <c r="F177" s="13"/>
      <c r="G177" s="12"/>
      <c r="H177" s="12"/>
      <c r="I177" s="12"/>
      <c r="J177" s="12"/>
      <c r="K177" s="12">
        <f t="shared" si="29"/>
        <v>0</v>
      </c>
      <c r="L177" s="12">
        <f t="shared" si="30"/>
        <v>0</v>
      </c>
      <c r="M177" s="12">
        <f t="shared" si="31"/>
        <v>0</v>
      </c>
      <c r="N177" s="12">
        <f t="shared" si="32"/>
        <v>0</v>
      </c>
      <c r="O177" s="12">
        <f t="shared" si="33"/>
        <v>0</v>
      </c>
      <c r="P177" s="12">
        <f t="shared" si="34"/>
        <v>0</v>
      </c>
      <c r="Q177" s="12">
        <f t="shared" si="35"/>
        <v>0</v>
      </c>
      <c r="R177" s="36"/>
    </row>
    <row r="178" spans="1:18" ht="98.25" customHeight="1">
      <c r="A178" s="20" t="s">
        <v>110</v>
      </c>
      <c r="B178" s="16" t="s">
        <v>112</v>
      </c>
      <c r="C178" s="12">
        <f>C180+C184+C187+C181</f>
        <v>155194196.86</v>
      </c>
      <c r="D178" s="12">
        <f>D180+D184+D187+D181</f>
        <v>398778.52</v>
      </c>
      <c r="E178" s="12">
        <f>E180+E184+E187+E181</f>
        <v>169701991.99</v>
      </c>
      <c r="F178" s="12">
        <f>F180+F184+F187</f>
        <v>50306075.89</v>
      </c>
      <c r="G178" s="12">
        <f>G180+G184+G187</f>
        <v>186639207.63</v>
      </c>
      <c r="H178" s="12">
        <f>H180+H184+H187</f>
        <v>88963899.91</v>
      </c>
      <c r="I178" s="12">
        <f>I180+I184+I187+I181</f>
        <v>177112300</v>
      </c>
      <c r="J178" s="12">
        <f>J180+J184+J187</f>
        <v>89431402.41</v>
      </c>
      <c r="K178" s="12">
        <f t="shared" si="29"/>
        <v>87680897.59</v>
      </c>
      <c r="L178" s="12">
        <f t="shared" si="30"/>
        <v>21918103.139999986</v>
      </c>
      <c r="M178" s="12">
        <f t="shared" si="31"/>
        <v>7410308.00999999</v>
      </c>
      <c r="N178" s="12">
        <f t="shared" si="32"/>
        <v>-9526907.629999995</v>
      </c>
      <c r="O178" s="12">
        <f t="shared" si="33"/>
        <v>89032623.89</v>
      </c>
      <c r="P178" s="12">
        <f t="shared" si="34"/>
        <v>39125326.519999996</v>
      </c>
      <c r="Q178" s="12">
        <f t="shared" si="35"/>
        <v>467502.5</v>
      </c>
      <c r="R178" s="36"/>
    </row>
    <row r="179" spans="1:18" ht="94.5" customHeight="1" hidden="1">
      <c r="A179" s="21" t="s">
        <v>114</v>
      </c>
      <c r="B179" s="16" t="s">
        <v>115</v>
      </c>
      <c r="C179" s="12"/>
      <c r="D179" s="12"/>
      <c r="E179" s="12"/>
      <c r="F179" s="12"/>
      <c r="G179" s="12"/>
      <c r="H179" s="12"/>
      <c r="I179" s="12"/>
      <c r="J179" s="12"/>
      <c r="K179" s="12">
        <f t="shared" si="29"/>
        <v>0</v>
      </c>
      <c r="L179" s="12">
        <f t="shared" si="30"/>
        <v>0</v>
      </c>
      <c r="M179" s="12">
        <f t="shared" si="31"/>
        <v>0</v>
      </c>
      <c r="N179" s="12">
        <f t="shared" si="32"/>
        <v>0</v>
      </c>
      <c r="O179" s="12">
        <f t="shared" si="33"/>
        <v>0</v>
      </c>
      <c r="P179" s="12">
        <f t="shared" si="34"/>
        <v>0</v>
      </c>
      <c r="Q179" s="12">
        <f t="shared" si="35"/>
        <v>0</v>
      </c>
      <c r="R179" s="36"/>
    </row>
    <row r="180" spans="1:18" ht="73.5" customHeight="1">
      <c r="A180" s="20" t="s">
        <v>113</v>
      </c>
      <c r="B180" s="8" t="s">
        <v>115</v>
      </c>
      <c r="C180" s="13">
        <v>104932154.28</v>
      </c>
      <c r="D180" s="13">
        <v>210549.98</v>
      </c>
      <c r="E180" s="13">
        <v>138406191.8</v>
      </c>
      <c r="F180" s="13">
        <v>35276551.96</v>
      </c>
      <c r="G180" s="13">
        <v>164169805.15</v>
      </c>
      <c r="H180" s="13">
        <v>78010763.63</v>
      </c>
      <c r="I180" s="13">
        <v>155000000</v>
      </c>
      <c r="J180" s="13">
        <v>77377390.6</v>
      </c>
      <c r="K180" s="12">
        <f t="shared" si="29"/>
        <v>77622609.4</v>
      </c>
      <c r="L180" s="12">
        <f t="shared" si="30"/>
        <v>50067845.72</v>
      </c>
      <c r="M180" s="12">
        <f t="shared" si="31"/>
        <v>16593808.199999988</v>
      </c>
      <c r="N180" s="12">
        <f t="shared" si="32"/>
        <v>-9169805.150000006</v>
      </c>
      <c r="O180" s="12">
        <f t="shared" si="33"/>
        <v>77166840.61999999</v>
      </c>
      <c r="P180" s="12">
        <f t="shared" si="34"/>
        <v>42100838.63999999</v>
      </c>
      <c r="Q180" s="12">
        <f t="shared" si="35"/>
        <v>-633373.0300000012</v>
      </c>
      <c r="R180" s="36"/>
    </row>
    <row r="181" spans="1:18" ht="42" customHeight="1" hidden="1">
      <c r="A181" s="20" t="s">
        <v>240</v>
      </c>
      <c r="B181" s="8" t="s">
        <v>243</v>
      </c>
      <c r="C181" s="13">
        <v>0</v>
      </c>
      <c r="D181" s="13">
        <v>0</v>
      </c>
      <c r="E181" s="13"/>
      <c r="F181" s="13">
        <v>0</v>
      </c>
      <c r="G181" s="13"/>
      <c r="H181" s="13"/>
      <c r="I181" s="13"/>
      <c r="J181" s="13"/>
      <c r="K181" s="13">
        <f t="shared" si="29"/>
        <v>0</v>
      </c>
      <c r="L181" s="12">
        <f t="shared" si="30"/>
        <v>0</v>
      </c>
      <c r="M181" s="12">
        <f t="shared" si="31"/>
        <v>0</v>
      </c>
      <c r="N181" s="12">
        <f t="shared" si="32"/>
        <v>0</v>
      </c>
      <c r="O181" s="12">
        <f t="shared" si="33"/>
        <v>0</v>
      </c>
      <c r="P181" s="12">
        <f t="shared" si="34"/>
        <v>0</v>
      </c>
      <c r="Q181" s="12">
        <f t="shared" si="35"/>
        <v>0</v>
      </c>
      <c r="R181" s="36"/>
    </row>
    <row r="182" spans="1:18" ht="84" customHeight="1" hidden="1">
      <c r="A182" s="21" t="s">
        <v>116</v>
      </c>
      <c r="B182" s="16" t="s">
        <v>117</v>
      </c>
      <c r="C182" s="12"/>
      <c r="D182" s="12"/>
      <c r="E182" s="13">
        <v>0</v>
      </c>
      <c r="F182" s="12"/>
      <c r="G182" s="12"/>
      <c r="H182" s="12"/>
      <c r="I182" s="13">
        <v>0</v>
      </c>
      <c r="J182" s="12"/>
      <c r="K182" s="12">
        <f t="shared" si="29"/>
        <v>0</v>
      </c>
      <c r="L182" s="12">
        <f t="shared" si="30"/>
        <v>0</v>
      </c>
      <c r="M182" s="12">
        <f t="shared" si="31"/>
        <v>0</v>
      </c>
      <c r="N182" s="12">
        <f t="shared" si="32"/>
        <v>0</v>
      </c>
      <c r="O182" s="12">
        <f t="shared" si="33"/>
        <v>0</v>
      </c>
      <c r="P182" s="12">
        <f t="shared" si="34"/>
        <v>0</v>
      </c>
      <c r="Q182" s="12">
        <f t="shared" si="35"/>
        <v>0</v>
      </c>
      <c r="R182" s="36"/>
    </row>
    <row r="183" spans="1:18" ht="84" customHeight="1" hidden="1">
      <c r="A183" s="21" t="s">
        <v>118</v>
      </c>
      <c r="B183" s="10" t="s">
        <v>119</v>
      </c>
      <c r="C183" s="12"/>
      <c r="D183" s="12"/>
      <c r="E183" s="12">
        <v>0</v>
      </c>
      <c r="F183" s="12"/>
      <c r="G183" s="12"/>
      <c r="H183" s="12"/>
      <c r="I183" s="12">
        <v>0</v>
      </c>
      <c r="J183" s="12"/>
      <c r="K183" s="12">
        <f t="shared" si="29"/>
        <v>0</v>
      </c>
      <c r="L183" s="12">
        <f t="shared" si="30"/>
        <v>0</v>
      </c>
      <c r="M183" s="12">
        <f t="shared" si="31"/>
        <v>0</v>
      </c>
      <c r="N183" s="12">
        <f t="shared" si="32"/>
        <v>0</v>
      </c>
      <c r="O183" s="12">
        <f t="shared" si="33"/>
        <v>0</v>
      </c>
      <c r="P183" s="12">
        <f t="shared" si="34"/>
        <v>0</v>
      </c>
      <c r="Q183" s="12">
        <f t="shared" si="35"/>
        <v>0</v>
      </c>
      <c r="R183" s="36"/>
    </row>
    <row r="184" spans="1:18" ht="67.5" customHeight="1">
      <c r="A184" s="20" t="s">
        <v>118</v>
      </c>
      <c r="B184" s="9" t="s">
        <v>119</v>
      </c>
      <c r="C184" s="13">
        <v>509736</v>
      </c>
      <c r="D184" s="13">
        <v>0</v>
      </c>
      <c r="E184" s="13">
        <v>339516.14</v>
      </c>
      <c r="F184" s="13">
        <v>31711</v>
      </c>
      <c r="G184" s="13">
        <v>120189.66</v>
      </c>
      <c r="H184" s="13">
        <v>52789.64</v>
      </c>
      <c r="I184" s="13">
        <v>60800</v>
      </c>
      <c r="J184" s="13">
        <v>40293.59</v>
      </c>
      <c r="K184" s="13">
        <f t="shared" si="29"/>
        <v>20506.410000000003</v>
      </c>
      <c r="L184" s="12">
        <f t="shared" si="30"/>
        <v>-448936</v>
      </c>
      <c r="M184" s="12">
        <f t="shared" si="31"/>
        <v>-278716.14</v>
      </c>
      <c r="N184" s="12">
        <f t="shared" si="32"/>
        <v>-59389.66</v>
      </c>
      <c r="O184" s="12">
        <f t="shared" si="33"/>
        <v>40293.59</v>
      </c>
      <c r="P184" s="12">
        <f t="shared" si="34"/>
        <v>8582.589999999997</v>
      </c>
      <c r="Q184" s="12">
        <f t="shared" si="35"/>
        <v>-12496.050000000003</v>
      </c>
      <c r="R184" s="36"/>
    </row>
    <row r="185" spans="1:18" ht="84" customHeight="1" hidden="1">
      <c r="A185" s="21" t="s">
        <v>120</v>
      </c>
      <c r="B185" s="10" t="s">
        <v>121</v>
      </c>
      <c r="C185" s="12"/>
      <c r="D185" s="12"/>
      <c r="E185" s="12"/>
      <c r="F185" s="12"/>
      <c r="G185" s="12"/>
      <c r="H185" s="12"/>
      <c r="I185" s="12"/>
      <c r="J185" s="12"/>
      <c r="K185" s="12">
        <f t="shared" si="29"/>
        <v>0</v>
      </c>
      <c r="L185" s="12">
        <f t="shared" si="30"/>
        <v>0</v>
      </c>
      <c r="M185" s="12">
        <f t="shared" si="31"/>
        <v>0</v>
      </c>
      <c r="N185" s="12">
        <f t="shared" si="32"/>
        <v>0</v>
      </c>
      <c r="O185" s="12">
        <f t="shared" si="33"/>
        <v>0</v>
      </c>
      <c r="P185" s="12">
        <f t="shared" si="34"/>
        <v>0</v>
      </c>
      <c r="Q185" s="12">
        <f t="shared" si="35"/>
        <v>0</v>
      </c>
      <c r="R185" s="36"/>
    </row>
    <row r="186" spans="1:18" ht="7.5" customHeight="1" hidden="1">
      <c r="A186" s="21" t="s">
        <v>122</v>
      </c>
      <c r="B186" s="10" t="s">
        <v>131</v>
      </c>
      <c r="C186" s="12"/>
      <c r="D186" s="12"/>
      <c r="E186" s="13"/>
      <c r="F186" s="12"/>
      <c r="G186" s="12"/>
      <c r="H186" s="12"/>
      <c r="I186" s="13"/>
      <c r="J186" s="12"/>
      <c r="K186" s="12">
        <f t="shared" si="29"/>
        <v>0</v>
      </c>
      <c r="L186" s="12">
        <f t="shared" si="30"/>
        <v>0</v>
      </c>
      <c r="M186" s="12">
        <f t="shared" si="31"/>
        <v>0</v>
      </c>
      <c r="N186" s="12">
        <f t="shared" si="32"/>
        <v>0</v>
      </c>
      <c r="O186" s="12">
        <f t="shared" si="33"/>
        <v>0</v>
      </c>
      <c r="P186" s="12">
        <f t="shared" si="34"/>
        <v>0</v>
      </c>
      <c r="Q186" s="12">
        <f t="shared" si="35"/>
        <v>0</v>
      </c>
      <c r="R186" s="36"/>
    </row>
    <row r="187" spans="1:18" ht="36" customHeight="1">
      <c r="A187" s="47" t="s">
        <v>323</v>
      </c>
      <c r="B187" s="46" t="s">
        <v>324</v>
      </c>
      <c r="C187" s="44">
        <v>49752306.58</v>
      </c>
      <c r="D187" s="44">
        <v>188228.54</v>
      </c>
      <c r="E187" s="44">
        <v>30956284.05</v>
      </c>
      <c r="F187" s="44">
        <v>14997812.93</v>
      </c>
      <c r="G187" s="44">
        <v>22349212.82</v>
      </c>
      <c r="H187" s="44">
        <v>10900346.64</v>
      </c>
      <c r="I187" s="44">
        <v>22051500</v>
      </c>
      <c r="J187" s="44">
        <v>12013718.22</v>
      </c>
      <c r="K187" s="45">
        <f>I187-J187</f>
        <v>10037781.78</v>
      </c>
      <c r="L187" s="45">
        <f t="shared" si="30"/>
        <v>-27700806.58</v>
      </c>
      <c r="M187" s="45">
        <f t="shared" si="31"/>
        <v>-8904784.05</v>
      </c>
      <c r="N187" s="45">
        <f t="shared" si="32"/>
        <v>-297712.8200000003</v>
      </c>
      <c r="O187" s="45">
        <f t="shared" si="33"/>
        <v>11825489.680000002</v>
      </c>
      <c r="P187" s="45">
        <f t="shared" si="34"/>
        <v>-2984094.709999999</v>
      </c>
      <c r="Q187" s="45">
        <f t="shared" si="35"/>
        <v>1113371.58</v>
      </c>
      <c r="R187" s="36"/>
    </row>
    <row r="188" spans="1:18" ht="24.75" customHeight="1">
      <c r="A188" s="21" t="s">
        <v>132</v>
      </c>
      <c r="B188" s="10" t="s">
        <v>133</v>
      </c>
      <c r="C188" s="12">
        <v>6904614.4</v>
      </c>
      <c r="D188" s="12">
        <v>0</v>
      </c>
      <c r="E188" s="12">
        <v>1219680.99</v>
      </c>
      <c r="F188" s="12">
        <v>1219680.99</v>
      </c>
      <c r="G188" s="12">
        <v>3570929.89</v>
      </c>
      <c r="H188" s="12">
        <v>2672512.5</v>
      </c>
      <c r="I188" s="12">
        <v>3868400</v>
      </c>
      <c r="J188" s="12">
        <v>3573215.94</v>
      </c>
      <c r="K188" s="12">
        <f t="shared" si="29"/>
        <v>295184.06000000006</v>
      </c>
      <c r="L188" s="12">
        <f t="shared" si="30"/>
        <v>-3036214.4000000004</v>
      </c>
      <c r="M188" s="12">
        <f t="shared" si="31"/>
        <v>2648719.01</v>
      </c>
      <c r="N188" s="12">
        <f t="shared" si="32"/>
        <v>297470.10999999987</v>
      </c>
      <c r="O188" s="12">
        <f t="shared" si="33"/>
        <v>3573215.94</v>
      </c>
      <c r="P188" s="12">
        <f t="shared" si="34"/>
        <v>2353534.95</v>
      </c>
      <c r="Q188" s="12">
        <f t="shared" si="35"/>
        <v>900703.44</v>
      </c>
      <c r="R188" s="39"/>
    </row>
    <row r="189" spans="1:18" ht="63" customHeight="1" hidden="1">
      <c r="A189" s="21" t="s">
        <v>134</v>
      </c>
      <c r="B189" s="10" t="s">
        <v>135</v>
      </c>
      <c r="C189" s="12"/>
      <c r="D189" s="12"/>
      <c r="E189" s="12"/>
      <c r="F189" s="12"/>
      <c r="G189" s="12"/>
      <c r="H189" s="12"/>
      <c r="I189" s="12"/>
      <c r="J189" s="12"/>
      <c r="K189" s="12">
        <f t="shared" si="29"/>
        <v>0</v>
      </c>
      <c r="L189" s="12">
        <f t="shared" si="30"/>
        <v>0</v>
      </c>
      <c r="M189" s="12">
        <f t="shared" si="31"/>
        <v>0</v>
      </c>
      <c r="N189" s="12">
        <f t="shared" si="32"/>
        <v>0</v>
      </c>
      <c r="O189" s="12">
        <f t="shared" si="33"/>
        <v>0</v>
      </c>
      <c r="P189" s="12">
        <f t="shared" si="34"/>
        <v>0</v>
      </c>
      <c r="Q189" s="12">
        <f t="shared" si="35"/>
        <v>0</v>
      </c>
      <c r="R189" s="36"/>
    </row>
    <row r="190" spans="1:18" ht="63" customHeight="1" hidden="1">
      <c r="A190" s="21" t="s">
        <v>136</v>
      </c>
      <c r="B190" s="10" t="s">
        <v>137</v>
      </c>
      <c r="C190" s="12"/>
      <c r="D190" s="12"/>
      <c r="E190" s="13"/>
      <c r="F190" s="12"/>
      <c r="G190" s="12"/>
      <c r="H190" s="12"/>
      <c r="I190" s="13"/>
      <c r="J190" s="12"/>
      <c r="K190" s="12">
        <f t="shared" si="29"/>
        <v>0</v>
      </c>
      <c r="L190" s="12">
        <f t="shared" si="30"/>
        <v>0</v>
      </c>
      <c r="M190" s="12">
        <f t="shared" si="31"/>
        <v>0</v>
      </c>
      <c r="N190" s="12">
        <f t="shared" si="32"/>
        <v>0</v>
      </c>
      <c r="O190" s="12">
        <f t="shared" si="33"/>
        <v>0</v>
      </c>
      <c r="P190" s="12">
        <f t="shared" si="34"/>
        <v>0</v>
      </c>
      <c r="Q190" s="12">
        <f t="shared" si="35"/>
        <v>0</v>
      </c>
      <c r="R190" s="36"/>
    </row>
    <row r="191" spans="1:18" ht="3" customHeight="1" hidden="1">
      <c r="A191" s="20" t="s">
        <v>136</v>
      </c>
      <c r="B191" s="9" t="s">
        <v>137</v>
      </c>
      <c r="C191" s="13"/>
      <c r="D191" s="13"/>
      <c r="E191" s="12">
        <v>1281208.38</v>
      </c>
      <c r="F191" s="13"/>
      <c r="G191" s="12"/>
      <c r="H191" s="12"/>
      <c r="I191" s="12">
        <v>1281208.38</v>
      </c>
      <c r="J191" s="12"/>
      <c r="K191" s="12">
        <f t="shared" si="29"/>
        <v>1281208.38</v>
      </c>
      <c r="L191" s="12">
        <f t="shared" si="30"/>
        <v>1281208.38</v>
      </c>
      <c r="M191" s="12">
        <f t="shared" si="31"/>
        <v>0</v>
      </c>
      <c r="N191" s="12">
        <f t="shared" si="32"/>
        <v>1281208.38</v>
      </c>
      <c r="O191" s="12">
        <f t="shared" si="33"/>
        <v>0</v>
      </c>
      <c r="P191" s="12">
        <f t="shared" si="34"/>
        <v>0</v>
      </c>
      <c r="Q191" s="12">
        <f t="shared" si="35"/>
        <v>0</v>
      </c>
      <c r="R191" s="36"/>
    </row>
    <row r="192" spans="1:18" ht="135.75" customHeight="1">
      <c r="A192" s="21" t="s">
        <v>138</v>
      </c>
      <c r="B192" s="10" t="s">
        <v>139</v>
      </c>
      <c r="C192" s="12">
        <v>11524028.26</v>
      </c>
      <c r="D192" s="12">
        <v>128.93</v>
      </c>
      <c r="E192" s="12">
        <v>6227334.3</v>
      </c>
      <c r="F192" s="12">
        <v>2797899.33</v>
      </c>
      <c r="G192" s="12">
        <v>7293084.75</v>
      </c>
      <c r="H192" s="12">
        <v>3180894.71</v>
      </c>
      <c r="I192" s="12">
        <v>5905000</v>
      </c>
      <c r="J192" s="12">
        <v>1849293.7</v>
      </c>
      <c r="K192" s="12">
        <f t="shared" si="29"/>
        <v>4055706.3</v>
      </c>
      <c r="L192" s="12">
        <f t="shared" si="30"/>
        <v>-5619028.26</v>
      </c>
      <c r="M192" s="12">
        <f t="shared" si="31"/>
        <v>-322334.2999999998</v>
      </c>
      <c r="N192" s="12">
        <f t="shared" si="32"/>
        <v>-1388084.75</v>
      </c>
      <c r="O192" s="12">
        <f t="shared" si="33"/>
        <v>1849164.77</v>
      </c>
      <c r="P192" s="12">
        <f t="shared" si="34"/>
        <v>-948605.6300000001</v>
      </c>
      <c r="Q192" s="12">
        <f t="shared" si="35"/>
        <v>-1331601.01</v>
      </c>
      <c r="R192" s="36" t="s">
        <v>342</v>
      </c>
    </row>
    <row r="193" spans="1:18" ht="84" customHeight="1" hidden="1">
      <c r="A193" s="21" t="s">
        <v>142</v>
      </c>
      <c r="B193" s="10" t="s">
        <v>143</v>
      </c>
      <c r="C193" s="12"/>
      <c r="D193" s="12"/>
      <c r="E193" s="13"/>
      <c r="F193" s="12"/>
      <c r="G193" s="12"/>
      <c r="H193" s="12"/>
      <c r="I193" s="13"/>
      <c r="J193" s="12"/>
      <c r="K193" s="12">
        <f t="shared" si="29"/>
        <v>0</v>
      </c>
      <c r="L193" s="12">
        <f t="shared" si="30"/>
        <v>0</v>
      </c>
      <c r="M193" s="12">
        <f t="shared" si="31"/>
        <v>0</v>
      </c>
      <c r="N193" s="12">
        <f t="shared" si="32"/>
        <v>0</v>
      </c>
      <c r="O193" s="12">
        <f t="shared" si="33"/>
        <v>0</v>
      </c>
      <c r="P193" s="12">
        <f t="shared" si="34"/>
        <v>0</v>
      </c>
      <c r="Q193" s="12">
        <f t="shared" si="35"/>
        <v>0</v>
      </c>
      <c r="R193" s="36"/>
    </row>
    <row r="194" spans="1:18" ht="84" customHeight="1" hidden="1">
      <c r="A194" s="21" t="s">
        <v>144</v>
      </c>
      <c r="B194" s="10" t="s">
        <v>145</v>
      </c>
      <c r="C194" s="12"/>
      <c r="D194" s="12"/>
      <c r="E194" s="12">
        <v>195258.64</v>
      </c>
      <c r="F194" s="12"/>
      <c r="G194" s="12"/>
      <c r="H194" s="12"/>
      <c r="I194" s="12">
        <v>195258.64</v>
      </c>
      <c r="J194" s="12"/>
      <c r="K194" s="12">
        <f t="shared" si="29"/>
        <v>195258.64</v>
      </c>
      <c r="L194" s="12">
        <f t="shared" si="30"/>
        <v>195258.64</v>
      </c>
      <c r="M194" s="12">
        <f t="shared" si="31"/>
        <v>0</v>
      </c>
      <c r="N194" s="12">
        <f t="shared" si="32"/>
        <v>195258.64</v>
      </c>
      <c r="O194" s="12">
        <f t="shared" si="33"/>
        <v>0</v>
      </c>
      <c r="P194" s="12">
        <f t="shared" si="34"/>
        <v>0</v>
      </c>
      <c r="Q194" s="12">
        <f t="shared" si="35"/>
        <v>0</v>
      </c>
      <c r="R194" s="36"/>
    </row>
    <row r="195" spans="1:18" ht="78.75" customHeight="1" hidden="1">
      <c r="A195" s="20" t="s">
        <v>144</v>
      </c>
      <c r="B195" s="9" t="s">
        <v>145</v>
      </c>
      <c r="C195" s="13"/>
      <c r="D195" s="13"/>
      <c r="E195" s="12"/>
      <c r="F195" s="13"/>
      <c r="G195" s="12"/>
      <c r="H195" s="12"/>
      <c r="I195" s="12"/>
      <c r="J195" s="12"/>
      <c r="K195" s="12">
        <f t="shared" si="29"/>
        <v>0</v>
      </c>
      <c r="L195" s="12">
        <f t="shared" si="30"/>
        <v>0</v>
      </c>
      <c r="M195" s="12">
        <f t="shared" si="31"/>
        <v>0</v>
      </c>
      <c r="N195" s="12">
        <f t="shared" si="32"/>
        <v>0</v>
      </c>
      <c r="O195" s="12">
        <f t="shared" si="33"/>
        <v>0</v>
      </c>
      <c r="P195" s="12">
        <f t="shared" si="34"/>
        <v>0</v>
      </c>
      <c r="Q195" s="12">
        <f t="shared" si="35"/>
        <v>0</v>
      </c>
      <c r="R195" s="36"/>
    </row>
    <row r="196" spans="1:18" ht="81.75" customHeight="1">
      <c r="A196" s="21" t="s">
        <v>146</v>
      </c>
      <c r="B196" s="10" t="s">
        <v>147</v>
      </c>
      <c r="C196" s="12">
        <v>9562015.65</v>
      </c>
      <c r="D196" s="12">
        <v>0</v>
      </c>
      <c r="E196" s="12">
        <v>9849547.66</v>
      </c>
      <c r="F196" s="12">
        <v>4837911.68</v>
      </c>
      <c r="G196" s="12">
        <v>12078496.69</v>
      </c>
      <c r="H196" s="12">
        <v>6097542.66</v>
      </c>
      <c r="I196" s="12">
        <v>11980000</v>
      </c>
      <c r="J196" s="12">
        <v>3666237.43</v>
      </c>
      <c r="K196" s="12">
        <f t="shared" si="29"/>
        <v>8313762.57</v>
      </c>
      <c r="L196" s="12">
        <f t="shared" si="30"/>
        <v>2417984.3499999996</v>
      </c>
      <c r="M196" s="12">
        <f t="shared" si="31"/>
        <v>2130452.34</v>
      </c>
      <c r="N196" s="12">
        <f t="shared" si="32"/>
        <v>-98496.68999999948</v>
      </c>
      <c r="O196" s="12">
        <f t="shared" si="33"/>
        <v>3666237.43</v>
      </c>
      <c r="P196" s="12">
        <f t="shared" si="34"/>
        <v>-1171674.2499999995</v>
      </c>
      <c r="Q196" s="12">
        <f t="shared" si="35"/>
        <v>-2431305.23</v>
      </c>
      <c r="R196" s="36" t="s">
        <v>343</v>
      </c>
    </row>
    <row r="197" spans="1:18" ht="21" customHeight="1" hidden="1">
      <c r="A197" s="21" t="s">
        <v>148</v>
      </c>
      <c r="B197" s="10" t="s">
        <v>149</v>
      </c>
      <c r="C197" s="12"/>
      <c r="D197" s="12"/>
      <c r="E197" s="13"/>
      <c r="F197" s="12"/>
      <c r="G197" s="12"/>
      <c r="H197" s="12"/>
      <c r="I197" s="13"/>
      <c r="J197" s="12"/>
      <c r="K197" s="12">
        <f t="shared" si="29"/>
        <v>0</v>
      </c>
      <c r="L197" s="12">
        <f t="shared" si="30"/>
        <v>0</v>
      </c>
      <c r="M197" s="12">
        <f t="shared" si="31"/>
        <v>0</v>
      </c>
      <c r="N197" s="12">
        <f t="shared" si="32"/>
        <v>0</v>
      </c>
      <c r="O197" s="12">
        <f t="shared" si="33"/>
        <v>0</v>
      </c>
      <c r="P197" s="12">
        <f t="shared" si="34"/>
        <v>0</v>
      </c>
      <c r="Q197" s="12">
        <f t="shared" si="35"/>
        <v>0</v>
      </c>
      <c r="R197" s="36"/>
    </row>
    <row r="198" spans="1:18" ht="22.5" customHeight="1" hidden="1">
      <c r="A198" s="20" t="s">
        <v>148</v>
      </c>
      <c r="B198" s="9" t="s">
        <v>149</v>
      </c>
      <c r="C198" s="13"/>
      <c r="D198" s="13"/>
      <c r="E198" s="12">
        <f>E199+E203</f>
        <v>100003066.09</v>
      </c>
      <c r="F198" s="13"/>
      <c r="G198" s="12"/>
      <c r="H198" s="12"/>
      <c r="I198" s="12">
        <f>I199+I203</f>
        <v>59638700</v>
      </c>
      <c r="J198" s="12"/>
      <c r="K198" s="12">
        <f t="shared" si="29"/>
        <v>59638700</v>
      </c>
      <c r="L198" s="12">
        <f t="shared" si="30"/>
        <v>59638700</v>
      </c>
      <c r="M198" s="12">
        <f t="shared" si="31"/>
        <v>-40364366.09</v>
      </c>
      <c r="N198" s="12">
        <f t="shared" si="32"/>
        <v>59638700</v>
      </c>
      <c r="O198" s="12">
        <f t="shared" si="33"/>
        <v>0</v>
      </c>
      <c r="P198" s="12">
        <f t="shared" si="34"/>
        <v>0</v>
      </c>
      <c r="Q198" s="12">
        <f t="shared" si="35"/>
        <v>0</v>
      </c>
      <c r="R198" s="36"/>
    </row>
    <row r="199" spans="1:18" ht="76.5">
      <c r="A199" s="21" t="s">
        <v>150</v>
      </c>
      <c r="B199" s="10" t="s">
        <v>151</v>
      </c>
      <c r="C199" s="12">
        <v>11132744.05</v>
      </c>
      <c r="D199" s="12">
        <v>3706.81</v>
      </c>
      <c r="E199" s="12">
        <v>9039080.39</v>
      </c>
      <c r="F199" s="12">
        <v>4678918.79</v>
      </c>
      <c r="G199" s="12">
        <v>14593717.43</v>
      </c>
      <c r="H199" s="12">
        <v>7913452.82</v>
      </c>
      <c r="I199" s="12">
        <v>19870000</v>
      </c>
      <c r="J199" s="12">
        <v>6446741.16</v>
      </c>
      <c r="K199" s="12">
        <f t="shared" si="29"/>
        <v>13423258.84</v>
      </c>
      <c r="L199" s="12">
        <f t="shared" si="30"/>
        <v>8737255.95</v>
      </c>
      <c r="M199" s="12">
        <f t="shared" si="31"/>
        <v>10830919.61</v>
      </c>
      <c r="N199" s="12">
        <f t="shared" si="32"/>
        <v>5276282.57</v>
      </c>
      <c r="O199" s="12">
        <f t="shared" si="33"/>
        <v>6443034.350000001</v>
      </c>
      <c r="P199" s="12">
        <f t="shared" si="34"/>
        <v>1767822.37</v>
      </c>
      <c r="Q199" s="12">
        <f t="shared" si="35"/>
        <v>-1466711.6600000001</v>
      </c>
      <c r="R199" s="36" t="s">
        <v>344</v>
      </c>
    </row>
    <row r="200" spans="1:18" ht="31.5" customHeight="1" hidden="1">
      <c r="A200" s="21" t="s">
        <v>152</v>
      </c>
      <c r="B200" s="10" t="s">
        <v>153</v>
      </c>
      <c r="C200" s="12"/>
      <c r="D200" s="12"/>
      <c r="E200" s="12"/>
      <c r="F200" s="12"/>
      <c r="G200" s="12"/>
      <c r="H200" s="12"/>
      <c r="I200" s="12"/>
      <c r="J200" s="12"/>
      <c r="K200" s="12">
        <f t="shared" si="29"/>
        <v>0</v>
      </c>
      <c r="L200" s="12">
        <f t="shared" si="30"/>
        <v>0</v>
      </c>
      <c r="M200" s="12">
        <f t="shared" si="31"/>
        <v>0</v>
      </c>
      <c r="N200" s="12">
        <f t="shared" si="32"/>
        <v>0</v>
      </c>
      <c r="O200" s="12">
        <f t="shared" si="33"/>
        <v>0</v>
      </c>
      <c r="P200" s="12">
        <f t="shared" si="34"/>
        <v>0</v>
      </c>
      <c r="Q200" s="12">
        <f t="shared" si="35"/>
        <v>0</v>
      </c>
      <c r="R200" s="36"/>
    </row>
    <row r="201" spans="1:18" ht="52.5" customHeight="1" hidden="1">
      <c r="A201" s="21" t="s">
        <v>154</v>
      </c>
      <c r="B201" s="10" t="s">
        <v>155</v>
      </c>
      <c r="C201" s="12"/>
      <c r="D201" s="12"/>
      <c r="E201" s="12"/>
      <c r="F201" s="12"/>
      <c r="G201" s="12"/>
      <c r="H201" s="12"/>
      <c r="I201" s="12"/>
      <c r="J201" s="12"/>
      <c r="K201" s="12">
        <f t="shared" si="29"/>
        <v>0</v>
      </c>
      <c r="L201" s="12">
        <f t="shared" si="30"/>
        <v>0</v>
      </c>
      <c r="M201" s="12">
        <f t="shared" si="31"/>
        <v>0</v>
      </c>
      <c r="N201" s="12">
        <f t="shared" si="32"/>
        <v>0</v>
      </c>
      <c r="O201" s="12">
        <f t="shared" si="33"/>
        <v>0</v>
      </c>
      <c r="P201" s="12">
        <f t="shared" si="34"/>
        <v>0</v>
      </c>
      <c r="Q201" s="12">
        <f t="shared" si="35"/>
        <v>0</v>
      </c>
      <c r="R201" s="36"/>
    </row>
    <row r="202" spans="1:18" ht="3.75" customHeight="1" hidden="1">
      <c r="A202" s="20" t="s">
        <v>154</v>
      </c>
      <c r="B202" s="9" t="s">
        <v>155</v>
      </c>
      <c r="C202" s="13"/>
      <c r="D202" s="13"/>
      <c r="E202" s="13"/>
      <c r="F202" s="13"/>
      <c r="G202" s="12"/>
      <c r="H202" s="12"/>
      <c r="I202" s="13"/>
      <c r="J202" s="12"/>
      <c r="K202" s="12">
        <f t="shared" si="29"/>
        <v>0</v>
      </c>
      <c r="L202" s="12">
        <f t="shared" si="30"/>
        <v>0</v>
      </c>
      <c r="M202" s="12">
        <f t="shared" si="31"/>
        <v>0</v>
      </c>
      <c r="N202" s="12">
        <f t="shared" si="32"/>
        <v>0</v>
      </c>
      <c r="O202" s="12">
        <f t="shared" si="33"/>
        <v>0</v>
      </c>
      <c r="P202" s="12">
        <f t="shared" si="34"/>
        <v>0</v>
      </c>
      <c r="Q202" s="12">
        <f t="shared" si="35"/>
        <v>0</v>
      </c>
      <c r="R202" s="36"/>
    </row>
    <row r="203" spans="1:18" ht="32.25" customHeight="1">
      <c r="A203" s="21" t="s">
        <v>156</v>
      </c>
      <c r="B203" s="10" t="s">
        <v>157</v>
      </c>
      <c r="C203" s="12">
        <f>C204+C208</f>
        <v>252355729.25</v>
      </c>
      <c r="D203" s="12">
        <f aca="true" t="shared" si="36" ref="D203:J203">D204+D208</f>
        <v>280280.05</v>
      </c>
      <c r="E203" s="12">
        <f>E204+E208</f>
        <v>90963985.7</v>
      </c>
      <c r="F203" s="12">
        <f>F204+F208</f>
        <v>37138045.18</v>
      </c>
      <c r="G203" s="12">
        <f>G204+G208</f>
        <v>117436755.1</v>
      </c>
      <c r="H203" s="12">
        <f>H204+H208</f>
        <v>51109224.8</v>
      </c>
      <c r="I203" s="12">
        <f t="shared" si="36"/>
        <v>39768700</v>
      </c>
      <c r="J203" s="12">
        <f t="shared" si="36"/>
        <v>20025741.49</v>
      </c>
      <c r="K203" s="12">
        <f t="shared" si="29"/>
        <v>19742958.51</v>
      </c>
      <c r="L203" s="12">
        <f t="shared" si="30"/>
        <v>-212587029.25</v>
      </c>
      <c r="M203" s="12">
        <f t="shared" si="31"/>
        <v>-51195285.7</v>
      </c>
      <c r="N203" s="12">
        <f t="shared" si="32"/>
        <v>-77668055.1</v>
      </c>
      <c r="O203" s="12">
        <f t="shared" si="33"/>
        <v>19745461.439999998</v>
      </c>
      <c r="P203" s="12">
        <f t="shared" si="34"/>
        <v>-17112303.69</v>
      </c>
      <c r="Q203" s="12">
        <f t="shared" si="35"/>
        <v>-31083483.31</v>
      </c>
      <c r="R203" s="36"/>
    </row>
    <row r="204" spans="1:18" ht="85.5" customHeight="1">
      <c r="A204" s="21" t="s">
        <v>159</v>
      </c>
      <c r="B204" s="10" t="s">
        <v>160</v>
      </c>
      <c r="C204" s="12">
        <v>242626790.11</v>
      </c>
      <c r="D204" s="12">
        <v>279795.97</v>
      </c>
      <c r="E204" s="12">
        <v>81754686.67</v>
      </c>
      <c r="F204" s="12">
        <v>30386227.38</v>
      </c>
      <c r="G204" s="12">
        <v>95647599.85</v>
      </c>
      <c r="H204" s="12">
        <v>42614114.54</v>
      </c>
      <c r="I204" s="12">
        <v>29068700</v>
      </c>
      <c r="J204" s="12">
        <v>12592284.11</v>
      </c>
      <c r="K204" s="12">
        <f t="shared" si="29"/>
        <v>16476415.89</v>
      </c>
      <c r="L204" s="12">
        <f t="shared" si="30"/>
        <v>-213558090.11</v>
      </c>
      <c r="M204" s="12">
        <f t="shared" si="31"/>
        <v>-52685986.67</v>
      </c>
      <c r="N204" s="12">
        <f t="shared" si="32"/>
        <v>-66578899.849999994</v>
      </c>
      <c r="O204" s="12">
        <f t="shared" si="33"/>
        <v>12312488.139999999</v>
      </c>
      <c r="P204" s="12">
        <f t="shared" si="34"/>
        <v>-17793943.27</v>
      </c>
      <c r="Q204" s="12">
        <f t="shared" si="35"/>
        <v>-30021830.43</v>
      </c>
      <c r="R204" s="36" t="s">
        <v>345</v>
      </c>
    </row>
    <row r="205" spans="1:18" ht="84" customHeight="1" hidden="1">
      <c r="A205" s="21" t="s">
        <v>161</v>
      </c>
      <c r="B205" s="10" t="s">
        <v>162</v>
      </c>
      <c r="C205" s="12"/>
      <c r="D205" s="12"/>
      <c r="E205" s="12"/>
      <c r="F205" s="12"/>
      <c r="G205" s="12"/>
      <c r="H205" s="12"/>
      <c r="I205" s="12"/>
      <c r="J205" s="12"/>
      <c r="K205" s="12">
        <f t="shared" si="29"/>
        <v>0</v>
      </c>
      <c r="L205" s="12">
        <f t="shared" si="30"/>
        <v>0</v>
      </c>
      <c r="M205" s="12">
        <f t="shared" si="31"/>
        <v>0</v>
      </c>
      <c r="N205" s="12">
        <f t="shared" si="32"/>
        <v>0</v>
      </c>
      <c r="O205" s="12">
        <f t="shared" si="33"/>
        <v>0</v>
      </c>
      <c r="P205" s="12">
        <f t="shared" si="34"/>
        <v>0</v>
      </c>
      <c r="Q205" s="12">
        <f t="shared" si="35"/>
        <v>0</v>
      </c>
      <c r="R205" s="36"/>
    </row>
    <row r="206" spans="1:18" ht="84" customHeight="1" hidden="1">
      <c r="A206" s="21" t="s">
        <v>163</v>
      </c>
      <c r="B206" s="10" t="s">
        <v>164</v>
      </c>
      <c r="C206" s="12"/>
      <c r="D206" s="12"/>
      <c r="E206" s="12"/>
      <c r="F206" s="12"/>
      <c r="G206" s="12"/>
      <c r="H206" s="12"/>
      <c r="I206" s="12"/>
      <c r="J206" s="12"/>
      <c r="K206" s="12">
        <f t="shared" si="29"/>
        <v>0</v>
      </c>
      <c r="L206" s="12">
        <f t="shared" si="30"/>
        <v>0</v>
      </c>
      <c r="M206" s="12">
        <f t="shared" si="31"/>
        <v>0</v>
      </c>
      <c r="N206" s="12">
        <f t="shared" si="32"/>
        <v>0</v>
      </c>
      <c r="O206" s="12">
        <f t="shared" si="33"/>
        <v>0</v>
      </c>
      <c r="P206" s="12">
        <f t="shared" si="34"/>
        <v>0</v>
      </c>
      <c r="Q206" s="12">
        <f t="shared" si="35"/>
        <v>0</v>
      </c>
      <c r="R206" s="36"/>
    </row>
    <row r="207" spans="1:18" ht="78.75" customHeight="1" hidden="1">
      <c r="A207" s="20" t="s">
        <v>163</v>
      </c>
      <c r="B207" s="9" t="s">
        <v>164</v>
      </c>
      <c r="C207" s="13"/>
      <c r="D207" s="13"/>
      <c r="E207" s="13"/>
      <c r="F207" s="13"/>
      <c r="G207" s="12"/>
      <c r="H207" s="12"/>
      <c r="I207" s="13"/>
      <c r="J207" s="12"/>
      <c r="K207" s="12">
        <f t="shared" si="29"/>
        <v>0</v>
      </c>
      <c r="L207" s="12">
        <f t="shared" si="30"/>
        <v>0</v>
      </c>
      <c r="M207" s="12">
        <f t="shared" si="31"/>
        <v>0</v>
      </c>
      <c r="N207" s="12">
        <f t="shared" si="32"/>
        <v>0</v>
      </c>
      <c r="O207" s="12">
        <f t="shared" si="33"/>
        <v>0</v>
      </c>
      <c r="P207" s="12">
        <f t="shared" si="34"/>
        <v>0</v>
      </c>
      <c r="Q207" s="12">
        <f t="shared" si="35"/>
        <v>0</v>
      </c>
      <c r="R207" s="36"/>
    </row>
    <row r="208" spans="1:18" ht="53.25" customHeight="1">
      <c r="A208" s="21" t="s">
        <v>165</v>
      </c>
      <c r="B208" s="10" t="s">
        <v>166</v>
      </c>
      <c r="C208" s="12">
        <v>9728939.14</v>
      </c>
      <c r="D208" s="12">
        <v>484.08</v>
      </c>
      <c r="E208" s="12">
        <v>9209299.03</v>
      </c>
      <c r="F208" s="12">
        <v>6751817.8</v>
      </c>
      <c r="G208" s="12">
        <v>21789155.25</v>
      </c>
      <c r="H208" s="12">
        <v>8495110.26</v>
      </c>
      <c r="I208" s="12">
        <v>10700000</v>
      </c>
      <c r="J208" s="12">
        <v>7433457.38</v>
      </c>
      <c r="K208" s="12">
        <f t="shared" si="29"/>
        <v>3266542.62</v>
      </c>
      <c r="L208" s="12">
        <f t="shared" si="30"/>
        <v>971060.8599999994</v>
      </c>
      <c r="M208" s="12">
        <f t="shared" si="31"/>
        <v>1490700.9700000007</v>
      </c>
      <c r="N208" s="12">
        <f t="shared" si="32"/>
        <v>-11089155.25</v>
      </c>
      <c r="O208" s="12">
        <f t="shared" si="33"/>
        <v>7432973.3</v>
      </c>
      <c r="P208" s="12">
        <f t="shared" si="34"/>
        <v>681639.5800000001</v>
      </c>
      <c r="Q208" s="12">
        <f t="shared" si="35"/>
        <v>-1061652.88</v>
      </c>
      <c r="R208" s="36"/>
    </row>
    <row r="209" spans="1:18" ht="42" customHeight="1" hidden="1">
      <c r="A209" s="21" t="s">
        <v>167</v>
      </c>
      <c r="B209" s="10" t="s">
        <v>168</v>
      </c>
      <c r="C209" s="12"/>
      <c r="D209" s="12"/>
      <c r="E209" s="12"/>
      <c r="F209" s="12"/>
      <c r="G209" s="12"/>
      <c r="H209" s="12"/>
      <c r="I209" s="12"/>
      <c r="J209" s="12"/>
      <c r="K209" s="12">
        <f t="shared" si="29"/>
        <v>0</v>
      </c>
      <c r="L209" s="12">
        <f t="shared" si="30"/>
        <v>0</v>
      </c>
      <c r="M209" s="12">
        <f t="shared" si="31"/>
        <v>0</v>
      </c>
      <c r="N209" s="12">
        <f t="shared" si="32"/>
        <v>0</v>
      </c>
      <c r="O209" s="12">
        <f t="shared" si="33"/>
        <v>0</v>
      </c>
      <c r="P209" s="12">
        <f t="shared" si="34"/>
        <v>0</v>
      </c>
      <c r="Q209" s="12">
        <f t="shared" si="35"/>
        <v>0</v>
      </c>
      <c r="R209" s="36"/>
    </row>
    <row r="210" spans="1:18" ht="52.5" customHeight="1" hidden="1">
      <c r="A210" s="21" t="s">
        <v>169</v>
      </c>
      <c r="B210" s="10" t="s">
        <v>170</v>
      </c>
      <c r="C210" s="12"/>
      <c r="D210" s="12"/>
      <c r="E210" s="12"/>
      <c r="F210" s="12"/>
      <c r="G210" s="12"/>
      <c r="H210" s="12"/>
      <c r="I210" s="12"/>
      <c r="J210" s="12"/>
      <c r="K210" s="12">
        <f t="shared" si="29"/>
        <v>0</v>
      </c>
      <c r="L210" s="12">
        <f t="shared" si="30"/>
        <v>0</v>
      </c>
      <c r="M210" s="12">
        <f t="shared" si="31"/>
        <v>0</v>
      </c>
      <c r="N210" s="12">
        <f t="shared" si="32"/>
        <v>0</v>
      </c>
      <c r="O210" s="12">
        <f t="shared" si="33"/>
        <v>0</v>
      </c>
      <c r="P210" s="12">
        <f t="shared" si="34"/>
        <v>0</v>
      </c>
      <c r="Q210" s="12">
        <f t="shared" si="35"/>
        <v>0</v>
      </c>
      <c r="R210" s="36"/>
    </row>
    <row r="211" spans="1:27" ht="57" customHeight="1" hidden="1">
      <c r="A211" s="20" t="s">
        <v>169</v>
      </c>
      <c r="B211" s="9" t="s">
        <v>170</v>
      </c>
      <c r="C211" s="13">
        <v>12000000</v>
      </c>
      <c r="D211" s="13"/>
      <c r="E211" s="13"/>
      <c r="F211" s="13"/>
      <c r="G211" s="12"/>
      <c r="H211" s="12"/>
      <c r="I211" s="13"/>
      <c r="J211" s="12"/>
      <c r="K211" s="12">
        <f t="shared" si="29"/>
        <v>0</v>
      </c>
      <c r="L211" s="12">
        <f t="shared" si="30"/>
        <v>-12000000</v>
      </c>
      <c r="M211" s="12">
        <f t="shared" si="31"/>
        <v>0</v>
      </c>
      <c r="N211" s="12">
        <f t="shared" si="32"/>
        <v>0</v>
      </c>
      <c r="O211" s="12">
        <f t="shared" si="33"/>
        <v>0</v>
      </c>
      <c r="P211" s="12">
        <f t="shared" si="34"/>
        <v>0</v>
      </c>
      <c r="Q211" s="12">
        <f t="shared" si="35"/>
        <v>0</v>
      </c>
      <c r="R211" s="42"/>
      <c r="S211" s="29"/>
      <c r="T211" s="29"/>
      <c r="U211" s="29"/>
      <c r="V211" s="29"/>
      <c r="W211" s="29"/>
      <c r="X211" s="29"/>
      <c r="Y211" s="29"/>
      <c r="Z211" s="30"/>
      <c r="AA211" s="30"/>
    </row>
    <row r="212" spans="1:18" ht="63" customHeight="1" hidden="1">
      <c r="A212" s="21" t="s">
        <v>171</v>
      </c>
      <c r="B212" s="10" t="s">
        <v>172</v>
      </c>
      <c r="C212" s="12"/>
      <c r="D212" s="12"/>
      <c r="E212" s="12"/>
      <c r="F212" s="12"/>
      <c r="G212" s="12"/>
      <c r="H212" s="12"/>
      <c r="I212" s="12"/>
      <c r="J212" s="12"/>
      <c r="K212" s="12">
        <f t="shared" si="29"/>
        <v>0</v>
      </c>
      <c r="L212" s="12">
        <f t="shared" si="30"/>
        <v>0</v>
      </c>
      <c r="M212" s="12">
        <f t="shared" si="31"/>
        <v>0</v>
      </c>
      <c r="N212" s="12">
        <f t="shared" si="32"/>
        <v>0</v>
      </c>
      <c r="O212" s="12">
        <f t="shared" si="33"/>
        <v>0</v>
      </c>
      <c r="P212" s="12">
        <f t="shared" si="34"/>
        <v>0</v>
      </c>
      <c r="Q212" s="12">
        <f t="shared" si="35"/>
        <v>0</v>
      </c>
      <c r="R212" s="36"/>
    </row>
    <row r="213" spans="1:18" ht="63" customHeight="1" hidden="1">
      <c r="A213" s="21" t="s">
        <v>173</v>
      </c>
      <c r="B213" s="10" t="s">
        <v>174</v>
      </c>
      <c r="C213" s="12"/>
      <c r="D213" s="12"/>
      <c r="E213" s="12"/>
      <c r="F213" s="12"/>
      <c r="G213" s="12"/>
      <c r="H213" s="12"/>
      <c r="I213" s="12"/>
      <c r="J213" s="12"/>
      <c r="K213" s="12">
        <f t="shared" si="29"/>
        <v>0</v>
      </c>
      <c r="L213" s="12">
        <f t="shared" si="30"/>
        <v>0</v>
      </c>
      <c r="M213" s="12">
        <f t="shared" si="31"/>
        <v>0</v>
      </c>
      <c r="N213" s="12">
        <f t="shared" si="32"/>
        <v>0</v>
      </c>
      <c r="O213" s="12">
        <f t="shared" si="33"/>
        <v>0</v>
      </c>
      <c r="P213" s="12">
        <f t="shared" si="34"/>
        <v>0</v>
      </c>
      <c r="Q213" s="12">
        <f t="shared" si="35"/>
        <v>0</v>
      </c>
      <c r="R213" s="36"/>
    </row>
    <row r="214" spans="1:18" ht="56.25" customHeight="1" hidden="1">
      <c r="A214" s="20" t="s">
        <v>173</v>
      </c>
      <c r="B214" s="9" t="s">
        <v>174</v>
      </c>
      <c r="C214" s="13">
        <v>0</v>
      </c>
      <c r="D214" s="13"/>
      <c r="E214" s="13"/>
      <c r="F214" s="13"/>
      <c r="G214" s="12"/>
      <c r="H214" s="12"/>
      <c r="I214" s="13"/>
      <c r="J214" s="12"/>
      <c r="K214" s="12">
        <f t="shared" si="29"/>
        <v>0</v>
      </c>
      <c r="L214" s="12">
        <f t="shared" si="30"/>
        <v>0</v>
      </c>
      <c r="M214" s="12">
        <f t="shared" si="31"/>
        <v>0</v>
      </c>
      <c r="N214" s="12">
        <f t="shared" si="32"/>
        <v>0</v>
      </c>
      <c r="O214" s="12">
        <f t="shared" si="33"/>
        <v>0</v>
      </c>
      <c r="P214" s="12">
        <f t="shared" si="34"/>
        <v>0</v>
      </c>
      <c r="Q214" s="12">
        <f t="shared" si="35"/>
        <v>0</v>
      </c>
      <c r="R214" s="36"/>
    </row>
    <row r="215" spans="1:18" ht="23.25" customHeight="1">
      <c r="A215" s="21" t="s">
        <v>175</v>
      </c>
      <c r="B215" s="10" t="s">
        <v>176</v>
      </c>
      <c r="C215" s="12">
        <v>1402398</v>
      </c>
      <c r="D215" s="12">
        <v>0</v>
      </c>
      <c r="E215" s="12">
        <v>2674831.16</v>
      </c>
      <c r="F215" s="12">
        <v>888114.27</v>
      </c>
      <c r="G215" s="12">
        <v>3537902.7</v>
      </c>
      <c r="H215" s="12">
        <v>1343652.71</v>
      </c>
      <c r="I215" s="12">
        <v>4000000</v>
      </c>
      <c r="J215" s="12">
        <v>1972634.53</v>
      </c>
      <c r="K215" s="12">
        <f t="shared" si="29"/>
        <v>2027365.47</v>
      </c>
      <c r="L215" s="12">
        <f t="shared" si="30"/>
        <v>2597602</v>
      </c>
      <c r="M215" s="12">
        <f t="shared" si="31"/>
        <v>1325168.8399999999</v>
      </c>
      <c r="N215" s="12">
        <f t="shared" si="32"/>
        <v>462097.2999999998</v>
      </c>
      <c r="O215" s="12">
        <f t="shared" si="33"/>
        <v>1972634.53</v>
      </c>
      <c r="P215" s="12">
        <f t="shared" si="34"/>
        <v>1084520.26</v>
      </c>
      <c r="Q215" s="12">
        <f t="shared" si="35"/>
        <v>628981.8200000001</v>
      </c>
      <c r="R215" s="36"/>
    </row>
    <row r="216" spans="1:18" ht="42" customHeight="1" hidden="1">
      <c r="A216" s="21" t="s">
        <v>177</v>
      </c>
      <c r="B216" s="10" t="s">
        <v>178</v>
      </c>
      <c r="C216" s="12"/>
      <c r="D216" s="12"/>
      <c r="E216" s="12"/>
      <c r="F216" s="12"/>
      <c r="G216" s="12"/>
      <c r="H216" s="12"/>
      <c r="I216" s="12"/>
      <c r="J216" s="12"/>
      <c r="K216" s="12">
        <f t="shared" si="29"/>
        <v>0</v>
      </c>
      <c r="L216" s="12">
        <f t="shared" si="30"/>
        <v>0</v>
      </c>
      <c r="M216" s="12">
        <f t="shared" si="31"/>
        <v>0</v>
      </c>
      <c r="N216" s="12">
        <f t="shared" si="32"/>
        <v>0</v>
      </c>
      <c r="O216" s="12">
        <f t="shared" si="33"/>
        <v>0</v>
      </c>
      <c r="P216" s="12">
        <f t="shared" si="34"/>
        <v>0</v>
      </c>
      <c r="Q216" s="12">
        <f t="shared" si="35"/>
        <v>0</v>
      </c>
      <c r="R216" s="36"/>
    </row>
    <row r="217" spans="1:18" ht="31.5" customHeight="1" hidden="1">
      <c r="A217" s="21" t="s">
        <v>179</v>
      </c>
      <c r="B217" s="10" t="s">
        <v>180</v>
      </c>
      <c r="C217" s="12"/>
      <c r="D217" s="12"/>
      <c r="E217" s="12"/>
      <c r="F217" s="12"/>
      <c r="G217" s="12"/>
      <c r="H217" s="12"/>
      <c r="I217" s="12"/>
      <c r="J217" s="12"/>
      <c r="K217" s="12">
        <f t="shared" si="29"/>
        <v>0</v>
      </c>
      <c r="L217" s="12">
        <f t="shared" si="30"/>
        <v>0</v>
      </c>
      <c r="M217" s="12">
        <f t="shared" si="31"/>
        <v>0</v>
      </c>
      <c r="N217" s="12">
        <f t="shared" si="32"/>
        <v>0</v>
      </c>
      <c r="O217" s="12">
        <f t="shared" si="33"/>
        <v>0</v>
      </c>
      <c r="P217" s="12">
        <f t="shared" si="34"/>
        <v>0</v>
      </c>
      <c r="Q217" s="12">
        <f t="shared" si="35"/>
        <v>0</v>
      </c>
      <c r="R217" s="36"/>
    </row>
    <row r="218" spans="1:18" ht="33.75" customHeight="1" hidden="1">
      <c r="A218" s="20" t="s">
        <v>179</v>
      </c>
      <c r="B218" s="9" t="s">
        <v>180</v>
      </c>
      <c r="C218" s="13"/>
      <c r="D218" s="13"/>
      <c r="E218" s="13"/>
      <c r="F218" s="13"/>
      <c r="G218" s="12"/>
      <c r="H218" s="12"/>
      <c r="I218" s="13"/>
      <c r="J218" s="12"/>
      <c r="K218" s="12">
        <f t="shared" si="29"/>
        <v>0</v>
      </c>
      <c r="L218" s="12">
        <f t="shared" si="30"/>
        <v>0</v>
      </c>
      <c r="M218" s="12">
        <f t="shared" si="31"/>
        <v>0</v>
      </c>
      <c r="N218" s="12">
        <f t="shared" si="32"/>
        <v>0</v>
      </c>
      <c r="O218" s="12">
        <f t="shared" si="33"/>
        <v>0</v>
      </c>
      <c r="P218" s="12">
        <f t="shared" si="34"/>
        <v>0</v>
      </c>
      <c r="Q218" s="12">
        <f t="shared" si="35"/>
        <v>0</v>
      </c>
      <c r="R218" s="36"/>
    </row>
    <row r="219" spans="1:18" ht="107.25" customHeight="1">
      <c r="A219" s="21" t="s">
        <v>181</v>
      </c>
      <c r="B219" s="10" t="s">
        <v>182</v>
      </c>
      <c r="C219" s="12">
        <v>17151129.51</v>
      </c>
      <c r="D219" s="12">
        <v>41084.92</v>
      </c>
      <c r="E219" s="12">
        <v>17861976.42</v>
      </c>
      <c r="F219" s="12">
        <v>7569782.76</v>
      </c>
      <c r="G219" s="12">
        <v>27021181.17</v>
      </c>
      <c r="H219" s="12">
        <v>12030045.11</v>
      </c>
      <c r="I219" s="12">
        <v>20658100</v>
      </c>
      <c r="J219" s="12">
        <v>8734426.3</v>
      </c>
      <c r="K219" s="12">
        <f t="shared" si="29"/>
        <v>11923673.7</v>
      </c>
      <c r="L219" s="12">
        <f t="shared" si="30"/>
        <v>3506970.4899999984</v>
      </c>
      <c r="M219" s="12">
        <f t="shared" si="31"/>
        <v>2796123.579999998</v>
      </c>
      <c r="N219" s="12">
        <f t="shared" si="32"/>
        <v>-6363081.170000002</v>
      </c>
      <c r="O219" s="12">
        <f t="shared" si="33"/>
        <v>8693341.38</v>
      </c>
      <c r="P219" s="12">
        <f t="shared" si="34"/>
        <v>1164643.540000001</v>
      </c>
      <c r="Q219" s="12">
        <f t="shared" si="35"/>
        <v>-3295618.8099999987</v>
      </c>
      <c r="R219" s="36" t="s">
        <v>347</v>
      </c>
    </row>
    <row r="220" spans="1:18" ht="31.5" customHeight="1" hidden="1">
      <c r="A220" s="21" t="s">
        <v>183</v>
      </c>
      <c r="B220" s="10" t="s">
        <v>184</v>
      </c>
      <c r="C220" s="12"/>
      <c r="D220" s="12"/>
      <c r="E220" s="12"/>
      <c r="F220" s="12"/>
      <c r="G220" s="12"/>
      <c r="H220" s="12"/>
      <c r="I220" s="12"/>
      <c r="J220" s="12"/>
      <c r="K220" s="12">
        <f t="shared" si="29"/>
        <v>0</v>
      </c>
      <c r="L220" s="12">
        <f t="shared" si="30"/>
        <v>0</v>
      </c>
      <c r="M220" s="12">
        <f t="shared" si="31"/>
        <v>0</v>
      </c>
      <c r="N220" s="12">
        <f t="shared" si="32"/>
        <v>0</v>
      </c>
      <c r="O220" s="12">
        <f t="shared" si="33"/>
        <v>0</v>
      </c>
      <c r="P220" s="12">
        <f t="shared" si="34"/>
        <v>0</v>
      </c>
      <c r="Q220" s="12">
        <f t="shared" si="35"/>
        <v>0</v>
      </c>
      <c r="R220" s="36" t="s">
        <v>346</v>
      </c>
    </row>
    <row r="221" spans="1:18" ht="84" customHeight="1" hidden="1">
      <c r="A221" s="21" t="s">
        <v>185</v>
      </c>
      <c r="B221" s="10" t="s">
        <v>190</v>
      </c>
      <c r="C221" s="12"/>
      <c r="D221" s="12"/>
      <c r="E221" s="12"/>
      <c r="F221" s="12"/>
      <c r="G221" s="12"/>
      <c r="H221" s="12"/>
      <c r="I221" s="12"/>
      <c r="J221" s="12"/>
      <c r="K221" s="12">
        <f t="shared" si="29"/>
        <v>0</v>
      </c>
      <c r="L221" s="12">
        <f t="shared" si="30"/>
        <v>0</v>
      </c>
      <c r="M221" s="12">
        <f t="shared" si="31"/>
        <v>0</v>
      </c>
      <c r="N221" s="12">
        <f t="shared" si="32"/>
        <v>0</v>
      </c>
      <c r="O221" s="12">
        <f t="shared" si="33"/>
        <v>0</v>
      </c>
      <c r="P221" s="12">
        <f t="shared" si="34"/>
        <v>0</v>
      </c>
      <c r="Q221" s="12">
        <f t="shared" si="35"/>
        <v>0</v>
      </c>
      <c r="R221" s="36"/>
    </row>
    <row r="222" spans="1:18" ht="78.75" customHeight="1" hidden="1">
      <c r="A222" s="20" t="s">
        <v>185</v>
      </c>
      <c r="B222" s="9" t="s">
        <v>190</v>
      </c>
      <c r="C222" s="13"/>
      <c r="D222" s="13"/>
      <c r="E222" s="13"/>
      <c r="F222" s="13"/>
      <c r="G222" s="12"/>
      <c r="H222" s="12"/>
      <c r="I222" s="13"/>
      <c r="J222" s="12"/>
      <c r="K222" s="12">
        <f t="shared" si="29"/>
        <v>0</v>
      </c>
      <c r="L222" s="12">
        <f t="shared" si="30"/>
        <v>0</v>
      </c>
      <c r="M222" s="12">
        <f t="shared" si="31"/>
        <v>0</v>
      </c>
      <c r="N222" s="12">
        <f t="shared" si="32"/>
        <v>0</v>
      </c>
      <c r="O222" s="12">
        <f t="shared" si="33"/>
        <v>0</v>
      </c>
      <c r="P222" s="12">
        <f t="shared" si="34"/>
        <v>0</v>
      </c>
      <c r="Q222" s="12">
        <f t="shared" si="35"/>
        <v>0</v>
      </c>
      <c r="R222" s="36"/>
    </row>
    <row r="223" spans="1:18" ht="63" customHeight="1" hidden="1">
      <c r="A223" s="21" t="s">
        <v>191</v>
      </c>
      <c r="B223" s="10" t="s">
        <v>192</v>
      </c>
      <c r="C223" s="12"/>
      <c r="D223" s="12"/>
      <c r="E223" s="12"/>
      <c r="F223" s="12"/>
      <c r="G223" s="12"/>
      <c r="H223" s="12"/>
      <c r="I223" s="12"/>
      <c r="J223" s="12"/>
      <c r="K223" s="12">
        <f aca="true" t="shared" si="37" ref="K223:K261">I223-J223</f>
        <v>0</v>
      </c>
      <c r="L223" s="12">
        <f aca="true" t="shared" si="38" ref="L223:L261">I223-C223</f>
        <v>0</v>
      </c>
      <c r="M223" s="12">
        <f aca="true" t="shared" si="39" ref="M223:M261">I223-E223</f>
        <v>0</v>
      </c>
      <c r="N223" s="12">
        <f aca="true" t="shared" si="40" ref="N223:N261">I223-G223</f>
        <v>0</v>
      </c>
      <c r="O223" s="12">
        <f aca="true" t="shared" si="41" ref="O223:O261">J223-D223</f>
        <v>0</v>
      </c>
      <c r="P223" s="12">
        <f aca="true" t="shared" si="42" ref="P223:P261">J223-F223</f>
        <v>0</v>
      </c>
      <c r="Q223" s="12">
        <f aca="true" t="shared" si="43" ref="Q223:Q261">J223-H223</f>
        <v>0</v>
      </c>
      <c r="R223" s="36"/>
    </row>
    <row r="224" spans="1:18" ht="67.5" customHeight="1" hidden="1">
      <c r="A224" s="20" t="s">
        <v>191</v>
      </c>
      <c r="B224" s="9" t="s">
        <v>192</v>
      </c>
      <c r="C224" s="13"/>
      <c r="D224" s="13"/>
      <c r="E224" s="13"/>
      <c r="F224" s="13"/>
      <c r="G224" s="12"/>
      <c r="H224" s="12"/>
      <c r="I224" s="13"/>
      <c r="J224" s="12"/>
      <c r="K224" s="12">
        <f t="shared" si="37"/>
        <v>0</v>
      </c>
      <c r="L224" s="12">
        <f t="shared" si="38"/>
        <v>0</v>
      </c>
      <c r="M224" s="12">
        <f t="shared" si="39"/>
        <v>0</v>
      </c>
      <c r="N224" s="12">
        <f t="shared" si="40"/>
        <v>0</v>
      </c>
      <c r="O224" s="12">
        <f t="shared" si="41"/>
        <v>0</v>
      </c>
      <c r="P224" s="12">
        <f t="shared" si="42"/>
        <v>0</v>
      </c>
      <c r="Q224" s="12">
        <f t="shared" si="43"/>
        <v>0</v>
      </c>
      <c r="R224" s="36"/>
    </row>
    <row r="225" spans="1:18" ht="63" customHeight="1" hidden="1">
      <c r="A225" s="21" t="s">
        <v>193</v>
      </c>
      <c r="B225" s="10" t="s">
        <v>194</v>
      </c>
      <c r="C225" s="12"/>
      <c r="D225" s="12"/>
      <c r="E225" s="12"/>
      <c r="F225" s="12"/>
      <c r="G225" s="12"/>
      <c r="H225" s="12"/>
      <c r="I225" s="12"/>
      <c r="J225" s="12"/>
      <c r="K225" s="12">
        <f t="shared" si="37"/>
        <v>0</v>
      </c>
      <c r="L225" s="12">
        <f t="shared" si="38"/>
        <v>0</v>
      </c>
      <c r="M225" s="12">
        <f t="shared" si="39"/>
        <v>0</v>
      </c>
      <c r="N225" s="12">
        <f t="shared" si="40"/>
        <v>0</v>
      </c>
      <c r="O225" s="12">
        <f t="shared" si="41"/>
        <v>0</v>
      </c>
      <c r="P225" s="12">
        <f t="shared" si="42"/>
        <v>0</v>
      </c>
      <c r="Q225" s="12">
        <f t="shared" si="43"/>
        <v>0</v>
      </c>
      <c r="R225" s="36"/>
    </row>
    <row r="226" spans="1:18" ht="67.5" customHeight="1" hidden="1">
      <c r="A226" s="20" t="s">
        <v>193</v>
      </c>
      <c r="B226" s="9" t="s">
        <v>194</v>
      </c>
      <c r="C226" s="13"/>
      <c r="D226" s="13"/>
      <c r="E226" s="13"/>
      <c r="F226" s="13"/>
      <c r="G226" s="12"/>
      <c r="H226" s="12"/>
      <c r="I226" s="13"/>
      <c r="J226" s="12"/>
      <c r="K226" s="12">
        <f t="shared" si="37"/>
        <v>0</v>
      </c>
      <c r="L226" s="12">
        <f t="shared" si="38"/>
        <v>0</v>
      </c>
      <c r="M226" s="12">
        <f t="shared" si="39"/>
        <v>0</v>
      </c>
      <c r="N226" s="12">
        <f t="shared" si="40"/>
        <v>0</v>
      </c>
      <c r="O226" s="12">
        <f t="shared" si="41"/>
        <v>0</v>
      </c>
      <c r="P226" s="12">
        <f t="shared" si="42"/>
        <v>0</v>
      </c>
      <c r="Q226" s="12">
        <f t="shared" si="43"/>
        <v>0</v>
      </c>
      <c r="R226" s="36"/>
    </row>
    <row r="227" spans="1:18" ht="73.5" customHeight="1" hidden="1">
      <c r="A227" s="21" t="s">
        <v>195</v>
      </c>
      <c r="B227" s="10" t="s">
        <v>196</v>
      </c>
      <c r="C227" s="12"/>
      <c r="D227" s="12"/>
      <c r="E227" s="12"/>
      <c r="F227" s="12"/>
      <c r="G227" s="12"/>
      <c r="H227" s="12"/>
      <c r="I227" s="12"/>
      <c r="J227" s="12"/>
      <c r="K227" s="12">
        <f t="shared" si="37"/>
        <v>0</v>
      </c>
      <c r="L227" s="12">
        <f t="shared" si="38"/>
        <v>0</v>
      </c>
      <c r="M227" s="12">
        <f t="shared" si="39"/>
        <v>0</v>
      </c>
      <c r="N227" s="12">
        <f t="shared" si="40"/>
        <v>0</v>
      </c>
      <c r="O227" s="12">
        <f t="shared" si="41"/>
        <v>0</v>
      </c>
      <c r="P227" s="12">
        <f t="shared" si="42"/>
        <v>0</v>
      </c>
      <c r="Q227" s="12">
        <f t="shared" si="43"/>
        <v>0</v>
      </c>
      <c r="R227" s="36"/>
    </row>
    <row r="228" spans="1:18" ht="67.5" customHeight="1" hidden="1">
      <c r="A228" s="20" t="s">
        <v>195</v>
      </c>
      <c r="B228" s="9" t="s">
        <v>196</v>
      </c>
      <c r="C228" s="13"/>
      <c r="D228" s="13"/>
      <c r="E228" s="13"/>
      <c r="F228" s="13"/>
      <c r="G228" s="12"/>
      <c r="H228" s="12"/>
      <c r="I228" s="13"/>
      <c r="J228" s="12"/>
      <c r="K228" s="12">
        <f t="shared" si="37"/>
        <v>0</v>
      </c>
      <c r="L228" s="12">
        <f t="shared" si="38"/>
        <v>0</v>
      </c>
      <c r="M228" s="12">
        <f t="shared" si="39"/>
        <v>0</v>
      </c>
      <c r="N228" s="12">
        <f t="shared" si="40"/>
        <v>0</v>
      </c>
      <c r="O228" s="12">
        <f t="shared" si="41"/>
        <v>0</v>
      </c>
      <c r="P228" s="12">
        <f t="shared" si="42"/>
        <v>0</v>
      </c>
      <c r="Q228" s="12">
        <f t="shared" si="43"/>
        <v>0</v>
      </c>
      <c r="R228" s="36"/>
    </row>
    <row r="229" spans="1:18" ht="42" customHeight="1" hidden="1">
      <c r="A229" s="21" t="s">
        <v>197</v>
      </c>
      <c r="B229" s="10" t="s">
        <v>198</v>
      </c>
      <c r="C229" s="12"/>
      <c r="D229" s="12"/>
      <c r="E229" s="12"/>
      <c r="F229" s="12"/>
      <c r="G229" s="12"/>
      <c r="H229" s="12"/>
      <c r="I229" s="12"/>
      <c r="J229" s="12"/>
      <c r="K229" s="12">
        <f t="shared" si="37"/>
        <v>0</v>
      </c>
      <c r="L229" s="12">
        <f t="shared" si="38"/>
        <v>0</v>
      </c>
      <c r="M229" s="12">
        <f t="shared" si="39"/>
        <v>0</v>
      </c>
      <c r="N229" s="12">
        <f t="shared" si="40"/>
        <v>0</v>
      </c>
      <c r="O229" s="12">
        <f t="shared" si="41"/>
        <v>0</v>
      </c>
      <c r="P229" s="12">
        <f t="shared" si="42"/>
        <v>0</v>
      </c>
      <c r="Q229" s="12">
        <f t="shared" si="43"/>
        <v>0</v>
      </c>
      <c r="R229" s="36"/>
    </row>
    <row r="230" spans="1:18" ht="63" customHeight="1" hidden="1">
      <c r="A230" s="21" t="s">
        <v>199</v>
      </c>
      <c r="B230" s="10" t="s">
        <v>200</v>
      </c>
      <c r="C230" s="12"/>
      <c r="D230" s="12"/>
      <c r="E230" s="12"/>
      <c r="F230" s="12"/>
      <c r="G230" s="12"/>
      <c r="H230" s="12"/>
      <c r="I230" s="12"/>
      <c r="J230" s="12"/>
      <c r="K230" s="12">
        <f t="shared" si="37"/>
        <v>0</v>
      </c>
      <c r="L230" s="12">
        <f t="shared" si="38"/>
        <v>0</v>
      </c>
      <c r="M230" s="12">
        <f t="shared" si="39"/>
        <v>0</v>
      </c>
      <c r="N230" s="12">
        <f t="shared" si="40"/>
        <v>0</v>
      </c>
      <c r="O230" s="12">
        <f t="shared" si="41"/>
        <v>0</v>
      </c>
      <c r="P230" s="12">
        <f t="shared" si="42"/>
        <v>0</v>
      </c>
      <c r="Q230" s="12">
        <f t="shared" si="43"/>
        <v>0</v>
      </c>
      <c r="R230" s="36"/>
    </row>
    <row r="231" spans="1:18" ht="67.5" customHeight="1" hidden="1">
      <c r="A231" s="20" t="s">
        <v>199</v>
      </c>
      <c r="B231" s="9" t="s">
        <v>200</v>
      </c>
      <c r="C231" s="13"/>
      <c r="D231" s="13"/>
      <c r="E231" s="13"/>
      <c r="F231" s="13"/>
      <c r="G231" s="12"/>
      <c r="H231" s="12"/>
      <c r="I231" s="13"/>
      <c r="J231" s="12"/>
      <c r="K231" s="12">
        <f t="shared" si="37"/>
        <v>0</v>
      </c>
      <c r="L231" s="12">
        <f t="shared" si="38"/>
        <v>0</v>
      </c>
      <c r="M231" s="12">
        <f t="shared" si="39"/>
        <v>0</v>
      </c>
      <c r="N231" s="12">
        <f t="shared" si="40"/>
        <v>0</v>
      </c>
      <c r="O231" s="12">
        <f t="shared" si="41"/>
        <v>0</v>
      </c>
      <c r="P231" s="12">
        <f t="shared" si="42"/>
        <v>0</v>
      </c>
      <c r="Q231" s="12">
        <f t="shared" si="43"/>
        <v>0</v>
      </c>
      <c r="R231" s="36"/>
    </row>
    <row r="232" spans="1:18" ht="21" customHeight="1" hidden="1">
      <c r="A232" s="21" t="s">
        <v>201</v>
      </c>
      <c r="B232" s="10" t="s">
        <v>202</v>
      </c>
      <c r="C232" s="12"/>
      <c r="D232" s="12"/>
      <c r="E232" s="12"/>
      <c r="F232" s="12"/>
      <c r="G232" s="12"/>
      <c r="H232" s="12"/>
      <c r="I232" s="12"/>
      <c r="J232" s="12"/>
      <c r="K232" s="12">
        <f t="shared" si="37"/>
        <v>0</v>
      </c>
      <c r="L232" s="12">
        <f t="shared" si="38"/>
        <v>0</v>
      </c>
      <c r="M232" s="12">
        <f t="shared" si="39"/>
        <v>0</v>
      </c>
      <c r="N232" s="12">
        <f t="shared" si="40"/>
        <v>0</v>
      </c>
      <c r="O232" s="12">
        <f t="shared" si="41"/>
        <v>0</v>
      </c>
      <c r="P232" s="12">
        <f t="shared" si="42"/>
        <v>0</v>
      </c>
      <c r="Q232" s="12">
        <f t="shared" si="43"/>
        <v>0</v>
      </c>
      <c r="R232" s="36"/>
    </row>
    <row r="233" spans="1:18" ht="63" customHeight="1" hidden="1">
      <c r="A233" s="21" t="s">
        <v>203</v>
      </c>
      <c r="B233" s="10" t="s">
        <v>204</v>
      </c>
      <c r="C233" s="12"/>
      <c r="D233" s="12"/>
      <c r="E233" s="12"/>
      <c r="F233" s="12"/>
      <c r="G233" s="12"/>
      <c r="H233" s="12"/>
      <c r="I233" s="12"/>
      <c r="J233" s="12"/>
      <c r="K233" s="12">
        <f t="shared" si="37"/>
        <v>0</v>
      </c>
      <c r="L233" s="12">
        <f t="shared" si="38"/>
        <v>0</v>
      </c>
      <c r="M233" s="12">
        <f t="shared" si="39"/>
        <v>0</v>
      </c>
      <c r="N233" s="12">
        <f t="shared" si="40"/>
        <v>0</v>
      </c>
      <c r="O233" s="12">
        <f t="shared" si="41"/>
        <v>0</v>
      </c>
      <c r="P233" s="12">
        <f t="shared" si="42"/>
        <v>0</v>
      </c>
      <c r="Q233" s="12">
        <f t="shared" si="43"/>
        <v>0</v>
      </c>
      <c r="R233" s="36"/>
    </row>
    <row r="234" spans="1:18" ht="56.25" customHeight="1" hidden="1">
      <c r="A234" s="20" t="s">
        <v>203</v>
      </c>
      <c r="B234" s="9" t="s">
        <v>204</v>
      </c>
      <c r="C234" s="13"/>
      <c r="D234" s="13"/>
      <c r="E234" s="13"/>
      <c r="F234" s="13"/>
      <c r="G234" s="12"/>
      <c r="H234" s="12"/>
      <c r="I234" s="13"/>
      <c r="J234" s="12"/>
      <c r="K234" s="12">
        <f t="shared" si="37"/>
        <v>0</v>
      </c>
      <c r="L234" s="12">
        <f t="shared" si="38"/>
        <v>0</v>
      </c>
      <c r="M234" s="12">
        <f t="shared" si="39"/>
        <v>0</v>
      </c>
      <c r="N234" s="12">
        <f t="shared" si="40"/>
        <v>0</v>
      </c>
      <c r="O234" s="12">
        <f t="shared" si="41"/>
        <v>0</v>
      </c>
      <c r="P234" s="12">
        <f t="shared" si="42"/>
        <v>0</v>
      </c>
      <c r="Q234" s="12">
        <f t="shared" si="43"/>
        <v>0</v>
      </c>
      <c r="R234" s="36"/>
    </row>
    <row r="235" spans="1:18" ht="105" customHeight="1" hidden="1">
      <c r="A235" s="21" t="s">
        <v>205</v>
      </c>
      <c r="B235" s="16" t="s">
        <v>208</v>
      </c>
      <c r="C235" s="12"/>
      <c r="D235" s="12"/>
      <c r="E235" s="12"/>
      <c r="F235" s="12"/>
      <c r="G235" s="12"/>
      <c r="H235" s="12"/>
      <c r="I235" s="12"/>
      <c r="J235" s="12"/>
      <c r="K235" s="12">
        <f t="shared" si="37"/>
        <v>0</v>
      </c>
      <c r="L235" s="12">
        <f t="shared" si="38"/>
        <v>0</v>
      </c>
      <c r="M235" s="12">
        <f t="shared" si="39"/>
        <v>0</v>
      </c>
      <c r="N235" s="12">
        <f t="shared" si="40"/>
        <v>0</v>
      </c>
      <c r="O235" s="12">
        <f t="shared" si="41"/>
        <v>0</v>
      </c>
      <c r="P235" s="12">
        <f t="shared" si="42"/>
        <v>0</v>
      </c>
      <c r="Q235" s="12">
        <f t="shared" si="43"/>
        <v>0</v>
      </c>
      <c r="R235" s="36"/>
    </row>
    <row r="236" spans="1:18" ht="21" customHeight="1" hidden="1">
      <c r="A236" s="21" t="s">
        <v>209</v>
      </c>
      <c r="B236" s="10" t="s">
        <v>210</v>
      </c>
      <c r="C236" s="12"/>
      <c r="D236" s="12"/>
      <c r="E236" s="12"/>
      <c r="F236" s="12"/>
      <c r="G236" s="12"/>
      <c r="H236" s="12"/>
      <c r="I236" s="12"/>
      <c r="J236" s="12"/>
      <c r="K236" s="12">
        <f t="shared" si="37"/>
        <v>0</v>
      </c>
      <c r="L236" s="12">
        <f t="shared" si="38"/>
        <v>0</v>
      </c>
      <c r="M236" s="12">
        <f t="shared" si="39"/>
        <v>0</v>
      </c>
      <c r="N236" s="12">
        <f t="shared" si="40"/>
        <v>0</v>
      </c>
      <c r="O236" s="12">
        <f t="shared" si="41"/>
        <v>0</v>
      </c>
      <c r="P236" s="12">
        <f t="shared" si="42"/>
        <v>0</v>
      </c>
      <c r="Q236" s="12">
        <f t="shared" si="43"/>
        <v>0</v>
      </c>
      <c r="R236" s="36"/>
    </row>
    <row r="237" spans="1:18" ht="22.5" customHeight="1" hidden="1">
      <c r="A237" s="20" t="s">
        <v>209</v>
      </c>
      <c r="B237" s="9" t="s">
        <v>210</v>
      </c>
      <c r="C237" s="13"/>
      <c r="D237" s="13"/>
      <c r="E237" s="13"/>
      <c r="F237" s="13"/>
      <c r="G237" s="12"/>
      <c r="H237" s="12"/>
      <c r="I237" s="13"/>
      <c r="J237" s="12"/>
      <c r="K237" s="12">
        <f t="shared" si="37"/>
        <v>0</v>
      </c>
      <c r="L237" s="12">
        <f t="shared" si="38"/>
        <v>0</v>
      </c>
      <c r="M237" s="12">
        <f t="shared" si="39"/>
        <v>0</v>
      </c>
      <c r="N237" s="12">
        <f t="shared" si="40"/>
        <v>0</v>
      </c>
      <c r="O237" s="12">
        <f t="shared" si="41"/>
        <v>0</v>
      </c>
      <c r="P237" s="12">
        <f t="shared" si="42"/>
        <v>0</v>
      </c>
      <c r="Q237" s="12">
        <f t="shared" si="43"/>
        <v>0</v>
      </c>
      <c r="R237" s="36"/>
    </row>
    <row r="238" spans="1:18" ht="42" customHeight="1" hidden="1">
      <c r="A238" s="21" t="s">
        <v>211</v>
      </c>
      <c r="B238" s="10" t="s">
        <v>212</v>
      </c>
      <c r="C238" s="12"/>
      <c r="D238" s="12"/>
      <c r="E238" s="12"/>
      <c r="F238" s="12"/>
      <c r="G238" s="12"/>
      <c r="H238" s="12"/>
      <c r="I238" s="12"/>
      <c r="J238" s="12"/>
      <c r="K238" s="12">
        <f t="shared" si="37"/>
        <v>0</v>
      </c>
      <c r="L238" s="12">
        <f t="shared" si="38"/>
        <v>0</v>
      </c>
      <c r="M238" s="12">
        <f t="shared" si="39"/>
        <v>0</v>
      </c>
      <c r="N238" s="12">
        <f t="shared" si="40"/>
        <v>0</v>
      </c>
      <c r="O238" s="12">
        <f t="shared" si="41"/>
        <v>0</v>
      </c>
      <c r="P238" s="12">
        <f t="shared" si="42"/>
        <v>0</v>
      </c>
      <c r="Q238" s="12">
        <f t="shared" si="43"/>
        <v>0</v>
      </c>
      <c r="R238" s="36"/>
    </row>
    <row r="239" spans="1:18" ht="33.75" customHeight="1" hidden="1">
      <c r="A239" s="20" t="s">
        <v>211</v>
      </c>
      <c r="B239" s="9" t="s">
        <v>212</v>
      </c>
      <c r="C239" s="13"/>
      <c r="D239" s="13"/>
      <c r="E239" s="13"/>
      <c r="F239" s="13"/>
      <c r="G239" s="12"/>
      <c r="H239" s="12"/>
      <c r="I239" s="13"/>
      <c r="J239" s="12"/>
      <c r="K239" s="12">
        <f t="shared" si="37"/>
        <v>0</v>
      </c>
      <c r="L239" s="12">
        <f t="shared" si="38"/>
        <v>0</v>
      </c>
      <c r="M239" s="12">
        <f t="shared" si="39"/>
        <v>0</v>
      </c>
      <c r="N239" s="12">
        <f t="shared" si="40"/>
        <v>0</v>
      </c>
      <c r="O239" s="12">
        <f t="shared" si="41"/>
        <v>0</v>
      </c>
      <c r="P239" s="12">
        <f t="shared" si="42"/>
        <v>0</v>
      </c>
      <c r="Q239" s="12">
        <f t="shared" si="43"/>
        <v>0</v>
      </c>
      <c r="R239" s="36"/>
    </row>
    <row r="240" spans="1:18" ht="31.5" customHeight="1" hidden="1">
      <c r="A240" s="21" t="s">
        <v>188</v>
      </c>
      <c r="B240" s="10" t="s">
        <v>189</v>
      </c>
      <c r="C240" s="13"/>
      <c r="D240" s="13"/>
      <c r="E240" s="13"/>
      <c r="F240" s="13"/>
      <c r="G240" s="12"/>
      <c r="H240" s="12"/>
      <c r="I240" s="13"/>
      <c r="J240" s="12"/>
      <c r="K240" s="12">
        <f t="shared" si="37"/>
        <v>0</v>
      </c>
      <c r="L240" s="12">
        <f t="shared" si="38"/>
        <v>0</v>
      </c>
      <c r="M240" s="12">
        <f t="shared" si="39"/>
        <v>0</v>
      </c>
      <c r="N240" s="12">
        <f t="shared" si="40"/>
        <v>0</v>
      </c>
      <c r="O240" s="12">
        <f t="shared" si="41"/>
        <v>0</v>
      </c>
      <c r="P240" s="12">
        <f t="shared" si="42"/>
        <v>0</v>
      </c>
      <c r="Q240" s="12">
        <f t="shared" si="43"/>
        <v>0</v>
      </c>
      <c r="R240" s="36"/>
    </row>
    <row r="241" spans="1:18" ht="33.75" customHeight="1" hidden="1">
      <c r="A241" s="20" t="s">
        <v>188</v>
      </c>
      <c r="B241" s="9" t="s">
        <v>189</v>
      </c>
      <c r="C241" s="13"/>
      <c r="D241" s="13"/>
      <c r="E241" s="13"/>
      <c r="F241" s="13"/>
      <c r="G241" s="12"/>
      <c r="H241" s="12"/>
      <c r="I241" s="13"/>
      <c r="J241" s="12"/>
      <c r="K241" s="12">
        <f t="shared" si="37"/>
        <v>0</v>
      </c>
      <c r="L241" s="12">
        <f t="shared" si="38"/>
        <v>0</v>
      </c>
      <c r="M241" s="12">
        <f t="shared" si="39"/>
        <v>0</v>
      </c>
      <c r="N241" s="12">
        <f t="shared" si="40"/>
        <v>0</v>
      </c>
      <c r="O241" s="12">
        <f t="shared" si="41"/>
        <v>0</v>
      </c>
      <c r="P241" s="12">
        <f t="shared" si="42"/>
        <v>0</v>
      </c>
      <c r="Q241" s="12">
        <f t="shared" si="43"/>
        <v>0</v>
      </c>
      <c r="R241" s="36"/>
    </row>
    <row r="242" spans="1:18" ht="31.5" customHeight="1" hidden="1">
      <c r="A242" s="21" t="s">
        <v>213</v>
      </c>
      <c r="B242" s="10" t="s">
        <v>214</v>
      </c>
      <c r="C242" s="12"/>
      <c r="D242" s="12"/>
      <c r="E242" s="12"/>
      <c r="F242" s="12"/>
      <c r="G242" s="12"/>
      <c r="H242" s="12"/>
      <c r="I242" s="12"/>
      <c r="J242" s="12"/>
      <c r="K242" s="12">
        <f t="shared" si="37"/>
        <v>0</v>
      </c>
      <c r="L242" s="12">
        <f t="shared" si="38"/>
        <v>0</v>
      </c>
      <c r="M242" s="12">
        <f t="shared" si="39"/>
        <v>0</v>
      </c>
      <c r="N242" s="12">
        <f t="shared" si="40"/>
        <v>0</v>
      </c>
      <c r="O242" s="12">
        <f t="shared" si="41"/>
        <v>0</v>
      </c>
      <c r="P242" s="12">
        <f t="shared" si="42"/>
        <v>0</v>
      </c>
      <c r="Q242" s="12">
        <f t="shared" si="43"/>
        <v>0</v>
      </c>
      <c r="R242" s="36"/>
    </row>
    <row r="243" spans="1:18" ht="33.75" customHeight="1" hidden="1">
      <c r="A243" s="20" t="s">
        <v>213</v>
      </c>
      <c r="B243" s="9" t="s">
        <v>214</v>
      </c>
      <c r="C243" s="13"/>
      <c r="D243" s="13"/>
      <c r="E243" s="13"/>
      <c r="F243" s="13"/>
      <c r="G243" s="12"/>
      <c r="H243" s="12"/>
      <c r="I243" s="13"/>
      <c r="J243" s="12"/>
      <c r="K243" s="12">
        <f t="shared" si="37"/>
        <v>0</v>
      </c>
      <c r="L243" s="12">
        <f t="shared" si="38"/>
        <v>0</v>
      </c>
      <c r="M243" s="12">
        <f t="shared" si="39"/>
        <v>0</v>
      </c>
      <c r="N243" s="12">
        <f t="shared" si="40"/>
        <v>0</v>
      </c>
      <c r="O243" s="12">
        <f t="shared" si="41"/>
        <v>0</v>
      </c>
      <c r="P243" s="12">
        <f t="shared" si="42"/>
        <v>0</v>
      </c>
      <c r="Q243" s="12">
        <f t="shared" si="43"/>
        <v>0</v>
      </c>
      <c r="R243" s="36"/>
    </row>
    <row r="244" spans="1:18" ht="31.5" customHeight="1" hidden="1">
      <c r="A244" s="21" t="s">
        <v>215</v>
      </c>
      <c r="B244" s="10" t="s">
        <v>216</v>
      </c>
      <c r="C244" s="12"/>
      <c r="D244" s="12"/>
      <c r="E244" s="12"/>
      <c r="F244" s="12"/>
      <c r="G244" s="12"/>
      <c r="H244" s="12"/>
      <c r="I244" s="12"/>
      <c r="J244" s="12"/>
      <c r="K244" s="12">
        <f t="shared" si="37"/>
        <v>0</v>
      </c>
      <c r="L244" s="12">
        <f t="shared" si="38"/>
        <v>0</v>
      </c>
      <c r="M244" s="12">
        <f t="shared" si="39"/>
        <v>0</v>
      </c>
      <c r="N244" s="12">
        <f t="shared" si="40"/>
        <v>0</v>
      </c>
      <c r="O244" s="12">
        <f t="shared" si="41"/>
        <v>0</v>
      </c>
      <c r="P244" s="12">
        <f t="shared" si="42"/>
        <v>0</v>
      </c>
      <c r="Q244" s="12">
        <f t="shared" si="43"/>
        <v>0</v>
      </c>
      <c r="R244" s="36"/>
    </row>
    <row r="245" spans="1:18" ht="22.5" customHeight="1" hidden="1">
      <c r="A245" s="20" t="s">
        <v>215</v>
      </c>
      <c r="B245" s="9" t="s">
        <v>216</v>
      </c>
      <c r="C245" s="13"/>
      <c r="D245" s="13"/>
      <c r="E245" s="13"/>
      <c r="F245" s="13"/>
      <c r="G245" s="12"/>
      <c r="H245" s="12"/>
      <c r="I245" s="13"/>
      <c r="J245" s="12"/>
      <c r="K245" s="12">
        <f t="shared" si="37"/>
        <v>0</v>
      </c>
      <c r="L245" s="12">
        <f t="shared" si="38"/>
        <v>0</v>
      </c>
      <c r="M245" s="12">
        <f t="shared" si="39"/>
        <v>0</v>
      </c>
      <c r="N245" s="12">
        <f t="shared" si="40"/>
        <v>0</v>
      </c>
      <c r="O245" s="12">
        <f t="shared" si="41"/>
        <v>0</v>
      </c>
      <c r="P245" s="12">
        <f t="shared" si="42"/>
        <v>0</v>
      </c>
      <c r="Q245" s="12">
        <f t="shared" si="43"/>
        <v>0</v>
      </c>
      <c r="R245" s="36"/>
    </row>
    <row r="246" spans="1:18" ht="63" customHeight="1" hidden="1">
      <c r="A246" s="21" t="s">
        <v>217</v>
      </c>
      <c r="B246" s="10" t="s">
        <v>207</v>
      </c>
      <c r="C246" s="12"/>
      <c r="D246" s="12"/>
      <c r="E246" s="12"/>
      <c r="F246" s="12"/>
      <c r="G246" s="12"/>
      <c r="H246" s="12"/>
      <c r="I246" s="12"/>
      <c r="J246" s="12"/>
      <c r="K246" s="12">
        <f t="shared" si="37"/>
        <v>0</v>
      </c>
      <c r="L246" s="12">
        <f t="shared" si="38"/>
        <v>0</v>
      </c>
      <c r="M246" s="12">
        <f t="shared" si="39"/>
        <v>0</v>
      </c>
      <c r="N246" s="12">
        <f t="shared" si="40"/>
        <v>0</v>
      </c>
      <c r="O246" s="12">
        <f t="shared" si="41"/>
        <v>0</v>
      </c>
      <c r="P246" s="12">
        <f t="shared" si="42"/>
        <v>0</v>
      </c>
      <c r="Q246" s="12">
        <f t="shared" si="43"/>
        <v>0</v>
      </c>
      <c r="R246" s="36"/>
    </row>
    <row r="247" spans="1:18" ht="67.5" customHeight="1" hidden="1">
      <c r="A247" s="20" t="s">
        <v>217</v>
      </c>
      <c r="B247" s="9" t="s">
        <v>207</v>
      </c>
      <c r="C247" s="13"/>
      <c r="D247" s="13"/>
      <c r="E247" s="13"/>
      <c r="F247" s="13"/>
      <c r="G247" s="12"/>
      <c r="H247" s="12"/>
      <c r="I247" s="13"/>
      <c r="J247" s="12"/>
      <c r="K247" s="12">
        <f t="shared" si="37"/>
        <v>0</v>
      </c>
      <c r="L247" s="12">
        <f t="shared" si="38"/>
        <v>0</v>
      </c>
      <c r="M247" s="12">
        <f t="shared" si="39"/>
        <v>0</v>
      </c>
      <c r="N247" s="12">
        <f t="shared" si="40"/>
        <v>0</v>
      </c>
      <c r="O247" s="12">
        <f t="shared" si="41"/>
        <v>0</v>
      </c>
      <c r="P247" s="12">
        <f t="shared" si="42"/>
        <v>0</v>
      </c>
      <c r="Q247" s="12">
        <f t="shared" si="43"/>
        <v>0</v>
      </c>
      <c r="R247" s="36"/>
    </row>
    <row r="248" spans="1:18" ht="31.5" customHeight="1" hidden="1">
      <c r="A248" s="21" t="s">
        <v>218</v>
      </c>
      <c r="B248" s="10" t="s">
        <v>219</v>
      </c>
      <c r="C248" s="12"/>
      <c r="D248" s="12"/>
      <c r="E248" s="12"/>
      <c r="F248" s="12"/>
      <c r="G248" s="12"/>
      <c r="H248" s="12"/>
      <c r="I248" s="12"/>
      <c r="J248" s="12"/>
      <c r="K248" s="12">
        <f t="shared" si="37"/>
        <v>0</v>
      </c>
      <c r="L248" s="12">
        <f t="shared" si="38"/>
        <v>0</v>
      </c>
      <c r="M248" s="12">
        <f t="shared" si="39"/>
        <v>0</v>
      </c>
      <c r="N248" s="12">
        <f t="shared" si="40"/>
        <v>0</v>
      </c>
      <c r="O248" s="12">
        <f t="shared" si="41"/>
        <v>0</v>
      </c>
      <c r="P248" s="12">
        <f t="shared" si="42"/>
        <v>0</v>
      </c>
      <c r="Q248" s="12">
        <f t="shared" si="43"/>
        <v>0</v>
      </c>
      <c r="R248" s="36"/>
    </row>
    <row r="249" spans="1:18" ht="33.75" customHeight="1" hidden="1">
      <c r="A249" s="20" t="s">
        <v>218</v>
      </c>
      <c r="B249" s="9" t="s">
        <v>219</v>
      </c>
      <c r="C249" s="13"/>
      <c r="D249" s="13"/>
      <c r="E249" s="13"/>
      <c r="F249" s="13"/>
      <c r="G249" s="12"/>
      <c r="H249" s="12"/>
      <c r="I249" s="13"/>
      <c r="J249" s="12"/>
      <c r="K249" s="12">
        <f t="shared" si="37"/>
        <v>0</v>
      </c>
      <c r="L249" s="12">
        <f t="shared" si="38"/>
        <v>0</v>
      </c>
      <c r="M249" s="12">
        <f t="shared" si="39"/>
        <v>0</v>
      </c>
      <c r="N249" s="12">
        <f t="shared" si="40"/>
        <v>0</v>
      </c>
      <c r="O249" s="12">
        <f t="shared" si="41"/>
        <v>0</v>
      </c>
      <c r="P249" s="12">
        <f t="shared" si="42"/>
        <v>0</v>
      </c>
      <c r="Q249" s="12">
        <f t="shared" si="43"/>
        <v>0</v>
      </c>
      <c r="R249" s="36"/>
    </row>
    <row r="250" spans="1:18" ht="52.5" customHeight="1" hidden="1">
      <c r="A250" s="21" t="s">
        <v>220</v>
      </c>
      <c r="B250" s="10" t="s">
        <v>221</v>
      </c>
      <c r="C250" s="12"/>
      <c r="D250" s="12"/>
      <c r="E250" s="12"/>
      <c r="F250" s="12"/>
      <c r="G250" s="12"/>
      <c r="H250" s="12"/>
      <c r="I250" s="12"/>
      <c r="J250" s="12"/>
      <c r="K250" s="12">
        <f t="shared" si="37"/>
        <v>0</v>
      </c>
      <c r="L250" s="12">
        <f t="shared" si="38"/>
        <v>0</v>
      </c>
      <c r="M250" s="12">
        <f t="shared" si="39"/>
        <v>0</v>
      </c>
      <c r="N250" s="12">
        <f t="shared" si="40"/>
        <v>0</v>
      </c>
      <c r="O250" s="12">
        <f t="shared" si="41"/>
        <v>0</v>
      </c>
      <c r="P250" s="12">
        <f t="shared" si="42"/>
        <v>0</v>
      </c>
      <c r="Q250" s="12">
        <f t="shared" si="43"/>
        <v>0</v>
      </c>
      <c r="R250" s="36"/>
    </row>
    <row r="251" spans="1:18" ht="63" customHeight="1" hidden="1">
      <c r="A251" s="21" t="s">
        <v>222</v>
      </c>
      <c r="B251" s="10" t="s">
        <v>223</v>
      </c>
      <c r="C251" s="12"/>
      <c r="D251" s="12"/>
      <c r="E251" s="12"/>
      <c r="F251" s="12"/>
      <c r="G251" s="12"/>
      <c r="H251" s="12"/>
      <c r="I251" s="12"/>
      <c r="J251" s="12"/>
      <c r="K251" s="12">
        <f t="shared" si="37"/>
        <v>0</v>
      </c>
      <c r="L251" s="12">
        <f t="shared" si="38"/>
        <v>0</v>
      </c>
      <c r="M251" s="12">
        <f t="shared" si="39"/>
        <v>0</v>
      </c>
      <c r="N251" s="12">
        <f t="shared" si="40"/>
        <v>0</v>
      </c>
      <c r="O251" s="12">
        <f t="shared" si="41"/>
        <v>0</v>
      </c>
      <c r="P251" s="12">
        <f t="shared" si="42"/>
        <v>0</v>
      </c>
      <c r="Q251" s="12">
        <f t="shared" si="43"/>
        <v>0</v>
      </c>
      <c r="R251" s="36"/>
    </row>
    <row r="252" spans="1:18" ht="67.5" customHeight="1" hidden="1">
      <c r="A252" s="20" t="s">
        <v>222</v>
      </c>
      <c r="B252" s="9" t="s">
        <v>223</v>
      </c>
      <c r="C252" s="13"/>
      <c r="D252" s="13"/>
      <c r="E252" s="13"/>
      <c r="F252" s="13"/>
      <c r="G252" s="12"/>
      <c r="H252" s="12"/>
      <c r="I252" s="13"/>
      <c r="J252" s="12"/>
      <c r="K252" s="12">
        <f t="shared" si="37"/>
        <v>0</v>
      </c>
      <c r="L252" s="12">
        <f t="shared" si="38"/>
        <v>0</v>
      </c>
      <c r="M252" s="12">
        <f t="shared" si="39"/>
        <v>0</v>
      </c>
      <c r="N252" s="12">
        <f t="shared" si="40"/>
        <v>0</v>
      </c>
      <c r="O252" s="12">
        <f t="shared" si="41"/>
        <v>0</v>
      </c>
      <c r="P252" s="12">
        <f t="shared" si="42"/>
        <v>0</v>
      </c>
      <c r="Q252" s="12">
        <f t="shared" si="43"/>
        <v>0</v>
      </c>
      <c r="R252" s="36"/>
    </row>
    <row r="253" spans="1:18" ht="31.5" customHeight="1" hidden="1">
      <c r="A253" s="21" t="s">
        <v>226</v>
      </c>
      <c r="B253" s="10" t="s">
        <v>227</v>
      </c>
      <c r="C253" s="12"/>
      <c r="D253" s="12"/>
      <c r="E253" s="12"/>
      <c r="F253" s="12"/>
      <c r="G253" s="12"/>
      <c r="H253" s="12"/>
      <c r="I253" s="12"/>
      <c r="J253" s="12"/>
      <c r="K253" s="12">
        <f t="shared" si="37"/>
        <v>0</v>
      </c>
      <c r="L253" s="12">
        <f t="shared" si="38"/>
        <v>0</v>
      </c>
      <c r="M253" s="12">
        <f t="shared" si="39"/>
        <v>0</v>
      </c>
      <c r="N253" s="12">
        <f t="shared" si="40"/>
        <v>0</v>
      </c>
      <c r="O253" s="12">
        <f t="shared" si="41"/>
        <v>0</v>
      </c>
      <c r="P253" s="12">
        <f t="shared" si="42"/>
        <v>0</v>
      </c>
      <c r="Q253" s="12">
        <f t="shared" si="43"/>
        <v>0</v>
      </c>
      <c r="R253" s="36"/>
    </row>
    <row r="254" spans="1:18" ht="19.5" customHeight="1" hidden="1">
      <c r="A254" s="21" t="s">
        <v>228</v>
      </c>
      <c r="B254" s="10" t="s">
        <v>229</v>
      </c>
      <c r="C254" s="12"/>
      <c r="D254" s="12"/>
      <c r="E254" s="12"/>
      <c r="F254" s="12"/>
      <c r="G254" s="12"/>
      <c r="H254" s="12"/>
      <c r="I254" s="12"/>
      <c r="J254" s="12"/>
      <c r="K254" s="12">
        <f t="shared" si="37"/>
        <v>0</v>
      </c>
      <c r="L254" s="12">
        <f t="shared" si="38"/>
        <v>0</v>
      </c>
      <c r="M254" s="12">
        <f t="shared" si="39"/>
        <v>0</v>
      </c>
      <c r="N254" s="12">
        <f t="shared" si="40"/>
        <v>0</v>
      </c>
      <c r="O254" s="12">
        <f t="shared" si="41"/>
        <v>0</v>
      </c>
      <c r="P254" s="12">
        <f t="shared" si="42"/>
        <v>0</v>
      </c>
      <c r="Q254" s="12">
        <f t="shared" si="43"/>
        <v>0</v>
      </c>
      <c r="R254" s="36"/>
    </row>
    <row r="255" spans="1:18" ht="39.75" customHeight="1" hidden="1">
      <c r="A255" s="20" t="s">
        <v>228</v>
      </c>
      <c r="B255" s="9" t="s">
        <v>229</v>
      </c>
      <c r="C255" s="13"/>
      <c r="D255" s="13"/>
      <c r="E255" s="13"/>
      <c r="F255" s="13"/>
      <c r="G255" s="12"/>
      <c r="H255" s="12"/>
      <c r="I255" s="13"/>
      <c r="J255" s="12"/>
      <c r="K255" s="12">
        <f t="shared" si="37"/>
        <v>0</v>
      </c>
      <c r="L255" s="12">
        <f t="shared" si="38"/>
        <v>0</v>
      </c>
      <c r="M255" s="12">
        <f t="shared" si="39"/>
        <v>0</v>
      </c>
      <c r="N255" s="12">
        <f t="shared" si="40"/>
        <v>0</v>
      </c>
      <c r="O255" s="12">
        <f t="shared" si="41"/>
        <v>0</v>
      </c>
      <c r="P255" s="12">
        <f t="shared" si="42"/>
        <v>0</v>
      </c>
      <c r="Q255" s="12">
        <f t="shared" si="43"/>
        <v>0</v>
      </c>
      <c r="R255" s="36"/>
    </row>
    <row r="256" spans="1:18" ht="12.75">
      <c r="A256" s="21" t="s">
        <v>230</v>
      </c>
      <c r="B256" s="10" t="s">
        <v>231</v>
      </c>
      <c r="C256" s="12">
        <f aca="true" t="shared" si="44" ref="C256:H256">C257+C260</f>
        <v>1210826.62</v>
      </c>
      <c r="D256" s="12">
        <f t="shared" si="44"/>
        <v>11079194.77</v>
      </c>
      <c r="E256" s="12">
        <f>E257+E260</f>
        <v>1595.7999999999956</v>
      </c>
      <c r="F256" s="12">
        <f>F257+F260</f>
        <v>-107841.88</v>
      </c>
      <c r="G256" s="12">
        <f>G257+G260</f>
        <v>1120329.71</v>
      </c>
      <c r="H256" s="12">
        <f t="shared" si="44"/>
        <v>-5992.48</v>
      </c>
      <c r="I256" s="12">
        <v>0</v>
      </c>
      <c r="J256" s="12">
        <f>J257+J260</f>
        <v>95084.73</v>
      </c>
      <c r="K256" s="12">
        <f t="shared" si="37"/>
        <v>-95084.73</v>
      </c>
      <c r="L256" s="12">
        <f t="shared" si="38"/>
        <v>-1210826.62</v>
      </c>
      <c r="M256" s="12">
        <f t="shared" si="39"/>
        <v>-1595.7999999999956</v>
      </c>
      <c r="N256" s="12">
        <f t="shared" si="40"/>
        <v>-1120329.71</v>
      </c>
      <c r="O256" s="12">
        <f t="shared" si="41"/>
        <v>-10984110.04</v>
      </c>
      <c r="P256" s="12">
        <f t="shared" si="42"/>
        <v>202926.61</v>
      </c>
      <c r="Q256" s="12">
        <f t="shared" si="43"/>
        <v>101077.20999999999</v>
      </c>
      <c r="R256" s="36"/>
    </row>
    <row r="257" spans="1:18" s="28" customFormat="1" ht="12.75">
      <c r="A257" s="20" t="s">
        <v>232</v>
      </c>
      <c r="B257" s="9" t="s">
        <v>233</v>
      </c>
      <c r="C257" s="13">
        <v>298569.03</v>
      </c>
      <c r="D257" s="13">
        <v>11079194.77</v>
      </c>
      <c r="E257" s="13">
        <v>-45022.8</v>
      </c>
      <c r="F257" s="13">
        <v>-107841.88</v>
      </c>
      <c r="G257" s="13">
        <v>33726.41</v>
      </c>
      <c r="H257" s="13">
        <v>-7212.48</v>
      </c>
      <c r="I257" s="13">
        <v>0</v>
      </c>
      <c r="J257" s="13">
        <v>95084.73</v>
      </c>
      <c r="K257" s="12">
        <f t="shared" si="37"/>
        <v>-95084.73</v>
      </c>
      <c r="L257" s="12">
        <f t="shared" si="38"/>
        <v>-298569.03</v>
      </c>
      <c r="M257" s="12">
        <f t="shared" si="39"/>
        <v>45022.8</v>
      </c>
      <c r="N257" s="12">
        <f t="shared" si="40"/>
        <v>-33726.41</v>
      </c>
      <c r="O257" s="12">
        <f t="shared" si="41"/>
        <v>-10984110.04</v>
      </c>
      <c r="P257" s="12">
        <f t="shared" si="42"/>
        <v>202926.61</v>
      </c>
      <c r="Q257" s="12">
        <f t="shared" si="43"/>
        <v>102297.20999999999</v>
      </c>
      <c r="R257" s="36"/>
    </row>
    <row r="258" spans="1:18" s="28" customFormat="1" ht="22.5" customHeight="1" hidden="1">
      <c r="A258" s="20" t="s">
        <v>234</v>
      </c>
      <c r="B258" s="9" t="s">
        <v>235</v>
      </c>
      <c r="C258" s="13"/>
      <c r="D258" s="13"/>
      <c r="E258" s="13"/>
      <c r="F258" s="13"/>
      <c r="G258" s="13"/>
      <c r="H258" s="13"/>
      <c r="I258" s="13"/>
      <c r="J258" s="13"/>
      <c r="K258" s="12">
        <f t="shared" si="37"/>
        <v>0</v>
      </c>
      <c r="L258" s="12">
        <f t="shared" si="38"/>
        <v>0</v>
      </c>
      <c r="M258" s="12">
        <f t="shared" si="39"/>
        <v>0</v>
      </c>
      <c r="N258" s="12">
        <f t="shared" si="40"/>
        <v>0</v>
      </c>
      <c r="O258" s="12">
        <f t="shared" si="41"/>
        <v>0</v>
      </c>
      <c r="P258" s="12">
        <f t="shared" si="42"/>
        <v>0</v>
      </c>
      <c r="Q258" s="12">
        <f t="shared" si="43"/>
        <v>0</v>
      </c>
      <c r="R258" s="36"/>
    </row>
    <row r="259" spans="1:18" s="28" customFormat="1" ht="22.5" customHeight="1" hidden="1">
      <c r="A259" s="20" t="s">
        <v>234</v>
      </c>
      <c r="B259" s="9" t="s">
        <v>235</v>
      </c>
      <c r="C259" s="13"/>
      <c r="D259" s="13"/>
      <c r="E259" s="13"/>
      <c r="F259" s="13"/>
      <c r="G259" s="13"/>
      <c r="H259" s="13"/>
      <c r="I259" s="13"/>
      <c r="J259" s="13"/>
      <c r="K259" s="12">
        <f t="shared" si="37"/>
        <v>0</v>
      </c>
      <c r="L259" s="12">
        <f t="shared" si="38"/>
        <v>0</v>
      </c>
      <c r="M259" s="12">
        <f t="shared" si="39"/>
        <v>0</v>
      </c>
      <c r="N259" s="12">
        <f t="shared" si="40"/>
        <v>0</v>
      </c>
      <c r="O259" s="12">
        <f t="shared" si="41"/>
        <v>0</v>
      </c>
      <c r="P259" s="12">
        <f t="shared" si="42"/>
        <v>0</v>
      </c>
      <c r="Q259" s="12">
        <f t="shared" si="43"/>
        <v>0</v>
      </c>
      <c r="R259" s="36"/>
    </row>
    <row r="260" spans="1:18" s="28" customFormat="1" ht="12.75">
      <c r="A260" s="20" t="s">
        <v>236</v>
      </c>
      <c r="B260" s="9" t="s">
        <v>237</v>
      </c>
      <c r="C260" s="13">
        <v>912257.59</v>
      </c>
      <c r="D260" s="13">
        <v>0</v>
      </c>
      <c r="E260" s="13">
        <v>46618.6</v>
      </c>
      <c r="F260" s="13">
        <v>0</v>
      </c>
      <c r="G260" s="13">
        <v>1086603.3</v>
      </c>
      <c r="H260" s="13">
        <v>1220</v>
      </c>
      <c r="I260" s="13">
        <v>0</v>
      </c>
      <c r="J260" s="13">
        <v>0</v>
      </c>
      <c r="K260" s="12">
        <f t="shared" si="37"/>
        <v>0</v>
      </c>
      <c r="L260" s="12">
        <f t="shared" si="38"/>
        <v>-912257.59</v>
      </c>
      <c r="M260" s="12">
        <f t="shared" si="39"/>
        <v>-46618.6</v>
      </c>
      <c r="N260" s="12">
        <f t="shared" si="40"/>
        <v>-1086603.3</v>
      </c>
      <c r="O260" s="12">
        <f t="shared" si="41"/>
        <v>0</v>
      </c>
      <c r="P260" s="12">
        <f t="shared" si="42"/>
        <v>0</v>
      </c>
      <c r="Q260" s="12">
        <f t="shared" si="43"/>
        <v>-1220</v>
      </c>
      <c r="R260" s="36"/>
    </row>
    <row r="261" spans="1:18" ht="43.5" customHeight="1">
      <c r="A261" s="21" t="s">
        <v>329</v>
      </c>
      <c r="B261" s="10" t="s">
        <v>330</v>
      </c>
      <c r="C261" s="12">
        <v>0</v>
      </c>
      <c r="D261" s="12">
        <v>0</v>
      </c>
      <c r="E261" s="12">
        <v>246723.06</v>
      </c>
      <c r="F261" s="12">
        <v>0</v>
      </c>
      <c r="G261" s="12">
        <v>0</v>
      </c>
      <c r="H261" s="12">
        <v>0</v>
      </c>
      <c r="I261" s="12">
        <v>0</v>
      </c>
      <c r="J261" s="12">
        <v>0</v>
      </c>
      <c r="K261" s="12">
        <f t="shared" si="37"/>
        <v>0</v>
      </c>
      <c r="L261" s="12">
        <f t="shared" si="38"/>
        <v>0</v>
      </c>
      <c r="M261" s="12">
        <f t="shared" si="39"/>
        <v>-246723.06</v>
      </c>
      <c r="N261" s="12">
        <f t="shared" si="40"/>
        <v>0</v>
      </c>
      <c r="O261" s="12">
        <f t="shared" si="41"/>
        <v>0</v>
      </c>
      <c r="P261" s="12">
        <f t="shared" si="42"/>
        <v>0</v>
      </c>
      <c r="Q261" s="12">
        <f t="shared" si="43"/>
        <v>0</v>
      </c>
      <c r="R261" s="35"/>
    </row>
    <row r="262" spans="1:18" ht="12.75">
      <c r="A262" s="31"/>
      <c r="B262" s="32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33"/>
    </row>
    <row r="263" spans="1:18" ht="39" customHeight="1">
      <c r="A263" s="70"/>
      <c r="B263" s="70"/>
      <c r="C263" s="70"/>
      <c r="D263" s="70"/>
      <c r="E263" s="70"/>
      <c r="F263" s="70"/>
      <c r="G263" s="70"/>
      <c r="H263" s="70"/>
      <c r="I263" s="70"/>
      <c r="J263" s="70"/>
      <c r="K263" s="70"/>
      <c r="L263" s="70"/>
      <c r="M263" s="70"/>
      <c r="N263" s="70"/>
      <c r="O263" s="70"/>
      <c r="P263" s="70"/>
      <c r="Q263" s="70"/>
      <c r="R263" s="70"/>
    </row>
  </sheetData>
  <sheetProtection/>
  <mergeCells count="17">
    <mergeCell ref="A5:R5"/>
    <mergeCell ref="A4:R4"/>
    <mergeCell ref="A263:R263"/>
    <mergeCell ref="A13:B13"/>
    <mergeCell ref="A1:G1"/>
    <mergeCell ref="A2:H2"/>
    <mergeCell ref="A6:A7"/>
    <mergeCell ref="B6:B7"/>
    <mergeCell ref="G6:H6"/>
    <mergeCell ref="R16:R17"/>
    <mergeCell ref="R172:R175"/>
    <mergeCell ref="R26:R36"/>
    <mergeCell ref="R6:R7"/>
    <mergeCell ref="L6:P6"/>
    <mergeCell ref="C6:D6"/>
    <mergeCell ref="E6:F6"/>
    <mergeCell ref="I6:K6"/>
  </mergeCells>
  <printOptions/>
  <pageMargins left="0.2362204724409449" right="0.1968503937007874" top="0" bottom="0" header="0.15748031496062992" footer="0.1968503937007874"/>
  <pageSetup fitToHeight="0" horizontalDpi="600" verticalDpi="600" orientation="landscape" paperSize="9" scale="6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kostina</dc:creator>
  <cp:keywords/>
  <dc:description/>
  <cp:lastModifiedBy>Броткина О.В.</cp:lastModifiedBy>
  <cp:lastPrinted>2017-07-04T13:03:28Z</cp:lastPrinted>
  <dcterms:created xsi:type="dcterms:W3CDTF">2005-05-04T14:03:56Z</dcterms:created>
  <dcterms:modified xsi:type="dcterms:W3CDTF">2017-09-11T06:34:13Z</dcterms:modified>
  <cp:category/>
  <cp:version/>
  <cp:contentType/>
  <cp:contentStatus/>
</cp:coreProperties>
</file>