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<sst xmlns="http://schemas.openxmlformats.org/spreadsheetml/2006/main" count="105" uniqueCount="99">
  <si>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</si>
  <si>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</si>
  <si>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</si>
  <si>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</si>
  <si>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</si>
  <si>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</si>
  <si>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</si>
  <si>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</si>
  <si>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</si>
  <si>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</si>
  <si>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</si>
  <si>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</si>
  <si>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</si>
  <si>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</si>
  <si>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</si>
  <si>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</si>
  <si>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</si>
  <si>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</si>
  <si>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</si>
  <si>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</si>
  <si>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</si>
  <si>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</si>
  <si>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</si>
  <si>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</si>
  <si>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</si>
  <si>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</si>
  <si>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</si>
  <si>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</si>
  <si>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</si>
  <si>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</si>
  <si>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</si>
  <si>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</si>
  <si>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</si>
  <si>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</si>
  <si>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</si>
  <si>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</si>
  <si>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</si>
  <si>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</si>
  <si>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</si>
  <si>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</si>
  <si>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</si>
  <si>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</si>
  <si>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</si>
  <si>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</si>
  <si>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</si>
  <si>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</si>
  <si>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</si>
  <si>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</si>
  <si>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</si>
  <si>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</si>
  <si>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</si>
  <si>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</si>
  <si>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</si>
  <si>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</si>
  <si>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</si>
  <si>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</si>
  <si>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</si>
  <si>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</si>
  <si>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</si>
  <si>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</si>
  <si>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</si>
  <si>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</si>
  <si>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</si>
  <si>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</si>
  <si>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</si>
  <si>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</si>
  <si>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</si>
  <si>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</si>
  <si>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</si>
  <si>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</si>
  <si>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</si>
  <si>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</si>
  <si>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</si>
  <si>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</si>
  <si>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</si>
  <si>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</si>
  <si>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</si>
  <si>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</si>
  <si>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</si>
  <si>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</si>
  <si>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</si>
  <si>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</si>
  <si>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</si>
  <si>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</si>
  <si>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</si>
  <si>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</si>
  <si>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</si>
  <si>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</si>
  <si>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</si>
  <si>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</si>
  <si>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Приложение 2 к пояснительной записке</t>
  </si>
  <si>
    <t>0705</t>
  </si>
  <si>
    <t>Профессиональная подготовка, переподготовка и повышение квалификации</t>
  </si>
  <si>
    <t xml:space="preserve"> 2019 год 
(по состоянию на 01.04.2019)</t>
  </si>
  <si>
    <t>Данные о расходах бюджета МОГО "Ухта" по разделам и подразделам классификации расходов бюджетов 
за I квартал 2020 года в сравнении с I кварталом 2019 года</t>
  </si>
  <si>
    <t xml:space="preserve"> 2020 год 
(по состоянию на 01.04.2020)</t>
  </si>
  <si>
    <t>Отклонение 2020 года от 2019 года 
(+увеличение; - уменьшение)</t>
  </si>
  <si>
    <t>0410</t>
  </si>
  <si>
    <t>Связь и информатика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</si>
</sst>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vertical="top" wrapText="1"/>
      <protection/>
    </xf>
    <xf numFmtId="4" fontId="25" fillId="0" borderId="1">
      <alignment horizontal="right" vertical="top" shrinkToFit="1"/>
      <protection/>
    </xf>
    <xf numFmtId="4" fontId="25" fillId="0" borderId="2">
      <alignment horizontal="right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6" xfId="33"/>
    <cellStyle name="ex68" xfId="34"/>
    <cellStyle name="ex6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="120" zoomScaleNormal="120" zoomScalePageLayoutView="0" workbookViewId="0" topLeftCell="A40">
      <selection activeCell="G53" sqref="G53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8515625" style="0" bestFit="1" customWidth="1"/>
    <col min="4" max="4" width="16.00390625" style="0" customWidth="1"/>
    <col min="5" max="5" width="17.8515625" style="0" customWidth="1"/>
    <col min="6" max="6" width="15.8515625" style="0" customWidth="1"/>
    <col min="7" max="7" width="18.7109375" style="0" bestFit="1" customWidth="1"/>
    <col min="8" max="8" width="9.8515625" style="0" bestFit="1" customWidth="1"/>
    <col min="9" max="9" width="16.8515625" style="0" bestFit="1" customWidth="1"/>
    <col min="10" max="10" width="9.28125" style="0" bestFit="1" customWidth="1"/>
  </cols>
  <sheetData>
    <row r="1" spans="1:10" ht="15">
      <c r="A1" s="2"/>
      <c r="B1" s="1"/>
      <c r="C1" s="1"/>
      <c r="D1" s="1"/>
      <c r="E1" s="1"/>
      <c r="F1" s="1"/>
      <c r="G1" s="17" t="s">
        <v>90</v>
      </c>
      <c r="H1" s="17"/>
      <c r="I1" s="17"/>
      <c r="J1" s="17"/>
    </row>
    <row r="2" spans="1:10" ht="44.2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"/>
      <c r="B3" s="1"/>
      <c r="C3" s="1"/>
      <c r="D3" s="1"/>
      <c r="E3" s="1"/>
      <c r="F3" s="1"/>
      <c r="G3" s="1"/>
      <c r="H3" s="1"/>
      <c r="J3" s="14" t="s">
        <v>88</v>
      </c>
    </row>
    <row r="4" spans="1:10" ht="35.25" customHeight="1">
      <c r="A4" s="16" t="s">
        <v>82</v>
      </c>
      <c r="B4" s="16" t="s">
        <v>83</v>
      </c>
      <c r="C4" s="16" t="s">
        <v>93</v>
      </c>
      <c r="D4" s="16"/>
      <c r="E4" s="16" t="s">
        <v>95</v>
      </c>
      <c r="F4" s="16"/>
      <c r="G4" s="16" t="s">
        <v>96</v>
      </c>
      <c r="H4" s="16"/>
      <c r="I4" s="16"/>
      <c r="J4" s="16"/>
    </row>
    <row r="5" spans="1:10" ht="15">
      <c r="A5" s="16"/>
      <c r="B5" s="16"/>
      <c r="C5" s="15" t="s">
        <v>84</v>
      </c>
      <c r="D5" s="15" t="s">
        <v>85</v>
      </c>
      <c r="E5" s="15" t="s">
        <v>84</v>
      </c>
      <c r="F5" s="15" t="s">
        <v>85</v>
      </c>
      <c r="G5" s="15" t="s">
        <v>84</v>
      </c>
      <c r="H5" s="15"/>
      <c r="I5" s="15" t="s">
        <v>85</v>
      </c>
      <c r="J5" s="15"/>
    </row>
    <row r="6" spans="1:10" ht="15">
      <c r="A6" s="16"/>
      <c r="B6" s="16"/>
      <c r="C6" s="15"/>
      <c r="D6" s="15"/>
      <c r="E6" s="15"/>
      <c r="F6" s="15"/>
      <c r="G6" s="4" t="s">
        <v>86</v>
      </c>
      <c r="H6" s="4" t="s">
        <v>87</v>
      </c>
      <c r="I6" s="4" t="s">
        <v>86</v>
      </c>
      <c r="J6" s="4" t="s">
        <v>87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v>312739834.13</v>
      </c>
      <c r="D8" s="8">
        <f>SUM(D9:D15)</f>
        <v>44791711.79</v>
      </c>
      <c r="E8" s="8">
        <f>SUM(E9:E15)</f>
        <v>397058965.19</v>
      </c>
      <c r="F8" s="8">
        <f>SUM(F9:F15)</f>
        <v>65428154.07000001</v>
      </c>
      <c r="G8" s="8">
        <f>E8-C8</f>
        <v>84319131.06</v>
      </c>
      <c r="H8" s="8">
        <f>E8/C8*100</f>
        <v>126.96142987175409</v>
      </c>
      <c r="I8" s="8">
        <f>F8-D8</f>
        <v>20636442.28000001</v>
      </c>
      <c r="J8" s="8">
        <f>F8/D8*100</f>
        <v>146.0720107700979</v>
      </c>
    </row>
    <row r="9" spans="1:10" ht="62.25" outlineLevel="1">
      <c r="A9" s="9" t="s">
        <v>2</v>
      </c>
      <c r="B9" s="3" t="s">
        <v>3</v>
      </c>
      <c r="C9" s="10">
        <v>2843480</v>
      </c>
      <c r="D9" s="10">
        <v>576537.73</v>
      </c>
      <c r="E9" s="10">
        <v>6005949</v>
      </c>
      <c r="F9" s="10">
        <v>889112.56</v>
      </c>
      <c r="G9" s="10">
        <f aca="true" t="shared" si="0" ref="G9:G51">E9-C9</f>
        <v>3162469</v>
      </c>
      <c r="H9" s="10">
        <f aca="true" t="shared" si="1" ref="H9:H51">E9/C9*100</f>
        <v>211.2182607227763</v>
      </c>
      <c r="I9" s="10">
        <f aca="true" t="shared" si="2" ref="I9:I51">F9-D9</f>
        <v>312574.8300000001</v>
      </c>
      <c r="J9" s="10">
        <f aca="true" t="shared" si="3" ref="J9:J51">F9/D9*100</f>
        <v>154.21584984559468</v>
      </c>
    </row>
    <row r="10" spans="1:10" ht="93" outlineLevel="1">
      <c r="A10" s="9" t="s">
        <v>4</v>
      </c>
      <c r="B10" s="3" t="s">
        <v>5</v>
      </c>
      <c r="C10" s="10">
        <v>1281510</v>
      </c>
      <c r="D10" s="10">
        <v>253719.65</v>
      </c>
      <c r="E10" s="10">
        <v>2583173</v>
      </c>
      <c r="F10" s="10">
        <v>831508.61</v>
      </c>
      <c r="G10" s="10">
        <f t="shared" si="0"/>
        <v>1301663</v>
      </c>
      <c r="H10" s="10">
        <f t="shared" si="1"/>
        <v>201.57259795085486</v>
      </c>
      <c r="I10" s="10">
        <f t="shared" si="2"/>
        <v>577788.96</v>
      </c>
      <c r="J10" s="10">
        <f t="shared" si="3"/>
        <v>327.727320292299</v>
      </c>
    </row>
    <row r="11" spans="1:10" ht="117" customHeight="1" outlineLevel="1">
      <c r="A11" s="9" t="s">
        <v>6</v>
      </c>
      <c r="B11" s="3" t="s">
        <v>7</v>
      </c>
      <c r="C11" s="10">
        <v>122953066.22</v>
      </c>
      <c r="D11" s="10">
        <f>22844709.44-599.9</f>
        <v>22844109.540000003</v>
      </c>
      <c r="E11" s="10">
        <v>152068889.76</v>
      </c>
      <c r="F11" s="10">
        <v>24043934.53</v>
      </c>
      <c r="G11" s="10">
        <f t="shared" si="0"/>
        <v>29115823.53999999</v>
      </c>
      <c r="H11" s="10">
        <f t="shared" si="1"/>
        <v>123.68043712541746</v>
      </c>
      <c r="I11" s="10">
        <f t="shared" si="2"/>
        <v>1199824.9899999984</v>
      </c>
      <c r="J11" s="10">
        <f t="shared" si="3"/>
        <v>105.25222919238372</v>
      </c>
    </row>
    <row r="12" spans="1:10" ht="78" outlineLevel="1">
      <c r="A12" s="9" t="s">
        <v>8</v>
      </c>
      <c r="B12" s="3" t="s">
        <v>9</v>
      </c>
      <c r="C12" s="10">
        <v>36299445</v>
      </c>
      <c r="D12" s="10">
        <v>8024784.25</v>
      </c>
      <c r="E12" s="10">
        <v>44069334</v>
      </c>
      <c r="F12" s="10">
        <v>9099650.96</v>
      </c>
      <c r="G12" s="10">
        <f t="shared" si="0"/>
        <v>7769889</v>
      </c>
      <c r="H12" s="10">
        <f t="shared" si="1"/>
        <v>121.40498015878755</v>
      </c>
      <c r="I12" s="10">
        <f t="shared" si="2"/>
        <v>1074866.710000001</v>
      </c>
      <c r="J12" s="10">
        <f t="shared" si="3"/>
        <v>113.39433779792898</v>
      </c>
    </row>
    <row r="13" spans="1:10" ht="30.75" outlineLevel="1">
      <c r="A13" s="9" t="s">
        <v>76</v>
      </c>
      <c r="B13" s="3" t="s">
        <v>77</v>
      </c>
      <c r="C13" s="10">
        <v>0</v>
      </c>
      <c r="D13" s="10">
        <v>0</v>
      </c>
      <c r="E13" s="10">
        <v>7531280</v>
      </c>
      <c r="F13" s="10">
        <v>0</v>
      </c>
      <c r="G13" s="10">
        <f t="shared" si="0"/>
        <v>7531280</v>
      </c>
      <c r="H13" s="10">
        <v>100</v>
      </c>
      <c r="I13" s="10">
        <f t="shared" si="2"/>
        <v>0</v>
      </c>
      <c r="J13" s="10">
        <v>0</v>
      </c>
    </row>
    <row r="14" spans="1:10" ht="15" outlineLevel="1">
      <c r="A14" s="9" t="s">
        <v>10</v>
      </c>
      <c r="B14" s="3" t="s">
        <v>11</v>
      </c>
      <c r="C14" s="10">
        <v>20887.49</v>
      </c>
      <c r="D14" s="10">
        <v>0</v>
      </c>
      <c r="E14" s="10">
        <v>6638236.6</v>
      </c>
      <c r="F14" s="10">
        <v>0</v>
      </c>
      <c r="G14" s="10">
        <f t="shared" si="0"/>
        <v>6617349.109999999</v>
      </c>
      <c r="H14" s="10">
        <f t="shared" si="1"/>
        <v>31780.920541434127</v>
      </c>
      <c r="I14" s="10">
        <f t="shared" si="2"/>
        <v>0</v>
      </c>
      <c r="J14" s="10">
        <v>0</v>
      </c>
    </row>
    <row r="15" spans="1:10" ht="30.75" outlineLevel="1">
      <c r="A15" s="9" t="s">
        <v>12</v>
      </c>
      <c r="B15" s="3" t="s">
        <v>13</v>
      </c>
      <c r="C15" s="10">
        <v>149341445.42</v>
      </c>
      <c r="D15" s="10">
        <v>13092560.62</v>
      </c>
      <c r="E15" s="10">
        <v>178162102.83</v>
      </c>
      <c r="F15" s="10">
        <v>30563947.41</v>
      </c>
      <c r="G15" s="10">
        <f t="shared" si="0"/>
        <v>28820657.410000026</v>
      </c>
      <c r="H15" s="10">
        <f t="shared" si="1"/>
        <v>119.29849903953074</v>
      </c>
      <c r="I15" s="10">
        <f t="shared" si="2"/>
        <v>17471386.79</v>
      </c>
      <c r="J15" s="10">
        <f t="shared" si="3"/>
        <v>233.44514718771646</v>
      </c>
    </row>
    <row r="16" spans="1:10" ht="62.25">
      <c r="A16" s="6" t="s">
        <v>14</v>
      </c>
      <c r="B16" s="7" t="s">
        <v>15</v>
      </c>
      <c r="C16" s="8">
        <v>37334812.51</v>
      </c>
      <c r="D16" s="8">
        <v>7262626.66</v>
      </c>
      <c r="E16" s="8">
        <f>SUM(E17:E19)</f>
        <v>36704766.4</v>
      </c>
      <c r="F16" s="8">
        <f>SUM(F17:F19)</f>
        <v>7863453.760000001</v>
      </c>
      <c r="G16" s="8">
        <f t="shared" si="0"/>
        <v>-630046.1099999994</v>
      </c>
      <c r="H16" s="8">
        <f t="shared" si="1"/>
        <v>98.31244335342184</v>
      </c>
      <c r="I16" s="8">
        <f t="shared" si="2"/>
        <v>600827.1000000006</v>
      </c>
      <c r="J16" s="8">
        <f t="shared" si="3"/>
        <v>108.27286225945147</v>
      </c>
    </row>
    <row r="17" spans="1:10" ht="62.25" outlineLevel="1">
      <c r="A17" s="9" t="s">
        <v>16</v>
      </c>
      <c r="B17" s="3" t="s">
        <v>17</v>
      </c>
      <c r="C17" s="10">
        <v>29634956.51</v>
      </c>
      <c r="D17" s="10">
        <v>6189333.5</v>
      </c>
      <c r="E17" s="10">
        <v>30940620.4</v>
      </c>
      <c r="F17" s="10">
        <v>6827714.2</v>
      </c>
      <c r="G17" s="10">
        <f t="shared" si="0"/>
        <v>1305663.8899999969</v>
      </c>
      <c r="H17" s="10">
        <f t="shared" si="1"/>
        <v>104.40582354004609</v>
      </c>
      <c r="I17" s="10">
        <f t="shared" si="2"/>
        <v>638380.7000000002</v>
      </c>
      <c r="J17" s="10">
        <f t="shared" si="3"/>
        <v>110.31420749907885</v>
      </c>
    </row>
    <row r="18" spans="1:10" ht="30.75" outlineLevel="1">
      <c r="A18" s="9" t="s">
        <v>18</v>
      </c>
      <c r="B18" s="3" t="s">
        <v>19</v>
      </c>
      <c r="C18" s="10">
        <v>4989146</v>
      </c>
      <c r="D18" s="10">
        <v>684686.09</v>
      </c>
      <c r="E18" s="10">
        <v>4814146</v>
      </c>
      <c r="F18" s="10">
        <v>907253.66</v>
      </c>
      <c r="G18" s="10">
        <f t="shared" si="0"/>
        <v>-175000</v>
      </c>
      <c r="H18" s="10">
        <f t="shared" si="1"/>
        <v>96.4923856708142</v>
      </c>
      <c r="I18" s="10">
        <f t="shared" si="2"/>
        <v>222567.57000000007</v>
      </c>
      <c r="J18" s="10">
        <f t="shared" si="3"/>
        <v>132.5065125830145</v>
      </c>
    </row>
    <row r="19" spans="1:10" ht="57" customHeight="1" outlineLevel="1">
      <c r="A19" s="9" t="s">
        <v>20</v>
      </c>
      <c r="B19" s="3" t="s">
        <v>21</v>
      </c>
      <c r="C19" s="10">
        <v>2710710</v>
      </c>
      <c r="D19" s="10">
        <v>388607.07</v>
      </c>
      <c r="E19" s="10">
        <v>950000</v>
      </c>
      <c r="F19" s="10">
        <v>128485.9</v>
      </c>
      <c r="G19" s="10">
        <f t="shared" si="0"/>
        <v>-1760710</v>
      </c>
      <c r="H19" s="10">
        <f t="shared" si="1"/>
        <v>35.04616871594527</v>
      </c>
      <c r="I19" s="10">
        <f t="shared" si="2"/>
        <v>-260121.17</v>
      </c>
      <c r="J19" s="10">
        <f t="shared" si="3"/>
        <v>33.063191567770495</v>
      </c>
    </row>
    <row r="20" spans="1:10" ht="30.75">
      <c r="A20" s="6" t="s">
        <v>22</v>
      </c>
      <c r="B20" s="7" t="s">
        <v>23</v>
      </c>
      <c r="C20" s="8">
        <v>227878235.96</v>
      </c>
      <c r="D20" s="8">
        <v>59485183.47</v>
      </c>
      <c r="E20" s="8">
        <f>SUM(E21:E24)</f>
        <v>272077444.04</v>
      </c>
      <c r="F20" s="8">
        <f>SUM(F21:F24)</f>
        <v>44396729.29</v>
      </c>
      <c r="G20" s="8">
        <f t="shared" si="0"/>
        <v>44199208.08000001</v>
      </c>
      <c r="H20" s="8">
        <f t="shared" si="1"/>
        <v>119.39597605440406</v>
      </c>
      <c r="I20" s="8">
        <f t="shared" si="2"/>
        <v>-15088454.18</v>
      </c>
      <c r="J20" s="8">
        <f t="shared" si="3"/>
        <v>74.63493713924659</v>
      </c>
    </row>
    <row r="21" spans="1:10" ht="15" outlineLevel="1">
      <c r="A21" s="9" t="s">
        <v>24</v>
      </c>
      <c r="B21" s="3" t="s">
        <v>25</v>
      </c>
      <c r="C21" s="10">
        <v>602832</v>
      </c>
      <c r="D21" s="10">
        <v>0</v>
      </c>
      <c r="E21" s="10">
        <v>4545873.68</v>
      </c>
      <c r="F21" s="10">
        <v>0</v>
      </c>
      <c r="G21" s="10">
        <f t="shared" si="0"/>
        <v>3943041.6799999997</v>
      </c>
      <c r="H21" s="10">
        <f t="shared" si="1"/>
        <v>754.0863258752023</v>
      </c>
      <c r="I21" s="10">
        <f t="shared" si="2"/>
        <v>0</v>
      </c>
      <c r="J21" s="10">
        <v>0</v>
      </c>
    </row>
    <row r="22" spans="1:10" ht="30.75" outlineLevel="1">
      <c r="A22" s="9" t="s">
        <v>26</v>
      </c>
      <c r="B22" s="3" t="s">
        <v>27</v>
      </c>
      <c r="C22" s="10">
        <v>201853911.52</v>
      </c>
      <c r="D22" s="10">
        <v>55419797.95</v>
      </c>
      <c r="E22" s="10">
        <v>242244231.02</v>
      </c>
      <c r="F22" s="10">
        <v>40300211.12</v>
      </c>
      <c r="G22" s="10">
        <f t="shared" si="0"/>
        <v>40390319.5</v>
      </c>
      <c r="H22" s="10">
        <f t="shared" si="1"/>
        <v>120.00967887907292</v>
      </c>
      <c r="I22" s="10">
        <f t="shared" si="2"/>
        <v>-15119586.830000006</v>
      </c>
      <c r="J22" s="10">
        <f t="shared" si="3"/>
        <v>72.71807659125541</v>
      </c>
    </row>
    <row r="23" spans="1:10" ht="15" outlineLevel="1">
      <c r="A23" s="9" t="s">
        <v>98</v>
      </c>
      <c r="B23" s="3" t="s">
        <v>97</v>
      </c>
      <c r="C23" s="10">
        <v>0</v>
      </c>
      <c r="D23" s="10">
        <v>0</v>
      </c>
      <c r="E23" s="10">
        <v>203371.2</v>
      </c>
      <c r="F23" s="10">
        <v>50842.79</v>
      </c>
      <c r="G23" s="10">
        <f t="shared" si="0"/>
        <v>203371.2</v>
      </c>
      <c r="H23" s="10">
        <v>100</v>
      </c>
      <c r="I23" s="10">
        <f t="shared" si="2"/>
        <v>50842.79</v>
      </c>
      <c r="J23" s="10">
        <v>100</v>
      </c>
    </row>
    <row r="24" spans="1:10" ht="30.75" outlineLevel="1">
      <c r="A24" s="9" t="s">
        <v>28</v>
      </c>
      <c r="B24" s="3" t="s">
        <v>29</v>
      </c>
      <c r="C24" s="10">
        <v>25421492.44</v>
      </c>
      <c r="D24" s="10">
        <v>4065385.52</v>
      </c>
      <c r="E24" s="10">
        <v>25083968.14</v>
      </c>
      <c r="F24" s="10">
        <v>4045675.38</v>
      </c>
      <c r="G24" s="10">
        <f t="shared" si="0"/>
        <v>-337524.30000000075</v>
      </c>
      <c r="H24" s="10">
        <f t="shared" si="1"/>
        <v>98.6722876290736</v>
      </c>
      <c r="I24" s="10">
        <f t="shared" si="2"/>
        <v>-19710.14000000013</v>
      </c>
      <c r="J24" s="10">
        <f t="shared" si="3"/>
        <v>99.51517168782556</v>
      </c>
    </row>
    <row r="25" spans="1:10" ht="46.5">
      <c r="A25" s="6" t="s">
        <v>30</v>
      </c>
      <c r="B25" s="7" t="s">
        <v>31</v>
      </c>
      <c r="C25" s="8">
        <v>282513286.75</v>
      </c>
      <c r="D25" s="8">
        <v>36018651.91</v>
      </c>
      <c r="E25" s="8">
        <f>SUM(E26:E29)</f>
        <v>493327500.25</v>
      </c>
      <c r="F25" s="8">
        <f>SUM(F26:F29)</f>
        <v>56847972.83</v>
      </c>
      <c r="G25" s="8">
        <f t="shared" si="0"/>
        <v>210814213.5</v>
      </c>
      <c r="H25" s="8">
        <f t="shared" si="1"/>
        <v>174.62099072407608</v>
      </c>
      <c r="I25" s="8">
        <f t="shared" si="2"/>
        <v>20829320.92</v>
      </c>
      <c r="J25" s="8">
        <f t="shared" si="3"/>
        <v>157.82926293867504</v>
      </c>
    </row>
    <row r="26" spans="1:10" ht="15" outlineLevel="1">
      <c r="A26" s="9" t="s">
        <v>32</v>
      </c>
      <c r="B26" s="3" t="s">
        <v>33</v>
      </c>
      <c r="C26" s="10">
        <v>42054213.73</v>
      </c>
      <c r="D26" s="10">
        <v>6690547.18</v>
      </c>
      <c r="E26" s="10">
        <v>82366340.81</v>
      </c>
      <c r="F26" s="10">
        <v>1913794.16</v>
      </c>
      <c r="G26" s="10">
        <f t="shared" si="0"/>
        <v>40312127.080000006</v>
      </c>
      <c r="H26" s="10">
        <f t="shared" si="1"/>
        <v>195.8575217665828</v>
      </c>
      <c r="I26" s="10">
        <f t="shared" si="2"/>
        <v>-4776753.02</v>
      </c>
      <c r="J26" s="10">
        <f t="shared" si="3"/>
        <v>28.6044490609212</v>
      </c>
    </row>
    <row r="27" spans="1:10" ht="15" outlineLevel="1">
      <c r="A27" s="9" t="s">
        <v>34</v>
      </c>
      <c r="B27" s="3" t="s">
        <v>35</v>
      </c>
      <c r="C27" s="10">
        <v>2480567</v>
      </c>
      <c r="D27" s="10">
        <v>20951.4</v>
      </c>
      <c r="E27" s="10">
        <v>109688277.53</v>
      </c>
      <c r="F27" s="10">
        <v>65625.6</v>
      </c>
      <c r="G27" s="10">
        <f t="shared" si="0"/>
        <v>107207710.53</v>
      </c>
      <c r="H27" s="10">
        <f t="shared" si="1"/>
        <v>4421.903441027797</v>
      </c>
      <c r="I27" s="10">
        <f t="shared" si="2"/>
        <v>44674.200000000004</v>
      </c>
      <c r="J27" s="10">
        <f t="shared" si="3"/>
        <v>313.22775566310605</v>
      </c>
    </row>
    <row r="28" spans="1:10" ht="15" outlineLevel="1">
      <c r="A28" s="9" t="s">
        <v>36</v>
      </c>
      <c r="B28" s="3" t="s">
        <v>37</v>
      </c>
      <c r="C28" s="10">
        <v>194837374.02</v>
      </c>
      <c r="D28" s="10">
        <v>21484209.26</v>
      </c>
      <c r="E28" s="10">
        <v>247918365.22</v>
      </c>
      <c r="F28" s="10">
        <v>44619260.64</v>
      </c>
      <c r="G28" s="10">
        <f t="shared" si="0"/>
        <v>53080991.19999999</v>
      </c>
      <c r="H28" s="10">
        <f t="shared" si="1"/>
        <v>127.24374184726553</v>
      </c>
      <c r="I28" s="10">
        <f t="shared" si="2"/>
        <v>23135051.38</v>
      </c>
      <c r="J28" s="10">
        <f t="shared" si="3"/>
        <v>207.68397896344078</v>
      </c>
    </row>
    <row r="29" spans="1:10" ht="46.5" outlineLevel="1">
      <c r="A29" s="9" t="s">
        <v>38</v>
      </c>
      <c r="B29" s="3" t="s">
        <v>39</v>
      </c>
      <c r="C29" s="10">
        <v>43141132</v>
      </c>
      <c r="D29" s="10">
        <v>7822944.07</v>
      </c>
      <c r="E29" s="10">
        <v>53354516.69</v>
      </c>
      <c r="F29" s="10">
        <v>10249292.43</v>
      </c>
      <c r="G29" s="10">
        <f t="shared" si="0"/>
        <v>10213384.689999998</v>
      </c>
      <c r="H29" s="10">
        <f t="shared" si="1"/>
        <v>123.67435488248198</v>
      </c>
      <c r="I29" s="10">
        <f t="shared" si="2"/>
        <v>2426348.3599999994</v>
      </c>
      <c r="J29" s="10">
        <f t="shared" si="3"/>
        <v>131.0157958217385</v>
      </c>
    </row>
    <row r="30" spans="1:10" ht="15">
      <c r="A30" s="6" t="s">
        <v>40</v>
      </c>
      <c r="B30" s="7" t="s">
        <v>41</v>
      </c>
      <c r="C30" s="8">
        <v>2356277933.19</v>
      </c>
      <c r="D30" s="8">
        <v>566103428.07</v>
      </c>
      <c r="E30" s="8">
        <f>SUM(E31:E36)</f>
        <v>2394339643.81</v>
      </c>
      <c r="F30" s="8">
        <f>SUM(F31:F36)</f>
        <v>641245039.85</v>
      </c>
      <c r="G30" s="8">
        <f t="shared" si="0"/>
        <v>38061710.619999886</v>
      </c>
      <c r="H30" s="8">
        <f t="shared" si="1"/>
        <v>101.61533196419113</v>
      </c>
      <c r="I30" s="8">
        <f t="shared" si="2"/>
        <v>75141611.77999997</v>
      </c>
      <c r="J30" s="8">
        <f t="shared" si="3"/>
        <v>113.27347761100441</v>
      </c>
    </row>
    <row r="31" spans="1:10" ht="15" outlineLevel="1">
      <c r="A31" s="9" t="s">
        <v>42</v>
      </c>
      <c r="B31" s="3" t="s">
        <v>43</v>
      </c>
      <c r="C31" s="10">
        <v>1097387477</v>
      </c>
      <c r="D31" s="10">
        <v>273676359</v>
      </c>
      <c r="E31" s="10">
        <v>1121855110</v>
      </c>
      <c r="F31" s="10">
        <v>307186492.62</v>
      </c>
      <c r="G31" s="10">
        <f t="shared" si="0"/>
        <v>24467633</v>
      </c>
      <c r="H31" s="10">
        <f t="shared" si="1"/>
        <v>102.2296256803375</v>
      </c>
      <c r="I31" s="10">
        <f t="shared" si="2"/>
        <v>33510133.620000005</v>
      </c>
      <c r="J31" s="10">
        <f t="shared" si="3"/>
        <v>112.24443855598065</v>
      </c>
    </row>
    <row r="32" spans="1:10" ht="15" outlineLevel="1">
      <c r="A32" s="9" t="s">
        <v>44</v>
      </c>
      <c r="B32" s="3" t="s">
        <v>45</v>
      </c>
      <c r="C32" s="10">
        <v>1038604088.4</v>
      </c>
      <c r="D32" s="10">
        <v>246797773.24</v>
      </c>
      <c r="E32" s="10">
        <v>1030437128.23</v>
      </c>
      <c r="F32" s="10">
        <v>282036101.24</v>
      </c>
      <c r="G32" s="10">
        <f t="shared" si="0"/>
        <v>-8166960.169999957</v>
      </c>
      <c r="H32" s="10">
        <f t="shared" si="1"/>
        <v>99.2136599247764</v>
      </c>
      <c r="I32" s="10">
        <f t="shared" si="2"/>
        <v>35238328</v>
      </c>
      <c r="J32" s="10">
        <f t="shared" si="3"/>
        <v>114.27821958739162</v>
      </c>
    </row>
    <row r="33" spans="1:10" ht="30.75" outlineLevel="1">
      <c r="A33" s="9" t="s">
        <v>78</v>
      </c>
      <c r="B33" s="3" t="s">
        <v>79</v>
      </c>
      <c r="C33" s="10">
        <v>119341767.19</v>
      </c>
      <c r="D33" s="10">
        <v>32066747</v>
      </c>
      <c r="E33" s="10">
        <v>131112264.58</v>
      </c>
      <c r="F33" s="10">
        <v>37795064.51</v>
      </c>
      <c r="G33" s="10">
        <f t="shared" si="0"/>
        <v>11770497.39</v>
      </c>
      <c r="H33" s="10">
        <f t="shared" si="1"/>
        <v>109.86284824428701</v>
      </c>
      <c r="I33" s="10">
        <f t="shared" si="2"/>
        <v>5728317.509999998</v>
      </c>
      <c r="J33" s="10">
        <f t="shared" si="3"/>
        <v>117.86373126653602</v>
      </c>
    </row>
    <row r="34" spans="1:10" ht="46.5" outlineLevel="1">
      <c r="A34" s="9" t="s">
        <v>92</v>
      </c>
      <c r="B34" s="3" t="s">
        <v>91</v>
      </c>
      <c r="C34" s="10">
        <v>649200</v>
      </c>
      <c r="D34" s="10">
        <v>52770</v>
      </c>
      <c r="E34" s="10">
        <v>1527820</v>
      </c>
      <c r="F34" s="10">
        <v>54000</v>
      </c>
      <c r="G34" s="10">
        <f t="shared" si="0"/>
        <v>878620</v>
      </c>
      <c r="H34" s="10">
        <f t="shared" si="1"/>
        <v>235.33887861983982</v>
      </c>
      <c r="I34" s="10">
        <f t="shared" si="2"/>
        <v>1230</v>
      </c>
      <c r="J34" s="10">
        <f t="shared" si="3"/>
        <v>102.33086981239342</v>
      </c>
    </row>
    <row r="35" spans="1:10" ht="15" outlineLevel="1">
      <c r="A35" s="9" t="s">
        <v>80</v>
      </c>
      <c r="B35" s="3" t="s">
        <v>81</v>
      </c>
      <c r="C35" s="10">
        <v>10705900</v>
      </c>
      <c r="D35" s="10">
        <v>0</v>
      </c>
      <c r="E35" s="10">
        <v>13019588</v>
      </c>
      <c r="F35" s="10">
        <v>283250</v>
      </c>
      <c r="G35" s="10">
        <f t="shared" si="0"/>
        <v>2313688</v>
      </c>
      <c r="H35" s="10">
        <f t="shared" si="1"/>
        <v>121.61133580549044</v>
      </c>
      <c r="I35" s="10">
        <f t="shared" si="2"/>
        <v>283250</v>
      </c>
      <c r="J35" s="10">
        <v>100</v>
      </c>
    </row>
    <row r="36" spans="1:10" ht="30.75" outlineLevel="1">
      <c r="A36" s="9" t="s">
        <v>46</v>
      </c>
      <c r="B36" s="3" t="s">
        <v>47</v>
      </c>
      <c r="C36" s="10">
        <v>89589500.6</v>
      </c>
      <c r="D36" s="10">
        <v>13509778.83</v>
      </c>
      <c r="E36" s="10">
        <v>96387733</v>
      </c>
      <c r="F36" s="10">
        <v>13890131.48</v>
      </c>
      <c r="G36" s="10">
        <f t="shared" si="0"/>
        <v>6798232.400000006</v>
      </c>
      <c r="H36" s="10">
        <f t="shared" si="1"/>
        <v>107.58820213805278</v>
      </c>
      <c r="I36" s="10">
        <f t="shared" si="2"/>
        <v>380352.6500000004</v>
      </c>
      <c r="J36" s="10">
        <f t="shared" si="3"/>
        <v>102.815387689067</v>
      </c>
    </row>
    <row r="37" spans="1:10" ht="30.75">
      <c r="A37" s="6" t="s">
        <v>48</v>
      </c>
      <c r="B37" s="7" t="s">
        <v>49</v>
      </c>
      <c r="C37" s="8">
        <v>212965772.75</v>
      </c>
      <c r="D37" s="8">
        <v>59471539.41</v>
      </c>
      <c r="E37" s="8">
        <f>SUM(E38:E39)</f>
        <v>244137159.6</v>
      </c>
      <c r="F37" s="8">
        <f>SUM(F38:F39)</f>
        <v>84057353.97</v>
      </c>
      <c r="G37" s="8">
        <f t="shared" si="0"/>
        <v>31171386.849999994</v>
      </c>
      <c r="H37" s="8">
        <f t="shared" si="1"/>
        <v>114.6368059277732</v>
      </c>
      <c r="I37" s="8">
        <f t="shared" si="2"/>
        <v>24585814.560000002</v>
      </c>
      <c r="J37" s="8">
        <f t="shared" si="3"/>
        <v>141.34047109576915</v>
      </c>
    </row>
    <row r="38" spans="1:10" ht="15" outlineLevel="1">
      <c r="A38" s="9" t="s">
        <v>50</v>
      </c>
      <c r="B38" s="3" t="s">
        <v>51</v>
      </c>
      <c r="C38" s="10">
        <v>144704913.26</v>
      </c>
      <c r="D38" s="10">
        <v>37652888.48</v>
      </c>
      <c r="E38" s="10">
        <v>164752914.6</v>
      </c>
      <c r="F38" s="10">
        <v>67245842.64</v>
      </c>
      <c r="G38" s="10">
        <f t="shared" si="0"/>
        <v>20048001.340000004</v>
      </c>
      <c r="H38" s="10">
        <f t="shared" si="1"/>
        <v>113.854402651815</v>
      </c>
      <c r="I38" s="10">
        <f t="shared" si="2"/>
        <v>29592954.160000004</v>
      </c>
      <c r="J38" s="10">
        <f t="shared" si="3"/>
        <v>178.5941141692724</v>
      </c>
    </row>
    <row r="39" spans="1:10" ht="30.75" outlineLevel="1">
      <c r="A39" s="9" t="s">
        <v>52</v>
      </c>
      <c r="B39" s="3" t="s">
        <v>53</v>
      </c>
      <c r="C39" s="10">
        <v>68260859.49</v>
      </c>
      <c r="D39" s="10">
        <v>21818650.93</v>
      </c>
      <c r="E39" s="10">
        <v>79384245</v>
      </c>
      <c r="F39" s="10">
        <v>16811511.33</v>
      </c>
      <c r="G39" s="10">
        <f t="shared" si="0"/>
        <v>11123385.510000005</v>
      </c>
      <c r="H39" s="10">
        <f t="shared" si="1"/>
        <v>116.29540792938529</v>
      </c>
      <c r="I39" s="10">
        <f t="shared" si="2"/>
        <v>-5007139.6000000015</v>
      </c>
      <c r="J39" s="10">
        <f t="shared" si="3"/>
        <v>77.05110358993217</v>
      </c>
    </row>
    <row r="40" spans="1:10" ht="15">
      <c r="A40" s="6" t="s">
        <v>54</v>
      </c>
      <c r="B40" s="7" t="s">
        <v>55</v>
      </c>
      <c r="C40" s="8">
        <v>113148966.13</v>
      </c>
      <c r="D40" s="8">
        <v>9277936.92</v>
      </c>
      <c r="E40" s="8">
        <f>SUM(E41:E43)</f>
        <v>169782837.42</v>
      </c>
      <c r="F40" s="8">
        <f>SUM(F41:F43)</f>
        <v>7138312.8100000005</v>
      </c>
      <c r="G40" s="8">
        <f t="shared" si="0"/>
        <v>56633871.28999999</v>
      </c>
      <c r="H40" s="8">
        <f t="shared" si="1"/>
        <v>150.05248675885537</v>
      </c>
      <c r="I40" s="8">
        <f t="shared" si="2"/>
        <v>-2139624.1099999994</v>
      </c>
      <c r="J40" s="8">
        <f t="shared" si="3"/>
        <v>76.93857881930933</v>
      </c>
    </row>
    <row r="41" spans="1:10" ht="15" outlineLevel="1">
      <c r="A41" s="9" t="s">
        <v>56</v>
      </c>
      <c r="B41" s="3" t="s">
        <v>57</v>
      </c>
      <c r="C41" s="10">
        <v>19200000</v>
      </c>
      <c r="D41" s="10">
        <v>4676086.32</v>
      </c>
      <c r="E41" s="10">
        <v>20350000</v>
      </c>
      <c r="F41" s="10">
        <v>5013153.07</v>
      </c>
      <c r="G41" s="10">
        <f t="shared" si="0"/>
        <v>1150000</v>
      </c>
      <c r="H41" s="10">
        <f t="shared" si="1"/>
        <v>105.98958333333333</v>
      </c>
      <c r="I41" s="10">
        <f t="shared" si="2"/>
        <v>337066.75</v>
      </c>
      <c r="J41" s="10">
        <f t="shared" si="3"/>
        <v>107.20830897749552</v>
      </c>
    </row>
    <row r="42" spans="1:10" ht="30.75" outlineLevel="1">
      <c r="A42" s="9" t="s">
        <v>58</v>
      </c>
      <c r="B42" s="3" t="s">
        <v>59</v>
      </c>
      <c r="C42" s="10">
        <v>30523214</v>
      </c>
      <c r="D42" s="10">
        <v>1301850.6</v>
      </c>
      <c r="E42" s="10">
        <v>11684766</v>
      </c>
      <c r="F42" s="10">
        <v>1292592.42</v>
      </c>
      <c r="G42" s="10">
        <f t="shared" si="0"/>
        <v>-18838448</v>
      </c>
      <c r="H42" s="10">
        <f t="shared" si="1"/>
        <v>38.28157152782142</v>
      </c>
      <c r="I42" s="10">
        <f t="shared" si="2"/>
        <v>-9258.180000000168</v>
      </c>
      <c r="J42" s="10">
        <f t="shared" si="3"/>
        <v>99.28884466466428</v>
      </c>
    </row>
    <row r="43" spans="1:10" ht="15" outlineLevel="1">
      <c r="A43" s="9" t="s">
        <v>60</v>
      </c>
      <c r="B43" s="3" t="s">
        <v>61</v>
      </c>
      <c r="C43" s="10">
        <v>63425752.13</v>
      </c>
      <c r="D43" s="10">
        <v>3300000</v>
      </c>
      <c r="E43" s="10">
        <v>137748071.42</v>
      </c>
      <c r="F43" s="10">
        <v>832567.32</v>
      </c>
      <c r="G43" s="10">
        <f t="shared" si="0"/>
        <v>74322319.28999999</v>
      </c>
      <c r="H43" s="10">
        <f t="shared" si="1"/>
        <v>217.18003617468491</v>
      </c>
      <c r="I43" s="10">
        <f t="shared" si="2"/>
        <v>-2467432.68</v>
      </c>
      <c r="J43" s="10">
        <f t="shared" si="3"/>
        <v>25.229312727272724</v>
      </c>
    </row>
    <row r="44" spans="1:10" ht="30.75">
      <c r="A44" s="6" t="s">
        <v>62</v>
      </c>
      <c r="B44" s="7" t="s">
        <v>63</v>
      </c>
      <c r="C44" s="8">
        <v>136449688.74</v>
      </c>
      <c r="D44" s="8">
        <v>34638209.51</v>
      </c>
      <c r="E44" s="8">
        <f>SUM(E45:E46)</f>
        <v>166282727.9</v>
      </c>
      <c r="F44" s="8">
        <f>SUM(F45:F46)</f>
        <v>39291934.370000005</v>
      </c>
      <c r="G44" s="8">
        <f t="shared" si="0"/>
        <v>29833039.159999996</v>
      </c>
      <c r="H44" s="8">
        <f t="shared" si="1"/>
        <v>121.86376490520676</v>
      </c>
      <c r="I44" s="8">
        <f t="shared" si="2"/>
        <v>4653724.860000007</v>
      </c>
      <c r="J44" s="8">
        <f t="shared" si="3"/>
        <v>113.43523503620037</v>
      </c>
    </row>
    <row r="45" spans="1:10" ht="15" outlineLevel="1">
      <c r="A45" s="9" t="s">
        <v>64</v>
      </c>
      <c r="B45" s="3" t="s">
        <v>65</v>
      </c>
      <c r="C45" s="10">
        <v>122150021.74</v>
      </c>
      <c r="D45" s="10">
        <v>31880300.14</v>
      </c>
      <c r="E45" s="10">
        <v>148337753.9</v>
      </c>
      <c r="F45" s="10">
        <v>36394852.92</v>
      </c>
      <c r="G45" s="10">
        <f t="shared" si="0"/>
        <v>26187732.16000001</v>
      </c>
      <c r="H45" s="10">
        <f t="shared" si="1"/>
        <v>121.43899099399376</v>
      </c>
      <c r="I45" s="10">
        <f t="shared" si="2"/>
        <v>4514552.780000001</v>
      </c>
      <c r="J45" s="10">
        <f t="shared" si="3"/>
        <v>114.16094817230287</v>
      </c>
    </row>
    <row r="46" spans="1:10" ht="30.75" outlineLevel="1">
      <c r="A46" s="9" t="s">
        <v>66</v>
      </c>
      <c r="B46" s="3" t="s">
        <v>67</v>
      </c>
      <c r="C46" s="10">
        <v>14299667</v>
      </c>
      <c r="D46" s="10">
        <v>2757909.37</v>
      </c>
      <c r="E46" s="10">
        <v>17944974</v>
      </c>
      <c r="F46" s="10">
        <v>2897081.45</v>
      </c>
      <c r="G46" s="10">
        <f t="shared" si="0"/>
        <v>3645307</v>
      </c>
      <c r="H46" s="10">
        <f t="shared" si="1"/>
        <v>125.4922509733968</v>
      </c>
      <c r="I46" s="10">
        <f t="shared" si="2"/>
        <v>139172.08000000007</v>
      </c>
      <c r="J46" s="10">
        <f t="shared" si="3"/>
        <v>105.04628910267635</v>
      </c>
    </row>
    <row r="47" spans="1:10" ht="30.75">
      <c r="A47" s="6" t="s">
        <v>68</v>
      </c>
      <c r="B47" s="7" t="s">
        <v>69</v>
      </c>
      <c r="C47" s="8">
        <v>5000000</v>
      </c>
      <c r="D47" s="8">
        <v>5000000</v>
      </c>
      <c r="E47" s="8">
        <f>E48</f>
        <v>5000000</v>
      </c>
      <c r="F47" s="8">
        <f>F48</f>
        <v>0</v>
      </c>
      <c r="G47" s="8">
        <f t="shared" si="0"/>
        <v>0</v>
      </c>
      <c r="H47" s="8">
        <f t="shared" si="1"/>
        <v>100</v>
      </c>
      <c r="I47" s="8">
        <f t="shared" si="2"/>
        <v>-5000000</v>
      </c>
      <c r="J47" s="8">
        <f t="shared" si="3"/>
        <v>0</v>
      </c>
    </row>
    <row r="48" spans="1:10" ht="30.75" outlineLevel="1">
      <c r="A48" s="9" t="s">
        <v>70</v>
      </c>
      <c r="B48" s="3" t="s">
        <v>71</v>
      </c>
      <c r="C48" s="10">
        <v>5000000</v>
      </c>
      <c r="D48" s="10">
        <v>5000000</v>
      </c>
      <c r="E48" s="10">
        <v>5000000</v>
      </c>
      <c r="F48" s="10">
        <v>0</v>
      </c>
      <c r="G48" s="10">
        <f t="shared" si="0"/>
        <v>0</v>
      </c>
      <c r="H48" s="10">
        <f t="shared" si="1"/>
        <v>100</v>
      </c>
      <c r="I48" s="10">
        <f t="shared" si="2"/>
        <v>-5000000</v>
      </c>
      <c r="J48" s="10">
        <f t="shared" si="3"/>
        <v>0</v>
      </c>
    </row>
    <row r="49" spans="1:10" ht="57" customHeight="1">
      <c r="A49" s="6" t="s">
        <v>72</v>
      </c>
      <c r="B49" s="7" t="s">
        <v>73</v>
      </c>
      <c r="C49" s="8">
        <v>24197811</v>
      </c>
      <c r="D49" s="8">
        <v>3011111.21</v>
      </c>
      <c r="E49" s="8">
        <f>E50</f>
        <v>37286659</v>
      </c>
      <c r="F49" s="8">
        <f>F50</f>
        <v>4753541.11</v>
      </c>
      <c r="G49" s="8">
        <f t="shared" si="0"/>
        <v>13088848</v>
      </c>
      <c r="H49" s="8">
        <f t="shared" si="1"/>
        <v>154.0910415409063</v>
      </c>
      <c r="I49" s="8">
        <f t="shared" si="2"/>
        <v>1742429.9000000004</v>
      </c>
      <c r="J49" s="8">
        <f t="shared" si="3"/>
        <v>157.86667374533803</v>
      </c>
    </row>
    <row r="50" spans="1:10" ht="46.5" outlineLevel="1">
      <c r="A50" s="9" t="s">
        <v>74</v>
      </c>
      <c r="B50" s="3" t="s">
        <v>75</v>
      </c>
      <c r="C50" s="10">
        <v>24197811</v>
      </c>
      <c r="D50" s="10">
        <v>3011111.21</v>
      </c>
      <c r="E50" s="10">
        <v>37286659</v>
      </c>
      <c r="F50" s="10">
        <v>4753541.11</v>
      </c>
      <c r="G50" s="10">
        <f t="shared" si="0"/>
        <v>13088848</v>
      </c>
      <c r="H50" s="10">
        <f t="shared" si="1"/>
        <v>154.0910415409063</v>
      </c>
      <c r="I50" s="10">
        <f t="shared" si="2"/>
        <v>1742429.9000000004</v>
      </c>
      <c r="J50" s="10">
        <f t="shared" si="3"/>
        <v>157.86667374533803</v>
      </c>
    </row>
    <row r="51" spans="1:10" ht="15">
      <c r="A51" s="11" t="s">
        <v>89</v>
      </c>
      <c r="B51" s="12"/>
      <c r="C51" s="13">
        <v>3708506341.16</v>
      </c>
      <c r="D51" s="13">
        <f>D8+D16+D20+D25+D30+D37+D40+D44+D47+D49</f>
        <v>825060398.95</v>
      </c>
      <c r="E51" s="13">
        <f>E8+E16+E20+E25+E30+E37+E40+E44+E47+E49</f>
        <v>4215997703.61</v>
      </c>
      <c r="F51" s="13">
        <f>F8+F16+F20+F25+F30+F37+F40+F44+F47+F49</f>
        <v>951022492.06</v>
      </c>
      <c r="G51" s="13">
        <f t="shared" si="0"/>
        <v>507491362.4500003</v>
      </c>
      <c r="H51" s="13">
        <f t="shared" si="1"/>
        <v>113.68452190083784</v>
      </c>
      <c r="I51" s="13">
        <f t="shared" si="2"/>
        <v>125962093.1099999</v>
      </c>
      <c r="J51" s="13">
        <f t="shared" si="3"/>
        <v>115.26701478707541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Popcova</cp:lastModifiedBy>
  <cp:lastPrinted>2019-04-23T07:06:57Z</cp:lastPrinted>
  <dcterms:created xsi:type="dcterms:W3CDTF">2017-04-12T06:24:55Z</dcterms:created>
  <dcterms:modified xsi:type="dcterms:W3CDTF">2020-04-09T14:30:26Z</dcterms:modified>
  <cp:category/>
  <cp:version/>
  <cp:contentType/>
  <cp:contentStatus/>
</cp:coreProperties>
</file>