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130" windowHeight="13050"/>
  </bookViews>
  <sheets>
    <sheet name="МБТ (на 1 января)" sheetId="1" r:id="rId1"/>
  </sheets>
  <definedNames>
    <definedName name="_xlnm._FilterDatabase" localSheetId="0" hidden="1">'МБТ (на 1 января)'!$A$6:$H$76</definedName>
    <definedName name="Print_Titles" localSheetId="0">'МБТ (на 1 января)'!$5:$6</definedName>
    <definedName name="_xlnm.Print_Titles" localSheetId="0">'МБТ (на 1 января)'!$5:$6</definedName>
    <definedName name="_xlnm.Print_Area" localSheetId="0">'МБТ (на 1 января)'!$A$1:$H$74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1" l="1"/>
  <c r="C75" i="1" l="1"/>
  <c r="F74" i="1"/>
  <c r="E74" i="1"/>
  <c r="D74" i="1"/>
  <c r="C74" i="1"/>
  <c r="H7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5" i="1"/>
  <c r="H66" i="1"/>
  <c r="H67" i="1"/>
  <c r="H68" i="1"/>
  <c r="H69" i="1"/>
  <c r="H70" i="1"/>
  <c r="H72" i="1"/>
  <c r="F8" i="1"/>
  <c r="C8" i="1"/>
  <c r="D8" i="1"/>
  <c r="G74" i="1" l="1"/>
  <c r="H7" i="1"/>
  <c r="C10" i="1" l="1"/>
  <c r="G7" i="1" l="1"/>
  <c r="E7" i="1"/>
</calcChain>
</file>

<file path=xl/sharedStrings.xml><?xml version="1.0" encoding="utf-8"?>
<sst xmlns="http://schemas.openxmlformats.org/spreadsheetml/2006/main" count="79" uniqueCount="79">
  <si>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</si>
  <si>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</si>
  <si>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</si>
  <si>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</si>
  <si>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</si>
  <si>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</si>
  <si>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
 (гр.3-гр.4)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</si>
  <si>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</si>
  <si>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</si>
  <si>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Проведение комплексных кадастровых работ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</si>
  <si>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</si>
  <si>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</si>
  <si>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</si>
  <si>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</si>
  <si>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</si>
  <si>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</si>
  <si>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</si>
  <si>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</si>
  <si>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</si>
  <si>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</si>
  <si>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</si>
  <si>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</si>
  <si>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</si>
  <si>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 формирования современной городской среды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</si>
  <si>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</si>
  <si>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</si>
  <si>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</si>
  <si>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</si>
  <si>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</si>
  <si>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</si>
  <si>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</si>
  <si>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</si>
  <si>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Поддержка отрасли культуры (Комплектование книжных фондов муниципальных библиотек)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</si>
  <si>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</si>
  <si>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</si>
  <si>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</si>
  <si>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Оснащение объектов спортивной инфраструктуры спортивно-технологическим оборудованием</t>
  </si>
  <si>
    <t>Реализация отдельных мероприятий регионального проекта "Современная школа" (создание детских технопарков "школьный Кванториум")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</si>
  <si>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</si>
  <si>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</si>
  <si>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</si>
  <si>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Укрепление и модернизация материально-технической базы муниципальных организаций (ремонт помещений в целях создания детского технопарка "Кванториум")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</si>
  <si>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</si>
  <si>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</si>
  <si>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</si>
  <si>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Оказание муниципальных услуг (выполнение работ)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</si>
  <si>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</si>
  <si>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</si>
  <si>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</si>
  <si>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</si>
  <si>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в сфере образования, прошедших отбор в рамках проекта "Народный бюджет"</t>
  </si>
  <si>
    <t>Реализация народных проектов в сфере охраны окружающей среды, прошедших отбор в рамках проекта "Народный бюджет"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</si>
  <si>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</si>
  <si>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дорожной деятельности, прошедших отбор в рамках проекта "Народный бюджет"</t>
  </si>
  <si>
    <t>Реализация мероприятий, направленных на исполнение наказов избирателей, рекомендуемых к выполнению в 2023 году</t>
  </si>
  <si>
    <t>Реализация программы комплексного развития молодежной политики в регионах РФ "Регион для молодых"</t>
  </si>
  <si>
    <t>Укрепление материально-технической базы муниципальных образовательных организаций (исполнение наказов избирателей)</t>
  </si>
  <si>
    <t>ИТОГО</t>
  </si>
  <si>
    <t>Дотации (гранты) на поощрение муниципальных образований в Республике Коми, за участие в проекте «Народный бюджет» и реализацию народных проектов в рамках проекта «Народный бюджет», а также на развитие народных инициатив в муниципальных образованиях в Республике Коми</t>
  </si>
  <si>
    <t xml:space="preserve">Исполнение </t>
  </si>
  <si>
    <t>Неисполненные назначения 
(гр.4 - гр.6)</t>
  </si>
  <si>
    <t xml:space="preserve">Процент исполнения фактических поступлений  (%) 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</si>
  <si>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(подпрограмм) поддержки социально ориентированных некоммерческих организаций</t>
  </si>
  <si>
    <t>Реализация мероприятий по обеспечению жильем молодых семей</t>
  </si>
  <si>
    <t>Государственная поддержка организаций, входящих в систему спортивной подготовки</t>
  </si>
  <si>
    <t>Cтроительство и реконструкция спортивных объектов для муниципальных нужд (Однократная привязка проекта повторного применения "Физкультурно-оздоровительный комплекс, г. Чадан" для строительства объекта: "Физкультурно-оздоровительный комплекс единоборств, г. Ухта")</t>
  </si>
  <si>
    <t>Осуществление выплат лицам, принимающим участие в период с 01 июня 2023 г. по 31 декабря 2023 г. в информационно-агитационных мероприятиях с населением Республики Коми по привлечению граждан на военную службу в Вооруженные Силы Российской Федерации по контракту и включенным в списки агитационных групп</t>
  </si>
  <si>
    <t>Субвенции на 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</si>
  <si>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Иные межбюджетные трансферты в целях оказания финансовой поддержки реализации инициативных проектов в Республике Коми, прошедших конкурсный отбор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</si>
  <si>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</si>
  <si>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Дотации (гранты) на поощрение муниципальных образований городских округов, муниципальных округов и муниципальных районов в Республике Коми, достигших наилучших результатов по увеличению базы доходов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</si>
  <si>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</si>
  <si>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Софинансирование расходных обязательств органов местного самоуправления в Республике Коми, возникающих при выполнении органами местного самоуправления полномочий по вопросам местного значения по предоставлению помещения для работы на обслуживаемом административном участке сотруднику, замещающему должность участкового уполномоченного полиции</t>
  </si>
  <si>
    <t>Реализация мероприятий, направленных на исполнение наказов избирателей, рекомендуемых к выполнению в 2023 году (пункт 13 прил.№1 к распоряжению Правительства РК от 21.02.23 №84-р)</t>
  </si>
  <si>
    <t>Софинансирование расходных обязательств органов местного самоуправления в Республике Коми, возникающих при выполнении полномочий по решению вопросов местного значения, направленных на исполнение наказов избирателей, рекомендуемых к выполнению в текущем финансовом году (пункты 1, 4, 5, 7, 8, 9, 10, 11, 13 приложения № 1 к постановлению Правительства Республики Коми от 3 февраля 2023 г. № 41)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</si>
  <si>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</si>
  <si>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Информация о поступлении межбюджетных трансфертов в 2023 году на 01.01.2024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</si>
  <si>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</si>
  <si>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Поощрение муниципальных образований муниципальных, городских округов и муниципальных районов Республики Коми по результатам оценки эффективности деятельности органов местного самоуправления за отчетный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</si>
</sst>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0"/>
  </numFmts>
  <fonts count="14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indexed="2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2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4" fontId="2" fillId="2" borderId="1">
      <alignment horizontal="right" shrinkToFit="1"/>
    </xf>
    <xf numFmtId="4" fontId="2" fillId="2" borderId="2">
      <alignment horizontal="right" shrinkToFit="1"/>
    </xf>
    <xf numFmtId="49" fontId="3" fillId="3" borderId="3">
      <alignment horizontal="center" vertical="top" shrinkToFit="1"/>
    </xf>
    <xf numFmtId="49" fontId="3" fillId="3" borderId="4">
      <alignment horizontal="center" vertical="top" shrinkToFit="1"/>
    </xf>
    <xf numFmtId="0" fontId="3" fillId="3" borderId="4">
      <alignment horizontal="left" vertical="top" wrapText="1"/>
    </xf>
    <xf numFmtId="4" fontId="3" fillId="3" borderId="4">
      <alignment horizontal="right" vertical="top" shrinkToFit="1"/>
    </xf>
    <xf numFmtId="4" fontId="3" fillId="3" borderId="5">
      <alignment horizontal="right" vertical="top" shrinkToFit="1"/>
    </xf>
    <xf numFmtId="49" fontId="3" fillId="4" borderId="6">
      <alignment horizontal="center" vertical="top" shrinkToFit="1"/>
    </xf>
    <xf numFmtId="49" fontId="3" fillId="4" borderId="7">
      <alignment horizontal="center" vertical="top" shrinkToFit="1"/>
    </xf>
    <xf numFmtId="0" fontId="3" fillId="4" borderId="7">
      <alignment horizontal="left" vertical="top" wrapText="1"/>
    </xf>
    <xf numFmtId="4" fontId="3" fillId="4" borderId="7">
      <alignment horizontal="right" vertical="top" shrinkToFit="1"/>
    </xf>
    <xf numFmtId="4" fontId="3" fillId="4" borderId="8">
      <alignment horizontal="right" vertical="top" shrinkToFit="1"/>
    </xf>
    <xf numFmtId="49" fontId="4" fillId="0" borderId="6">
      <alignment horizontal="center" vertical="top" shrinkToFit="1"/>
    </xf>
    <xf numFmtId="49" fontId="5" fillId="0" borderId="7">
      <alignment horizontal="center" vertical="top" shrinkToFit="1"/>
    </xf>
    <xf numFmtId="0" fontId="5" fillId="0" borderId="7">
      <alignment horizontal="left" vertical="top" wrapText="1"/>
    </xf>
    <xf numFmtId="4" fontId="5" fillId="0" borderId="7">
      <alignment horizontal="right" vertical="top" shrinkToFit="1"/>
    </xf>
    <xf numFmtId="4" fontId="5" fillId="0" borderId="8">
      <alignment horizontal="right" vertical="top" shrinkToFit="1"/>
    </xf>
    <xf numFmtId="0" fontId="5" fillId="0" borderId="0">
      <alignment horizontal="right" vertical="top" wrapText="1"/>
    </xf>
    <xf numFmtId="0" fontId="5" fillId="0" borderId="0"/>
    <xf numFmtId="0" fontId="5" fillId="0" borderId="0"/>
    <xf numFmtId="0" fontId="1" fillId="0" borderId="0"/>
    <xf numFmtId="49" fontId="3" fillId="0" borderId="9">
      <alignment horizontal="center" vertical="center" wrapText="1"/>
    </xf>
    <xf numFmtId="0" fontId="5" fillId="0" borderId="10"/>
  </cellStyleXfs>
  <cellXfs count="44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6" fillId="5" borderId="0" xfId="0" applyFont="1" applyFill="1" applyProtection="1">
      <protection locked="0"/>
    </xf>
    <xf numFmtId="0" fontId="11" fillId="0" borderId="0" xfId="25" applyFont="1" applyBorder="1"/>
    <xf numFmtId="4" fontId="6" fillId="0" borderId="0" xfId="0" applyNumberFormat="1" applyFont="1" applyProtection="1">
      <protection locked="0"/>
    </xf>
    <xf numFmtId="4" fontId="11" fillId="0" borderId="0" xfId="25" applyNumberFormat="1" applyFont="1" applyBorder="1"/>
    <xf numFmtId="4" fontId="7" fillId="0" borderId="0" xfId="0" applyNumberFormat="1" applyFont="1" applyProtection="1">
      <protection locked="0"/>
    </xf>
    <xf numFmtId="4" fontId="1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9" fillId="6" borderId="0" xfId="0" applyFont="1" applyFill="1" applyAlignment="1">
      <alignment horizontal="left" vertical="top"/>
    </xf>
    <xf numFmtId="0" fontId="9" fillId="6" borderId="0" xfId="0" applyFont="1" applyFill="1"/>
    <xf numFmtId="0" fontId="10" fillId="6" borderId="11" xfId="0" applyFont="1" applyFill="1" applyBorder="1" applyAlignment="1">
      <alignment horizontal="center" vertical="center" wrapText="1"/>
    </xf>
    <xf numFmtId="4" fontId="6" fillId="6" borderId="0" xfId="0" applyNumberFormat="1" applyFont="1" applyFill="1" applyProtection="1">
      <protection locked="0"/>
    </xf>
    <xf numFmtId="0" fontId="6" fillId="6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10" fillId="5" borderId="12" xfId="17" quotePrefix="1" applyFont="1" applyFill="1" applyBorder="1" applyAlignment="1">
      <alignment horizontal="left" vertical="center" wrapText="1"/>
    </xf>
    <xf numFmtId="4" fontId="10" fillId="0" borderId="11" xfId="8" applyFont="1" applyFill="1" applyBorder="1" applyAlignment="1">
      <alignment horizontal="right" vertical="center" shrinkToFit="1"/>
    </xf>
    <xf numFmtId="4" fontId="10" fillId="6" borderId="11" xfId="9" applyFont="1" applyFill="1" applyBorder="1" applyAlignment="1">
      <alignment horizontal="right" vertical="center" shrinkToFit="1"/>
    </xf>
    <xf numFmtId="0" fontId="10" fillId="0" borderId="12" xfId="17" quotePrefix="1" applyFont="1" applyBorder="1" applyAlignment="1">
      <alignment horizontal="left" vertical="center" wrapText="1"/>
    </xf>
    <xf numFmtId="0" fontId="10" fillId="0" borderId="7" xfId="6" applyNumberFormat="1" applyFont="1" applyFill="1" applyBorder="1" applyAlignment="1">
      <alignment horizontal="left" vertical="top" wrapText="1"/>
    </xf>
    <xf numFmtId="4" fontId="10" fillId="6" borderId="11" xfId="8" applyFont="1" applyFill="1" applyBorder="1" applyAlignment="1">
      <alignment horizontal="right" vertical="center" shrinkToFit="1"/>
    </xf>
    <xf numFmtId="4" fontId="10" fillId="0" borderId="11" xfId="18" applyFont="1" applyFill="1" applyBorder="1" applyAlignment="1">
      <alignment vertical="center" shrinkToFit="1"/>
    </xf>
    <xf numFmtId="4" fontId="10" fillId="6" borderId="11" xfId="18" applyFont="1" applyFill="1" applyBorder="1" applyAlignment="1">
      <alignment vertical="center" shrinkToFit="1"/>
    </xf>
    <xf numFmtId="4" fontId="10" fillId="0" borderId="11" xfId="18" applyFont="1" applyBorder="1" applyAlignment="1">
      <alignment vertical="center" shrinkToFit="1"/>
    </xf>
    <xf numFmtId="4" fontId="10" fillId="0" borderId="11" xfId="9" applyFont="1" applyFill="1" applyBorder="1" applyAlignment="1">
      <alignment horizontal="right" vertical="center" shrinkToFit="1"/>
    </xf>
    <xf numFmtId="4" fontId="10" fillId="5" borderId="11" xfId="9" applyFont="1" applyFill="1" applyBorder="1" applyAlignment="1">
      <alignment horizontal="right" vertical="center" shrinkToFit="1"/>
    </xf>
    <xf numFmtId="4" fontId="10" fillId="6" borderId="11" xfId="19" applyFont="1" applyFill="1" applyBorder="1" applyAlignment="1">
      <alignment vertical="center" shrinkToFit="1"/>
    </xf>
    <xf numFmtId="4" fontId="10" fillId="0" borderId="11" xfId="19" applyFont="1" applyFill="1" applyBorder="1" applyAlignment="1">
      <alignment vertical="center" shrinkToFit="1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11" xfId="17" quotePrefix="1" applyFont="1" applyBorder="1" applyAlignment="1">
      <alignment horizontal="center" vertical="center" wrapText="1"/>
    </xf>
    <xf numFmtId="4" fontId="13" fillId="5" borderId="11" xfId="18" applyFont="1" applyFill="1" applyBorder="1" applyAlignment="1">
      <alignment horizontal="right" vertical="center" shrinkToFit="1"/>
    </xf>
    <xf numFmtId="165" fontId="6" fillId="6" borderId="0" xfId="0" applyNumberFormat="1" applyFont="1" applyFill="1" applyProtection="1">
      <protection locked="0"/>
    </xf>
    <xf numFmtId="0" fontId="9" fillId="0" borderId="0" xfId="0" applyFont="1" applyAlignment="1">
      <alignment horizontal="center" vertical="center"/>
    </xf>
    <xf numFmtId="4" fontId="13" fillId="6" borderId="11" xfId="19" applyFont="1" applyFill="1" applyBorder="1" applyAlignment="1">
      <alignment vertical="center" shrinkToFit="1"/>
    </xf>
    <xf numFmtId="4" fontId="13" fillId="0" borderId="11" xfId="19" applyFont="1" applyFill="1" applyBorder="1" applyAlignment="1">
      <alignment vertical="center" shrinkToFit="1"/>
    </xf>
    <xf numFmtId="164" fontId="13" fillId="0" borderId="11" xfId="0" applyNumberFormat="1" applyFont="1" applyFill="1" applyBorder="1" applyAlignment="1" applyProtection="1">
      <alignment horizontal="right" vertical="center"/>
      <protection locked="0"/>
    </xf>
  </cellXfs>
  <cellStyles count="26">
    <cellStyle name="br" xfId="1"/>
    <cellStyle name="col" xfId="2"/>
    <cellStyle name="ex58" xfId="3"/>
    <cellStyle name="ex59" xfId="4"/>
    <cellStyle name="ex60" xfId="5"/>
    <cellStyle name="ex61" xfId="6"/>
    <cellStyle name="ex62" xfId="7"/>
    <cellStyle name="ex63" xfId="8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yle0" xfId="21"/>
    <cellStyle name="td" xfId="22"/>
    <cellStyle name="tr" xfId="23"/>
    <cellStyle name="xl_bot_header" xfId="24"/>
    <cellStyle name="xl_total_bot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view="pageBreakPreview" zoomScale="90" zoomScaleNormal="90" zoomScaleSheetLayoutView="90" workbookViewId="0">
      <pane ySplit="6" topLeftCell="A67" activePane="bottomLeft" state="frozen"/>
      <selection activeCell="J8" sqref="J8"/>
      <selection pane="bottomLeft" activeCell="H75" sqref="H75"/>
    </sheetView>
  </sheetViews>
  <sheetFormatPr defaultColWidth="9.140625" defaultRowHeight="15" x14ac:dyDescent="0.25"/>
  <cols>
    <col min="1" max="1" width="4.5703125" style="1" customWidth="1"/>
    <col min="2" max="2" width="52.140625" style="1" customWidth="1"/>
    <col min="3" max="3" width="16" style="2" customWidth="1"/>
    <col min="4" max="4" width="17.85546875" style="2" customWidth="1"/>
    <col min="5" max="5" width="18.7109375" style="1" customWidth="1"/>
    <col min="6" max="6" width="16.140625" style="21" customWidth="1"/>
    <col min="7" max="7" width="15.28515625" style="1" customWidth="1"/>
    <col min="8" max="8" width="17" style="1" customWidth="1"/>
    <col min="9" max="16384" width="9.140625" style="1"/>
  </cols>
  <sheetData>
    <row r="1" spans="1:8" s="3" customFormat="1" ht="15.75" x14ac:dyDescent="0.25">
      <c r="A1" s="4"/>
      <c r="B1" s="5"/>
      <c r="C1" s="6"/>
      <c r="D1" s="6"/>
      <c r="E1" s="4"/>
      <c r="F1" s="17"/>
      <c r="G1" s="7"/>
      <c r="H1" s="7" t="s">
        <v>0</v>
      </c>
    </row>
    <row r="2" spans="1:8" s="3" customFormat="1" ht="15.75" x14ac:dyDescent="0.25">
      <c r="A2" s="4"/>
      <c r="B2" s="4"/>
      <c r="C2" s="6"/>
      <c r="D2" s="6"/>
      <c r="E2" s="4"/>
      <c r="F2" s="18"/>
      <c r="G2" s="4"/>
      <c r="H2" s="4"/>
    </row>
    <row r="3" spans="1:8" s="3" customFormat="1" ht="15.75" x14ac:dyDescent="0.25">
      <c r="A3" s="40" t="s">
        <v>76</v>
      </c>
      <c r="B3" s="40"/>
      <c r="C3" s="40"/>
      <c r="D3" s="40"/>
      <c r="E3" s="40"/>
      <c r="F3" s="40"/>
      <c r="G3" s="40"/>
      <c r="H3" s="40"/>
    </row>
    <row r="4" spans="1:8" s="3" customFormat="1" ht="15.75" x14ac:dyDescent="0.25">
      <c r="A4" s="4"/>
      <c r="B4" s="4"/>
      <c r="C4" s="6"/>
      <c r="D4" s="6"/>
      <c r="E4" s="4"/>
      <c r="F4" s="18"/>
      <c r="G4" s="4"/>
      <c r="H4" s="8" t="s">
        <v>1</v>
      </c>
    </row>
    <row r="5" spans="1:8" s="3" customFormat="1" ht="54" customHeight="1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9" t="s">
        <v>59</v>
      </c>
      <c r="G5" s="9" t="s">
        <v>60</v>
      </c>
      <c r="H5" s="9" t="s">
        <v>61</v>
      </c>
    </row>
    <row r="6" spans="1:8" s="3" customFormat="1" ht="15.7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19">
        <v>6</v>
      </c>
      <c r="G6" s="9">
        <v>7</v>
      </c>
      <c r="H6" s="9">
        <v>8</v>
      </c>
    </row>
    <row r="7" spans="1:8" s="3" customFormat="1" ht="38.25" x14ac:dyDescent="0.25">
      <c r="A7" s="9">
        <v>1</v>
      </c>
      <c r="B7" s="26" t="s">
        <v>48</v>
      </c>
      <c r="C7" s="24">
        <v>406911700</v>
      </c>
      <c r="D7" s="25">
        <v>406911700</v>
      </c>
      <c r="E7" s="34">
        <f>C7-D7</f>
        <v>0</v>
      </c>
      <c r="F7" s="25">
        <v>406911700</v>
      </c>
      <c r="G7" s="35">
        <f>D7-F7</f>
        <v>0</v>
      </c>
      <c r="H7" s="36">
        <f>F7*100/D7</f>
        <v>100</v>
      </c>
    </row>
    <row r="8" spans="1:8" s="3" customFormat="1" ht="76.5" x14ac:dyDescent="0.25">
      <c r="A8" s="9">
        <v>2</v>
      </c>
      <c r="B8" s="26" t="s">
        <v>58</v>
      </c>
      <c r="C8" s="24">
        <f>3065216.54+222103.33</f>
        <v>3287319.87</v>
      </c>
      <c r="D8" s="25">
        <f>3065216.54+222103.33</f>
        <v>3287319.87</v>
      </c>
      <c r="E8" s="34">
        <f t="shared" ref="E8:E71" si="0">C8-D8</f>
        <v>0</v>
      </c>
      <c r="F8" s="25">
        <f>3065216.54+222103.33</f>
        <v>3287319.87</v>
      </c>
      <c r="G8" s="35">
        <f t="shared" ref="G8:G71" si="1">D8-F8</f>
        <v>0</v>
      </c>
      <c r="H8" s="36">
        <f t="shared" ref="H8:H70" si="2">F8*100/D8</f>
        <v>100</v>
      </c>
    </row>
    <row r="9" spans="1:8" s="3" customFormat="1" ht="63.75" x14ac:dyDescent="0.25">
      <c r="A9" s="9">
        <v>3</v>
      </c>
      <c r="B9" s="26" t="s">
        <v>70</v>
      </c>
      <c r="C9" s="24">
        <v>8000000</v>
      </c>
      <c r="D9" s="25">
        <v>8000000</v>
      </c>
      <c r="E9" s="34">
        <f t="shared" si="0"/>
        <v>0</v>
      </c>
      <c r="F9" s="25">
        <v>8000000</v>
      </c>
      <c r="G9" s="35">
        <f t="shared" si="1"/>
        <v>0</v>
      </c>
      <c r="H9" s="36">
        <f t="shared" si="2"/>
        <v>100</v>
      </c>
    </row>
    <row r="10" spans="1:8" ht="85.5" customHeight="1" x14ac:dyDescent="0.25">
      <c r="A10" s="9">
        <v>4</v>
      </c>
      <c r="B10" s="23" t="s">
        <v>7</v>
      </c>
      <c r="C10" s="24">
        <f>261677380+42017466.37</f>
        <v>303694846.37</v>
      </c>
      <c r="D10" s="28">
        <v>261677380</v>
      </c>
      <c r="E10" s="34">
        <f t="shared" si="0"/>
        <v>42017466.370000005</v>
      </c>
      <c r="F10" s="28">
        <v>261677380</v>
      </c>
      <c r="G10" s="35">
        <f t="shared" si="1"/>
        <v>0</v>
      </c>
      <c r="H10" s="36">
        <f t="shared" si="2"/>
        <v>100</v>
      </c>
    </row>
    <row r="11" spans="1:8" ht="99" customHeight="1" x14ac:dyDescent="0.25">
      <c r="A11" s="9">
        <v>5</v>
      </c>
      <c r="B11" s="26" t="s">
        <v>8</v>
      </c>
      <c r="C11" s="24">
        <v>21077750</v>
      </c>
      <c r="D11" s="28">
        <v>21077750</v>
      </c>
      <c r="E11" s="34">
        <f t="shared" si="0"/>
        <v>0</v>
      </c>
      <c r="F11" s="24">
        <v>21077750</v>
      </c>
      <c r="G11" s="35">
        <f t="shared" si="1"/>
        <v>0</v>
      </c>
      <c r="H11" s="36">
        <f t="shared" si="2"/>
        <v>100</v>
      </c>
    </row>
    <row r="12" spans="1:8" ht="25.5" customHeight="1" x14ac:dyDescent="0.25">
      <c r="A12" s="9">
        <v>6</v>
      </c>
      <c r="B12" s="26" t="s">
        <v>9</v>
      </c>
      <c r="C12" s="24">
        <v>531556.5</v>
      </c>
      <c r="D12" s="25">
        <v>531556.5</v>
      </c>
      <c r="E12" s="34">
        <f t="shared" si="0"/>
        <v>0</v>
      </c>
      <c r="F12" s="25">
        <v>531556.5</v>
      </c>
      <c r="G12" s="35">
        <f t="shared" si="1"/>
        <v>0</v>
      </c>
      <c r="H12" s="36">
        <f t="shared" si="2"/>
        <v>100</v>
      </c>
    </row>
    <row r="13" spans="1:8" s="10" customFormat="1" ht="94.9" customHeight="1" x14ac:dyDescent="0.25">
      <c r="A13" s="9">
        <v>7</v>
      </c>
      <c r="B13" s="23" t="s">
        <v>10</v>
      </c>
      <c r="C13" s="29">
        <v>25121214.350000001</v>
      </c>
      <c r="D13" s="30">
        <v>25121214.02</v>
      </c>
      <c r="E13" s="34">
        <f t="shared" si="0"/>
        <v>0.33000000193715096</v>
      </c>
      <c r="F13" s="30">
        <v>25121214.02</v>
      </c>
      <c r="G13" s="35">
        <f t="shared" si="1"/>
        <v>0</v>
      </c>
      <c r="H13" s="36">
        <f t="shared" si="2"/>
        <v>100</v>
      </c>
    </row>
    <row r="14" spans="1:8" s="10" customFormat="1" ht="51.6" customHeight="1" x14ac:dyDescent="0.25">
      <c r="A14" s="9">
        <v>8</v>
      </c>
      <c r="B14" s="26" t="s">
        <v>11</v>
      </c>
      <c r="C14" s="24">
        <v>22174451.649999999</v>
      </c>
      <c r="D14" s="25">
        <v>22174451.649999999</v>
      </c>
      <c r="E14" s="34">
        <f t="shared" si="0"/>
        <v>0</v>
      </c>
      <c r="F14" s="25">
        <v>22174451.649999999</v>
      </c>
      <c r="G14" s="35">
        <f t="shared" si="1"/>
        <v>0</v>
      </c>
      <c r="H14" s="36">
        <f t="shared" si="2"/>
        <v>100</v>
      </c>
    </row>
    <row r="15" spans="1:8" s="10" customFormat="1" ht="50.25" customHeight="1" x14ac:dyDescent="0.25">
      <c r="A15" s="9">
        <v>9</v>
      </c>
      <c r="B15" s="26" t="s">
        <v>12</v>
      </c>
      <c r="C15" s="24">
        <v>1476666</v>
      </c>
      <c r="D15" s="25">
        <v>1476666</v>
      </c>
      <c r="E15" s="34">
        <f t="shared" si="0"/>
        <v>0</v>
      </c>
      <c r="F15" s="25">
        <v>1397232</v>
      </c>
      <c r="G15" s="35">
        <f t="shared" si="1"/>
        <v>79434</v>
      </c>
      <c r="H15" s="36">
        <f t="shared" si="2"/>
        <v>94.620719919060917</v>
      </c>
    </row>
    <row r="16" spans="1:8" s="10" customFormat="1" ht="51" customHeight="1" x14ac:dyDescent="0.25">
      <c r="A16" s="9">
        <v>10</v>
      </c>
      <c r="B16" s="27" t="s">
        <v>13</v>
      </c>
      <c r="C16" s="24">
        <v>2953332</v>
      </c>
      <c r="D16" s="28">
        <v>2953332</v>
      </c>
      <c r="E16" s="34">
        <f t="shared" si="0"/>
        <v>0</v>
      </c>
      <c r="F16" s="28">
        <v>2794464</v>
      </c>
      <c r="G16" s="35">
        <f t="shared" si="1"/>
        <v>158868</v>
      </c>
      <c r="H16" s="36">
        <f t="shared" si="2"/>
        <v>94.620719919060917</v>
      </c>
    </row>
    <row r="17" spans="1:9" ht="67.900000000000006" customHeight="1" x14ac:dyDescent="0.25">
      <c r="A17" s="9">
        <v>11</v>
      </c>
      <c r="B17" s="23" t="s">
        <v>14</v>
      </c>
      <c r="C17" s="24">
        <v>782505</v>
      </c>
      <c r="D17" s="28">
        <v>782505</v>
      </c>
      <c r="E17" s="34">
        <f t="shared" si="0"/>
        <v>0</v>
      </c>
      <c r="F17" s="24">
        <v>782505</v>
      </c>
      <c r="G17" s="35">
        <f t="shared" si="1"/>
        <v>0</v>
      </c>
      <c r="H17" s="36">
        <f t="shared" si="2"/>
        <v>100</v>
      </c>
    </row>
    <row r="18" spans="1:9" s="10" customFormat="1" ht="70.900000000000006" customHeight="1" x14ac:dyDescent="0.25">
      <c r="A18" s="9">
        <v>12</v>
      </c>
      <c r="B18" s="23" t="s">
        <v>15</v>
      </c>
      <c r="C18" s="24">
        <v>104300</v>
      </c>
      <c r="D18" s="25">
        <v>103400</v>
      </c>
      <c r="E18" s="34">
        <f t="shared" si="0"/>
        <v>900</v>
      </c>
      <c r="F18" s="25">
        <v>103400</v>
      </c>
      <c r="G18" s="35">
        <f t="shared" si="1"/>
        <v>0</v>
      </c>
      <c r="H18" s="36">
        <f t="shared" si="2"/>
        <v>100</v>
      </c>
    </row>
    <row r="19" spans="1:9" s="10" customFormat="1" ht="70.900000000000006" customHeight="1" x14ac:dyDescent="0.25">
      <c r="A19" s="9">
        <v>13</v>
      </c>
      <c r="B19" s="23" t="s">
        <v>16</v>
      </c>
      <c r="C19" s="31">
        <v>20700</v>
      </c>
      <c r="D19" s="30">
        <v>20700</v>
      </c>
      <c r="E19" s="34">
        <f t="shared" si="0"/>
        <v>0</v>
      </c>
      <c r="F19" s="30">
        <v>20700</v>
      </c>
      <c r="G19" s="35">
        <f t="shared" si="1"/>
        <v>0</v>
      </c>
      <c r="H19" s="36">
        <f t="shared" si="2"/>
        <v>100</v>
      </c>
    </row>
    <row r="20" spans="1:9" s="10" customFormat="1" ht="70.900000000000006" customHeight="1" x14ac:dyDescent="0.25">
      <c r="A20" s="9">
        <v>14</v>
      </c>
      <c r="B20" s="23" t="s">
        <v>17</v>
      </c>
      <c r="C20" s="24">
        <v>17231000</v>
      </c>
      <c r="D20" s="28">
        <v>10526316.66</v>
      </c>
      <c r="E20" s="34">
        <f t="shared" si="0"/>
        <v>6704683.3399999999</v>
      </c>
      <c r="F20" s="28">
        <v>10526316.66</v>
      </c>
      <c r="G20" s="35">
        <f t="shared" si="1"/>
        <v>0</v>
      </c>
      <c r="H20" s="36">
        <f t="shared" si="2"/>
        <v>100</v>
      </c>
    </row>
    <row r="21" spans="1:9" ht="72" customHeight="1" x14ac:dyDescent="0.25">
      <c r="A21" s="9">
        <v>15</v>
      </c>
      <c r="B21" s="23" t="s">
        <v>18</v>
      </c>
      <c r="C21" s="24">
        <v>51200</v>
      </c>
      <c r="D21" s="25">
        <v>51200</v>
      </c>
      <c r="E21" s="34">
        <f t="shared" si="0"/>
        <v>0</v>
      </c>
      <c r="F21" s="33">
        <v>0</v>
      </c>
      <c r="G21" s="35">
        <f t="shared" si="1"/>
        <v>51200</v>
      </c>
      <c r="H21" s="36">
        <f t="shared" si="2"/>
        <v>0</v>
      </c>
    </row>
    <row r="22" spans="1:9" ht="67.150000000000006" customHeight="1" x14ac:dyDescent="0.25">
      <c r="A22" s="9">
        <v>16</v>
      </c>
      <c r="B22" s="23" t="s">
        <v>19</v>
      </c>
      <c r="C22" s="31">
        <v>5000</v>
      </c>
      <c r="D22" s="30">
        <v>5000</v>
      </c>
      <c r="E22" s="34">
        <f t="shared" si="0"/>
        <v>0</v>
      </c>
      <c r="F22" s="33">
        <v>0</v>
      </c>
      <c r="G22" s="35">
        <f t="shared" si="1"/>
        <v>5000</v>
      </c>
      <c r="H22" s="36">
        <f t="shared" si="2"/>
        <v>0</v>
      </c>
    </row>
    <row r="23" spans="1:9" ht="70.150000000000006" customHeight="1" x14ac:dyDescent="0.25">
      <c r="A23" s="9">
        <v>17</v>
      </c>
      <c r="B23" s="23" t="s">
        <v>20</v>
      </c>
      <c r="C23" s="24">
        <v>88600</v>
      </c>
      <c r="D23" s="28">
        <v>0</v>
      </c>
      <c r="E23" s="34">
        <f t="shared" si="0"/>
        <v>88600</v>
      </c>
      <c r="F23" s="33">
        <v>0</v>
      </c>
      <c r="G23" s="35">
        <f t="shared" si="1"/>
        <v>0</v>
      </c>
      <c r="H23" s="36" t="e">
        <f t="shared" si="2"/>
        <v>#DIV/0!</v>
      </c>
    </row>
    <row r="24" spans="1:9" ht="69" customHeight="1" x14ac:dyDescent="0.25">
      <c r="A24" s="9">
        <v>18</v>
      </c>
      <c r="B24" s="23" t="s">
        <v>21</v>
      </c>
      <c r="C24" s="24">
        <v>35400</v>
      </c>
      <c r="D24" s="28">
        <v>35100</v>
      </c>
      <c r="E24" s="34">
        <f t="shared" si="0"/>
        <v>300</v>
      </c>
      <c r="F24" s="28">
        <v>35100</v>
      </c>
      <c r="G24" s="35">
        <f t="shared" si="1"/>
        <v>0</v>
      </c>
      <c r="H24" s="36">
        <f t="shared" si="2"/>
        <v>100</v>
      </c>
    </row>
    <row r="25" spans="1:9" ht="46.15" customHeight="1" x14ac:dyDescent="0.25">
      <c r="A25" s="9">
        <v>19</v>
      </c>
      <c r="B25" s="23" t="s">
        <v>22</v>
      </c>
      <c r="C25" s="24">
        <v>64304</v>
      </c>
      <c r="D25" s="25">
        <v>15288.5</v>
      </c>
      <c r="E25" s="34">
        <f t="shared" si="0"/>
        <v>49015.5</v>
      </c>
      <c r="F25" s="25">
        <v>15288.5</v>
      </c>
      <c r="G25" s="35">
        <f t="shared" si="1"/>
        <v>0</v>
      </c>
      <c r="H25" s="36">
        <f t="shared" si="2"/>
        <v>100</v>
      </c>
    </row>
    <row r="26" spans="1:9" s="10" customFormat="1" ht="31.5" customHeight="1" x14ac:dyDescent="0.25">
      <c r="A26" s="9">
        <v>20</v>
      </c>
      <c r="B26" s="26" t="s">
        <v>23</v>
      </c>
      <c r="C26" s="24">
        <v>54518689</v>
      </c>
      <c r="D26" s="28">
        <v>54518689</v>
      </c>
      <c r="E26" s="34">
        <f t="shared" si="0"/>
        <v>0</v>
      </c>
      <c r="F26" s="24">
        <v>54518689</v>
      </c>
      <c r="G26" s="35">
        <f t="shared" si="1"/>
        <v>0</v>
      </c>
      <c r="H26" s="36">
        <f t="shared" si="2"/>
        <v>100</v>
      </c>
    </row>
    <row r="27" spans="1:9" s="10" customFormat="1" ht="47.45" customHeight="1" x14ac:dyDescent="0.25">
      <c r="A27" s="9">
        <v>21</v>
      </c>
      <c r="B27" s="23" t="s">
        <v>24</v>
      </c>
      <c r="C27" s="24">
        <v>4096400</v>
      </c>
      <c r="D27" s="25">
        <v>4096400</v>
      </c>
      <c r="E27" s="34">
        <f t="shared" si="0"/>
        <v>0</v>
      </c>
      <c r="F27" s="25">
        <v>4096400</v>
      </c>
      <c r="G27" s="35">
        <f t="shared" si="1"/>
        <v>0</v>
      </c>
      <c r="H27" s="36">
        <f t="shared" si="2"/>
        <v>100</v>
      </c>
    </row>
    <row r="28" spans="1:9" s="10" customFormat="1" ht="43.15" customHeight="1" x14ac:dyDescent="0.25">
      <c r="A28" s="9">
        <v>22</v>
      </c>
      <c r="B28" s="23" t="s">
        <v>25</v>
      </c>
      <c r="C28" s="24">
        <v>199400</v>
      </c>
      <c r="D28" s="28">
        <v>199400</v>
      </c>
      <c r="E28" s="34">
        <f t="shared" si="0"/>
        <v>0</v>
      </c>
      <c r="F28" s="28">
        <v>199400</v>
      </c>
      <c r="G28" s="35">
        <f t="shared" si="1"/>
        <v>0</v>
      </c>
      <c r="H28" s="36">
        <f t="shared" si="2"/>
        <v>100</v>
      </c>
    </row>
    <row r="29" spans="1:9" ht="30" customHeight="1" x14ac:dyDescent="0.25">
      <c r="A29" s="9">
        <v>23</v>
      </c>
      <c r="B29" s="23" t="s">
        <v>26</v>
      </c>
      <c r="C29" s="24">
        <v>3010800</v>
      </c>
      <c r="D29" s="25">
        <v>1424981.87</v>
      </c>
      <c r="E29" s="34">
        <f t="shared" si="0"/>
        <v>1585818.13</v>
      </c>
      <c r="F29" s="25">
        <v>1424981.87</v>
      </c>
      <c r="G29" s="35">
        <f t="shared" si="1"/>
        <v>0</v>
      </c>
      <c r="H29" s="36">
        <f t="shared" si="2"/>
        <v>99.999999999999986</v>
      </c>
    </row>
    <row r="30" spans="1:9" ht="59.45" customHeight="1" x14ac:dyDescent="0.25">
      <c r="A30" s="9">
        <v>24</v>
      </c>
      <c r="B30" s="26" t="s">
        <v>27</v>
      </c>
      <c r="C30" s="24">
        <v>4294915.5199999996</v>
      </c>
      <c r="D30" s="25">
        <v>4294915.5199999996</v>
      </c>
      <c r="E30" s="34">
        <f t="shared" si="0"/>
        <v>0</v>
      </c>
      <c r="F30" s="24">
        <v>4294915.5199999996</v>
      </c>
      <c r="G30" s="35">
        <f t="shared" si="1"/>
        <v>0</v>
      </c>
      <c r="H30" s="36">
        <f t="shared" si="2"/>
        <v>100</v>
      </c>
    </row>
    <row r="31" spans="1:9" ht="28.5" customHeight="1" x14ac:dyDescent="0.25">
      <c r="A31" s="9">
        <v>25</v>
      </c>
      <c r="B31" s="26" t="s">
        <v>28</v>
      </c>
      <c r="C31" s="24">
        <v>3444707</v>
      </c>
      <c r="D31" s="32">
        <v>3361763.71</v>
      </c>
      <c r="E31" s="34">
        <f t="shared" si="0"/>
        <v>82943.290000000037</v>
      </c>
      <c r="F31" s="32">
        <v>3361763.71</v>
      </c>
      <c r="G31" s="35">
        <f t="shared" si="1"/>
        <v>0</v>
      </c>
      <c r="H31" s="36">
        <f t="shared" si="2"/>
        <v>100</v>
      </c>
    </row>
    <row r="32" spans="1:9" ht="58.15" customHeight="1" x14ac:dyDescent="0.25">
      <c r="A32" s="9">
        <v>26</v>
      </c>
      <c r="B32" s="23" t="s">
        <v>29</v>
      </c>
      <c r="C32" s="24">
        <v>6773680</v>
      </c>
      <c r="D32" s="25">
        <v>6773680</v>
      </c>
      <c r="E32" s="34">
        <f t="shared" si="0"/>
        <v>0</v>
      </c>
      <c r="F32" s="25">
        <v>6773680</v>
      </c>
      <c r="G32" s="35">
        <f t="shared" si="1"/>
        <v>0</v>
      </c>
      <c r="H32" s="36">
        <f t="shared" si="2"/>
        <v>100</v>
      </c>
      <c r="I32" s="16"/>
    </row>
    <row r="33" spans="1:9" ht="80.45" customHeight="1" x14ac:dyDescent="0.25">
      <c r="A33" s="9">
        <v>27</v>
      </c>
      <c r="B33" s="23" t="s">
        <v>30</v>
      </c>
      <c r="C33" s="24">
        <v>107832</v>
      </c>
      <c r="D33" s="28">
        <v>107832</v>
      </c>
      <c r="E33" s="34">
        <f t="shared" si="0"/>
        <v>0</v>
      </c>
      <c r="F33" s="24">
        <v>107832</v>
      </c>
      <c r="G33" s="35">
        <f t="shared" si="1"/>
        <v>0</v>
      </c>
      <c r="H33" s="36">
        <f t="shared" si="2"/>
        <v>100</v>
      </c>
    </row>
    <row r="34" spans="1:9" ht="43.15" customHeight="1" x14ac:dyDescent="0.25">
      <c r="A34" s="9">
        <v>28</v>
      </c>
      <c r="B34" s="23" t="s">
        <v>31</v>
      </c>
      <c r="C34" s="24">
        <v>9371388.8900000006</v>
      </c>
      <c r="D34" s="28">
        <v>9371388.8900000006</v>
      </c>
      <c r="E34" s="34">
        <f t="shared" si="0"/>
        <v>0</v>
      </c>
      <c r="F34" s="28">
        <v>9371388.8900000006</v>
      </c>
      <c r="G34" s="35">
        <f t="shared" si="1"/>
        <v>0</v>
      </c>
      <c r="H34" s="36">
        <f t="shared" si="2"/>
        <v>100</v>
      </c>
    </row>
    <row r="35" spans="1:9" ht="29.45" customHeight="1" x14ac:dyDescent="0.25">
      <c r="A35" s="9">
        <v>29</v>
      </c>
      <c r="B35" s="23" t="s">
        <v>32</v>
      </c>
      <c r="C35" s="24">
        <v>857174.95</v>
      </c>
      <c r="D35" s="25">
        <v>857174.95</v>
      </c>
      <c r="E35" s="34">
        <f t="shared" si="0"/>
        <v>0</v>
      </c>
      <c r="F35" s="25">
        <v>857174.95</v>
      </c>
      <c r="G35" s="35">
        <f t="shared" si="1"/>
        <v>0</v>
      </c>
      <c r="H35" s="36">
        <f t="shared" si="2"/>
        <v>100</v>
      </c>
    </row>
    <row r="36" spans="1:9" ht="59.45" customHeight="1" x14ac:dyDescent="0.25">
      <c r="A36" s="9">
        <v>30</v>
      </c>
      <c r="B36" s="23" t="s">
        <v>33</v>
      </c>
      <c r="C36" s="24">
        <v>155542</v>
      </c>
      <c r="D36" s="25">
        <v>155542</v>
      </c>
      <c r="E36" s="34">
        <f t="shared" si="0"/>
        <v>0</v>
      </c>
      <c r="F36" s="25">
        <v>155542</v>
      </c>
      <c r="G36" s="35">
        <f t="shared" si="1"/>
        <v>0</v>
      </c>
      <c r="H36" s="36">
        <f t="shared" si="2"/>
        <v>100</v>
      </c>
      <c r="I36" s="16"/>
    </row>
    <row r="37" spans="1:9" ht="38.25" x14ac:dyDescent="0.25">
      <c r="A37" s="9">
        <v>31</v>
      </c>
      <c r="B37" s="23" t="s">
        <v>34</v>
      </c>
      <c r="C37" s="24">
        <v>104134700</v>
      </c>
      <c r="D37" s="24">
        <v>104134700</v>
      </c>
      <c r="E37" s="34">
        <f t="shared" si="0"/>
        <v>0</v>
      </c>
      <c r="F37" s="24">
        <v>104134700</v>
      </c>
      <c r="G37" s="35">
        <f t="shared" si="1"/>
        <v>0</v>
      </c>
      <c r="H37" s="36">
        <f t="shared" si="2"/>
        <v>100</v>
      </c>
    </row>
    <row r="38" spans="1:9" ht="27" customHeight="1" x14ac:dyDescent="0.25">
      <c r="A38" s="9">
        <v>32</v>
      </c>
      <c r="B38" s="23" t="s">
        <v>35</v>
      </c>
      <c r="C38" s="24">
        <v>190708</v>
      </c>
      <c r="D38" s="25">
        <v>190708</v>
      </c>
      <c r="E38" s="34">
        <f t="shared" si="0"/>
        <v>0</v>
      </c>
      <c r="F38" s="24">
        <v>190708</v>
      </c>
      <c r="G38" s="35">
        <f t="shared" si="1"/>
        <v>0</v>
      </c>
      <c r="H38" s="36">
        <f t="shared" si="2"/>
        <v>100</v>
      </c>
      <c r="I38" s="16"/>
    </row>
    <row r="39" spans="1:9" ht="30.75" customHeight="1" x14ac:dyDescent="0.25">
      <c r="A39" s="9">
        <v>33</v>
      </c>
      <c r="B39" s="23" t="s">
        <v>36</v>
      </c>
      <c r="C39" s="24">
        <v>2445280.2000000002</v>
      </c>
      <c r="D39" s="25">
        <v>2445280.2000000002</v>
      </c>
      <c r="E39" s="34">
        <f t="shared" si="0"/>
        <v>0</v>
      </c>
      <c r="F39" s="25">
        <v>2445280.2000000002</v>
      </c>
      <c r="G39" s="35">
        <f t="shared" si="1"/>
        <v>0</v>
      </c>
      <c r="H39" s="36">
        <f t="shared" si="2"/>
        <v>100</v>
      </c>
    </row>
    <row r="40" spans="1:9" ht="38.25" x14ac:dyDescent="0.25">
      <c r="A40" s="9">
        <v>34</v>
      </c>
      <c r="B40" s="23" t="s">
        <v>37</v>
      </c>
      <c r="C40" s="24">
        <v>21357100</v>
      </c>
      <c r="D40" s="25">
        <v>21357100</v>
      </c>
      <c r="E40" s="34">
        <f t="shared" si="0"/>
        <v>0</v>
      </c>
      <c r="F40" s="25">
        <v>21357100</v>
      </c>
      <c r="G40" s="35">
        <f t="shared" si="1"/>
        <v>0</v>
      </c>
      <c r="H40" s="36">
        <f t="shared" si="2"/>
        <v>100</v>
      </c>
    </row>
    <row r="41" spans="1:9" ht="38.25" x14ac:dyDescent="0.25">
      <c r="A41" s="9">
        <v>35</v>
      </c>
      <c r="B41" s="23" t="s">
        <v>41</v>
      </c>
      <c r="C41" s="24">
        <v>5000000</v>
      </c>
      <c r="D41" s="25">
        <v>5000000</v>
      </c>
      <c r="E41" s="34">
        <f t="shared" si="0"/>
        <v>0</v>
      </c>
      <c r="F41" s="25">
        <v>5000000</v>
      </c>
      <c r="G41" s="35">
        <f t="shared" si="1"/>
        <v>0</v>
      </c>
      <c r="H41" s="36">
        <f t="shared" si="2"/>
        <v>100</v>
      </c>
    </row>
    <row r="42" spans="1:9" ht="38.25" x14ac:dyDescent="0.25">
      <c r="A42" s="9">
        <v>36</v>
      </c>
      <c r="B42" s="23" t="s">
        <v>38</v>
      </c>
      <c r="C42" s="24">
        <v>74428400</v>
      </c>
      <c r="D42" s="25">
        <v>74428400</v>
      </c>
      <c r="E42" s="34">
        <f t="shared" si="0"/>
        <v>0</v>
      </c>
      <c r="F42" s="24">
        <v>74428400</v>
      </c>
      <c r="G42" s="35">
        <f t="shared" si="1"/>
        <v>0</v>
      </c>
      <c r="H42" s="36">
        <f t="shared" si="2"/>
        <v>100</v>
      </c>
    </row>
    <row r="43" spans="1:9" ht="52.9" customHeight="1" x14ac:dyDescent="0.25">
      <c r="A43" s="9">
        <v>37</v>
      </c>
      <c r="B43" s="23" t="s">
        <v>39</v>
      </c>
      <c r="C43" s="24">
        <v>11324400</v>
      </c>
      <c r="D43" s="25">
        <v>11324400</v>
      </c>
      <c r="E43" s="34">
        <f t="shared" si="0"/>
        <v>0</v>
      </c>
      <c r="F43" s="25">
        <v>11324400</v>
      </c>
      <c r="G43" s="35">
        <f t="shared" si="1"/>
        <v>0</v>
      </c>
      <c r="H43" s="36">
        <f t="shared" si="2"/>
        <v>100</v>
      </c>
    </row>
    <row r="44" spans="1:9" ht="42.6" customHeight="1" x14ac:dyDescent="0.25">
      <c r="A44" s="9">
        <v>38</v>
      </c>
      <c r="B44" s="23" t="s">
        <v>40</v>
      </c>
      <c r="C44" s="24">
        <v>3781300</v>
      </c>
      <c r="D44" s="25">
        <v>3781300</v>
      </c>
      <c r="E44" s="34">
        <f t="shared" si="0"/>
        <v>0</v>
      </c>
      <c r="F44" s="25">
        <v>3781300</v>
      </c>
      <c r="G44" s="35">
        <f t="shared" si="1"/>
        <v>0</v>
      </c>
      <c r="H44" s="36">
        <f t="shared" si="2"/>
        <v>100</v>
      </c>
    </row>
    <row r="45" spans="1:9" ht="26.25" customHeight="1" x14ac:dyDescent="0.25">
      <c r="A45" s="9">
        <v>39</v>
      </c>
      <c r="B45" s="23" t="s">
        <v>42</v>
      </c>
      <c r="C45" s="24">
        <v>4975900</v>
      </c>
      <c r="D45" s="25">
        <v>4975900</v>
      </c>
      <c r="E45" s="34">
        <f t="shared" si="0"/>
        <v>0</v>
      </c>
      <c r="F45" s="25">
        <v>4975900</v>
      </c>
      <c r="G45" s="35">
        <f t="shared" si="1"/>
        <v>0</v>
      </c>
      <c r="H45" s="36">
        <f t="shared" si="2"/>
        <v>100</v>
      </c>
    </row>
    <row r="46" spans="1:9" ht="38.25" x14ac:dyDescent="0.25">
      <c r="A46" s="9">
        <v>40</v>
      </c>
      <c r="B46" s="23" t="s">
        <v>43</v>
      </c>
      <c r="C46" s="24">
        <v>196107500</v>
      </c>
      <c r="D46" s="25">
        <v>196107500</v>
      </c>
      <c r="E46" s="34">
        <f t="shared" si="0"/>
        <v>0</v>
      </c>
      <c r="F46" s="25">
        <v>196107500</v>
      </c>
      <c r="G46" s="35">
        <f t="shared" si="1"/>
        <v>0</v>
      </c>
      <c r="H46" s="36">
        <f t="shared" si="2"/>
        <v>100</v>
      </c>
    </row>
    <row r="47" spans="1:9" ht="67.150000000000006" customHeight="1" x14ac:dyDescent="0.25">
      <c r="A47" s="9">
        <v>41</v>
      </c>
      <c r="B47" s="23" t="s">
        <v>44</v>
      </c>
      <c r="C47" s="24">
        <v>11950000</v>
      </c>
      <c r="D47" s="25">
        <v>11950000</v>
      </c>
      <c r="E47" s="34">
        <f t="shared" si="0"/>
        <v>0</v>
      </c>
      <c r="F47" s="24">
        <v>11950000</v>
      </c>
      <c r="G47" s="35">
        <f t="shared" si="1"/>
        <v>0</v>
      </c>
      <c r="H47" s="36">
        <f t="shared" si="2"/>
        <v>100</v>
      </c>
    </row>
    <row r="48" spans="1:9" ht="53.45" customHeight="1" x14ac:dyDescent="0.25">
      <c r="A48" s="9">
        <v>42</v>
      </c>
      <c r="B48" s="23" t="s">
        <v>45</v>
      </c>
      <c r="C48" s="24">
        <v>2110875000</v>
      </c>
      <c r="D48" s="25">
        <v>2110875000</v>
      </c>
      <c r="E48" s="34">
        <f t="shared" si="0"/>
        <v>0</v>
      </c>
      <c r="F48" s="24">
        <v>2110875000</v>
      </c>
      <c r="G48" s="35">
        <f t="shared" si="1"/>
        <v>0</v>
      </c>
      <c r="H48" s="36">
        <f t="shared" si="2"/>
        <v>100</v>
      </c>
    </row>
    <row r="49" spans="1:9" s="10" customFormat="1" ht="82.9" customHeight="1" x14ac:dyDescent="0.25">
      <c r="A49" s="9">
        <v>43</v>
      </c>
      <c r="B49" s="23" t="s">
        <v>46</v>
      </c>
      <c r="C49" s="24">
        <v>83662800</v>
      </c>
      <c r="D49" s="25">
        <v>83662800</v>
      </c>
      <c r="E49" s="34">
        <f t="shared" si="0"/>
        <v>0</v>
      </c>
      <c r="F49" s="24">
        <v>83662800</v>
      </c>
      <c r="G49" s="35">
        <f t="shared" si="1"/>
        <v>0</v>
      </c>
      <c r="H49" s="36">
        <f t="shared" si="2"/>
        <v>100</v>
      </c>
    </row>
    <row r="50" spans="1:9" s="10" customFormat="1" ht="81.599999999999994" customHeight="1" x14ac:dyDescent="0.25">
      <c r="A50" s="9">
        <v>44</v>
      </c>
      <c r="B50" s="26" t="s">
        <v>47</v>
      </c>
      <c r="C50" s="24">
        <v>6700000</v>
      </c>
      <c r="D50" s="25">
        <v>6300884</v>
      </c>
      <c r="E50" s="34">
        <f t="shared" si="0"/>
        <v>399116</v>
      </c>
      <c r="F50" s="25">
        <v>6300884</v>
      </c>
      <c r="G50" s="35">
        <f t="shared" si="1"/>
        <v>0</v>
      </c>
      <c r="H50" s="36">
        <f t="shared" si="2"/>
        <v>100</v>
      </c>
    </row>
    <row r="51" spans="1:9" s="10" customFormat="1" ht="38.25" x14ac:dyDescent="0.25">
      <c r="A51" s="9">
        <v>45</v>
      </c>
      <c r="B51" s="26" t="s">
        <v>49</v>
      </c>
      <c r="C51" s="24">
        <v>1202439</v>
      </c>
      <c r="D51" s="25">
        <v>1202439</v>
      </c>
      <c r="E51" s="34">
        <f t="shared" si="0"/>
        <v>0</v>
      </c>
      <c r="F51" s="25">
        <v>1202439</v>
      </c>
      <c r="G51" s="35">
        <f t="shared" si="1"/>
        <v>0</v>
      </c>
      <c r="H51" s="36">
        <f t="shared" si="2"/>
        <v>100</v>
      </c>
      <c r="I51" s="22"/>
    </row>
    <row r="52" spans="1:9" s="10" customFormat="1" ht="25.5" x14ac:dyDescent="0.25">
      <c r="A52" s="9">
        <v>46</v>
      </c>
      <c r="B52" s="26" t="s">
        <v>50</v>
      </c>
      <c r="C52" s="24">
        <v>1600000</v>
      </c>
      <c r="D52" s="25">
        <v>1600000</v>
      </c>
      <c r="E52" s="34">
        <f t="shared" si="0"/>
        <v>0</v>
      </c>
      <c r="F52" s="25">
        <v>1600000</v>
      </c>
      <c r="G52" s="35">
        <f t="shared" si="1"/>
        <v>0</v>
      </c>
      <c r="H52" s="36">
        <f t="shared" si="2"/>
        <v>100</v>
      </c>
    </row>
    <row r="53" spans="1:9" s="10" customFormat="1" ht="38.25" x14ac:dyDescent="0.25">
      <c r="A53" s="9">
        <v>47</v>
      </c>
      <c r="B53" s="26" t="s">
        <v>51</v>
      </c>
      <c r="C53" s="24">
        <v>371849</v>
      </c>
      <c r="D53" s="25">
        <v>371849</v>
      </c>
      <c r="E53" s="34">
        <f t="shared" si="0"/>
        <v>0</v>
      </c>
      <c r="F53" s="25">
        <v>371849</v>
      </c>
      <c r="G53" s="35">
        <f t="shared" si="1"/>
        <v>0</v>
      </c>
      <c r="H53" s="36">
        <f t="shared" si="2"/>
        <v>100</v>
      </c>
    </row>
    <row r="54" spans="1:9" s="10" customFormat="1" ht="25.5" x14ac:dyDescent="0.25">
      <c r="A54" s="9">
        <v>48</v>
      </c>
      <c r="B54" s="26" t="s">
        <v>52</v>
      </c>
      <c r="C54" s="24">
        <v>585769</v>
      </c>
      <c r="D54" s="25">
        <v>407117.77</v>
      </c>
      <c r="E54" s="34">
        <f t="shared" si="0"/>
        <v>178651.22999999998</v>
      </c>
      <c r="F54" s="25">
        <v>407117.77</v>
      </c>
      <c r="G54" s="35">
        <f t="shared" si="1"/>
        <v>0</v>
      </c>
      <c r="H54" s="36">
        <f t="shared" si="2"/>
        <v>100</v>
      </c>
    </row>
    <row r="55" spans="1:9" s="10" customFormat="1" ht="38.25" x14ac:dyDescent="0.25">
      <c r="A55" s="9">
        <v>49</v>
      </c>
      <c r="B55" s="26" t="s">
        <v>53</v>
      </c>
      <c r="C55" s="24">
        <v>967048</v>
      </c>
      <c r="D55" s="25">
        <v>967048</v>
      </c>
      <c r="E55" s="34">
        <f t="shared" si="0"/>
        <v>0</v>
      </c>
      <c r="F55" s="25">
        <v>967048</v>
      </c>
      <c r="G55" s="35">
        <f t="shared" si="1"/>
        <v>0</v>
      </c>
      <c r="H55" s="36">
        <f t="shared" si="2"/>
        <v>100</v>
      </c>
    </row>
    <row r="56" spans="1:9" s="10" customFormat="1" ht="33.75" customHeight="1" x14ac:dyDescent="0.25">
      <c r="A56" s="9">
        <v>50</v>
      </c>
      <c r="B56" s="26" t="s">
        <v>54</v>
      </c>
      <c r="C56" s="24">
        <v>8109000</v>
      </c>
      <c r="D56" s="25">
        <v>8067228.6299999999</v>
      </c>
      <c r="E56" s="34">
        <f t="shared" si="0"/>
        <v>41771.370000000112</v>
      </c>
      <c r="F56" s="25">
        <v>8067228.6299999999</v>
      </c>
      <c r="G56" s="35">
        <f t="shared" si="1"/>
        <v>0</v>
      </c>
      <c r="H56" s="36">
        <f t="shared" si="2"/>
        <v>100</v>
      </c>
    </row>
    <row r="57" spans="1:9" s="10" customFormat="1" ht="25.5" x14ac:dyDescent="0.25">
      <c r="A57" s="9">
        <v>51</v>
      </c>
      <c r="B57" s="26" t="s">
        <v>55</v>
      </c>
      <c r="C57" s="24">
        <v>26108167</v>
      </c>
      <c r="D57" s="25">
        <v>26108167</v>
      </c>
      <c r="E57" s="34">
        <f t="shared" si="0"/>
        <v>0</v>
      </c>
      <c r="F57" s="25">
        <v>26108167</v>
      </c>
      <c r="G57" s="35">
        <f t="shared" si="1"/>
        <v>0</v>
      </c>
      <c r="H57" s="36">
        <f t="shared" si="2"/>
        <v>100</v>
      </c>
    </row>
    <row r="58" spans="1:9" s="10" customFormat="1" ht="38.25" x14ac:dyDescent="0.25">
      <c r="A58" s="9">
        <v>52</v>
      </c>
      <c r="B58" s="26" t="s">
        <v>56</v>
      </c>
      <c r="C58" s="24">
        <v>1200000</v>
      </c>
      <c r="D58" s="25">
        <v>1200000</v>
      </c>
      <c r="E58" s="34">
        <f t="shared" si="0"/>
        <v>0</v>
      </c>
      <c r="F58" s="25">
        <v>1200000</v>
      </c>
      <c r="G58" s="35">
        <f t="shared" si="1"/>
        <v>0</v>
      </c>
      <c r="H58" s="36">
        <f t="shared" si="2"/>
        <v>100</v>
      </c>
    </row>
    <row r="59" spans="1:9" s="10" customFormat="1" ht="58.5" customHeight="1" x14ac:dyDescent="0.25">
      <c r="A59" s="9">
        <v>53</v>
      </c>
      <c r="B59" s="26" t="s">
        <v>62</v>
      </c>
      <c r="C59" s="24">
        <v>119559.27</v>
      </c>
      <c r="D59" s="25">
        <v>119559.27</v>
      </c>
      <c r="E59" s="34">
        <f t="shared" si="0"/>
        <v>0</v>
      </c>
      <c r="F59" s="25">
        <v>119559.27</v>
      </c>
      <c r="G59" s="35">
        <f t="shared" si="1"/>
        <v>0</v>
      </c>
      <c r="H59" s="36">
        <f t="shared" si="2"/>
        <v>100</v>
      </c>
    </row>
    <row r="60" spans="1:9" s="10" customFormat="1" ht="30" customHeight="1" x14ac:dyDescent="0.25">
      <c r="A60" s="9">
        <v>54</v>
      </c>
      <c r="B60" s="26" t="s">
        <v>63</v>
      </c>
      <c r="C60" s="24">
        <v>17513802.23</v>
      </c>
      <c r="D60" s="25">
        <v>17513802.23</v>
      </c>
      <c r="E60" s="34">
        <f t="shared" si="0"/>
        <v>0</v>
      </c>
      <c r="F60" s="25">
        <v>17513802.23</v>
      </c>
      <c r="G60" s="35">
        <f t="shared" si="1"/>
        <v>0</v>
      </c>
      <c r="H60" s="36">
        <f t="shared" si="2"/>
        <v>100</v>
      </c>
    </row>
    <row r="61" spans="1:9" s="10" customFormat="1" ht="31.5" customHeight="1" x14ac:dyDescent="0.25">
      <c r="A61" s="9">
        <v>55</v>
      </c>
      <c r="B61" s="26" t="s">
        <v>64</v>
      </c>
      <c r="C61" s="24">
        <v>95408.16</v>
      </c>
      <c r="D61" s="25">
        <v>95408.16</v>
      </c>
      <c r="E61" s="34">
        <f t="shared" si="0"/>
        <v>0</v>
      </c>
      <c r="F61" s="25">
        <v>95408.16</v>
      </c>
      <c r="G61" s="35">
        <f t="shared" si="1"/>
        <v>0</v>
      </c>
      <c r="H61" s="36">
        <f t="shared" si="2"/>
        <v>100</v>
      </c>
    </row>
    <row r="62" spans="1:9" s="10" customFormat="1" ht="69.75" customHeight="1" x14ac:dyDescent="0.25">
      <c r="A62" s="9">
        <v>56</v>
      </c>
      <c r="B62" s="26" t="s">
        <v>65</v>
      </c>
      <c r="C62" s="24">
        <v>46861024.450000003</v>
      </c>
      <c r="D62" s="25">
        <v>46861024.450000003</v>
      </c>
      <c r="E62" s="34">
        <f t="shared" si="0"/>
        <v>0</v>
      </c>
      <c r="F62" s="24">
        <v>46861024.450000003</v>
      </c>
      <c r="G62" s="35">
        <f t="shared" si="1"/>
        <v>0</v>
      </c>
      <c r="H62" s="36">
        <f t="shared" si="2"/>
        <v>100</v>
      </c>
    </row>
    <row r="63" spans="1:9" s="10" customFormat="1" ht="83.25" customHeight="1" x14ac:dyDescent="0.25">
      <c r="A63" s="9">
        <v>57</v>
      </c>
      <c r="B63" s="26" t="s">
        <v>66</v>
      </c>
      <c r="C63" s="24">
        <v>700000</v>
      </c>
      <c r="D63" s="25">
        <v>500000</v>
      </c>
      <c r="E63" s="34">
        <f t="shared" si="0"/>
        <v>200000</v>
      </c>
      <c r="F63" s="25">
        <v>500000</v>
      </c>
      <c r="G63" s="35">
        <f t="shared" si="1"/>
        <v>0</v>
      </c>
      <c r="H63" s="36">
        <f t="shared" si="2"/>
        <v>100</v>
      </c>
    </row>
    <row r="64" spans="1:9" s="10" customFormat="1" ht="44.25" customHeight="1" x14ac:dyDescent="0.25">
      <c r="A64" s="9">
        <v>58</v>
      </c>
      <c r="B64" s="26" t="s">
        <v>67</v>
      </c>
      <c r="C64" s="24">
        <v>197102.82</v>
      </c>
      <c r="D64" s="25">
        <v>0</v>
      </c>
      <c r="E64" s="34">
        <f t="shared" si="0"/>
        <v>197102.82</v>
      </c>
      <c r="F64" s="25">
        <v>0</v>
      </c>
      <c r="G64" s="35">
        <f t="shared" si="1"/>
        <v>0</v>
      </c>
      <c r="H64" s="36">
        <v>0</v>
      </c>
    </row>
    <row r="65" spans="1:8" s="10" customFormat="1" ht="43.5" customHeight="1" x14ac:dyDescent="0.25">
      <c r="A65" s="9">
        <v>59</v>
      </c>
      <c r="B65" s="26" t="s">
        <v>68</v>
      </c>
      <c r="C65" s="24">
        <v>1000000</v>
      </c>
      <c r="D65" s="25">
        <v>1000000</v>
      </c>
      <c r="E65" s="34">
        <f t="shared" si="0"/>
        <v>0</v>
      </c>
      <c r="F65" s="25">
        <v>1000000</v>
      </c>
      <c r="G65" s="35">
        <f t="shared" si="1"/>
        <v>0</v>
      </c>
      <c r="H65" s="36">
        <f t="shared" si="2"/>
        <v>100</v>
      </c>
    </row>
    <row r="66" spans="1:8" s="10" customFormat="1" ht="66" customHeight="1" x14ac:dyDescent="0.25">
      <c r="A66" s="9">
        <v>60</v>
      </c>
      <c r="B66" s="26" t="s">
        <v>69</v>
      </c>
      <c r="C66" s="24">
        <v>1751000</v>
      </c>
      <c r="D66" s="25">
        <v>1751000</v>
      </c>
      <c r="E66" s="34">
        <f t="shared" si="0"/>
        <v>0</v>
      </c>
      <c r="F66" s="25">
        <v>1751000</v>
      </c>
      <c r="G66" s="35">
        <f t="shared" si="1"/>
        <v>0</v>
      </c>
      <c r="H66" s="36">
        <f t="shared" si="2"/>
        <v>100</v>
      </c>
    </row>
    <row r="67" spans="1:8" s="10" customFormat="1" ht="54" customHeight="1" x14ac:dyDescent="0.25">
      <c r="A67" s="9">
        <v>61</v>
      </c>
      <c r="B67" s="26" t="s">
        <v>71</v>
      </c>
      <c r="C67" s="24">
        <v>2797320</v>
      </c>
      <c r="D67" s="25">
        <v>2797320</v>
      </c>
      <c r="E67" s="34">
        <f t="shared" si="0"/>
        <v>0</v>
      </c>
      <c r="F67" s="24">
        <v>2797320</v>
      </c>
      <c r="G67" s="35">
        <f t="shared" si="1"/>
        <v>0</v>
      </c>
      <c r="H67" s="36">
        <f t="shared" si="2"/>
        <v>100</v>
      </c>
    </row>
    <row r="68" spans="1:8" s="10" customFormat="1" ht="99" customHeight="1" x14ac:dyDescent="0.25">
      <c r="A68" s="9">
        <v>62</v>
      </c>
      <c r="B68" s="26" t="s">
        <v>72</v>
      </c>
      <c r="C68" s="24">
        <v>1782051.49</v>
      </c>
      <c r="D68" s="25">
        <v>1535520.39</v>
      </c>
      <c r="E68" s="34">
        <f t="shared" si="0"/>
        <v>246531.10000000009</v>
      </c>
      <c r="F68" s="25">
        <v>1535520.39</v>
      </c>
      <c r="G68" s="35">
        <f t="shared" si="1"/>
        <v>0</v>
      </c>
      <c r="H68" s="36">
        <f t="shared" si="2"/>
        <v>100</v>
      </c>
    </row>
    <row r="69" spans="1:8" s="10" customFormat="1" ht="56.25" customHeight="1" x14ac:dyDescent="0.25">
      <c r="A69" s="9">
        <v>63</v>
      </c>
      <c r="B69" s="26" t="s">
        <v>73</v>
      </c>
      <c r="C69" s="24">
        <v>91000</v>
      </c>
      <c r="D69" s="24">
        <v>91000</v>
      </c>
      <c r="E69" s="34">
        <f t="shared" si="0"/>
        <v>0</v>
      </c>
      <c r="F69" s="25">
        <v>91000</v>
      </c>
      <c r="G69" s="35">
        <f t="shared" si="1"/>
        <v>0</v>
      </c>
      <c r="H69" s="36">
        <f t="shared" si="2"/>
        <v>100</v>
      </c>
    </row>
    <row r="70" spans="1:8" s="10" customFormat="1" ht="107.25" customHeight="1" x14ac:dyDescent="0.25">
      <c r="A70" s="9">
        <v>64</v>
      </c>
      <c r="B70" s="26" t="s">
        <v>74</v>
      </c>
      <c r="C70" s="24">
        <v>400000</v>
      </c>
      <c r="D70" s="24">
        <v>400000</v>
      </c>
      <c r="E70" s="34">
        <f t="shared" si="0"/>
        <v>0</v>
      </c>
      <c r="F70" s="25">
        <v>400000</v>
      </c>
      <c r="G70" s="35">
        <f t="shared" si="1"/>
        <v>0</v>
      </c>
      <c r="H70" s="36">
        <f t="shared" si="2"/>
        <v>100</v>
      </c>
    </row>
    <row r="71" spans="1:8" s="10" customFormat="1" ht="66" customHeight="1" x14ac:dyDescent="0.25">
      <c r="A71" s="9">
        <v>65</v>
      </c>
      <c r="B71" s="26" t="s">
        <v>75</v>
      </c>
      <c r="C71" s="24">
        <v>63291</v>
      </c>
      <c r="D71" s="24">
        <v>0</v>
      </c>
      <c r="E71" s="34">
        <f t="shared" si="0"/>
        <v>63291</v>
      </c>
      <c r="F71" s="25">
        <v>0</v>
      </c>
      <c r="G71" s="35">
        <f t="shared" si="1"/>
        <v>0</v>
      </c>
      <c r="H71" s="36">
        <v>0</v>
      </c>
    </row>
    <row r="72" spans="1:8" s="10" customFormat="1" ht="48" customHeight="1" x14ac:dyDescent="0.25">
      <c r="A72" s="9">
        <v>66</v>
      </c>
      <c r="B72" s="26" t="s">
        <v>77</v>
      </c>
      <c r="C72" s="24">
        <v>242290.66</v>
      </c>
      <c r="D72" s="24">
        <v>242290.66</v>
      </c>
      <c r="E72" s="34">
        <f t="shared" ref="E72:E73" si="3">C72-D72</f>
        <v>0</v>
      </c>
      <c r="F72" s="24">
        <v>242290.66</v>
      </c>
      <c r="G72" s="35">
        <f t="shared" ref="G72:G74" si="4">D72-F72</f>
        <v>0</v>
      </c>
      <c r="H72" s="36">
        <f t="shared" ref="H72:H74" si="5">F72*100/D72</f>
        <v>100</v>
      </c>
    </row>
    <row r="73" spans="1:8" s="10" customFormat="1" ht="53.25" customHeight="1" x14ac:dyDescent="0.25">
      <c r="A73" s="9">
        <v>67</v>
      </c>
      <c r="B73" s="26" t="s">
        <v>78</v>
      </c>
      <c r="C73" s="24">
        <v>6000000</v>
      </c>
      <c r="D73" s="24">
        <v>6000000</v>
      </c>
      <c r="E73" s="34">
        <f t="shared" si="3"/>
        <v>0</v>
      </c>
      <c r="F73" s="24">
        <v>6000000</v>
      </c>
      <c r="G73" s="35">
        <f t="shared" si="4"/>
        <v>0</v>
      </c>
      <c r="H73" s="36">
        <f t="shared" si="5"/>
        <v>100</v>
      </c>
    </row>
    <row r="74" spans="1:8" ht="21" customHeight="1" x14ac:dyDescent="0.25">
      <c r="A74" s="9"/>
      <c r="B74" s="37" t="s">
        <v>57</v>
      </c>
      <c r="C74" s="38">
        <f>SUM(C7:C73)</f>
        <v>3657133585.3799996</v>
      </c>
      <c r="D74" s="38">
        <f>SUM(D7:D73)</f>
        <v>3605277394.8999996</v>
      </c>
      <c r="E74" s="41">
        <f>C74-D74</f>
        <v>51856190.480000019</v>
      </c>
      <c r="F74" s="38">
        <f>SUM(F7:F73)</f>
        <v>3604982892.8999996</v>
      </c>
      <c r="G74" s="42">
        <f t="shared" si="4"/>
        <v>294502</v>
      </c>
      <c r="H74" s="43">
        <f>F74*100/D74</f>
        <v>99.991831363644394</v>
      </c>
    </row>
    <row r="75" spans="1:8" ht="21.75" customHeight="1" x14ac:dyDescent="0.25">
      <c r="B75" s="11"/>
      <c r="C75" s="13">
        <f>C74-C7-C8-C9</f>
        <v>3238934565.5099998</v>
      </c>
      <c r="D75" s="13"/>
      <c r="E75" s="12"/>
      <c r="F75" s="39"/>
    </row>
    <row r="76" spans="1:8" x14ac:dyDescent="0.25">
      <c r="C76" s="15"/>
      <c r="F76" s="20"/>
    </row>
    <row r="77" spans="1:8" x14ac:dyDescent="0.25">
      <c r="C77" s="14"/>
    </row>
    <row r="79" spans="1:8" x14ac:dyDescent="0.25">
      <c r="D79" s="14"/>
    </row>
    <row r="80" spans="1:8" x14ac:dyDescent="0.25">
      <c r="D80" s="14"/>
    </row>
  </sheetData>
  <autoFilter ref="A6:H76"/>
  <mergeCells count="1">
    <mergeCell ref="A3:H3"/>
  </mergeCells>
  <pageMargins left="0.70866141732283472" right="0.70866141732283472" top="0.59055118110236227" bottom="0.39370078740157483" header="0" footer="0"/>
  <pageSetup paperSize="9" scale="83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МБТ (на 1 января)</vt:lpstr>
      <vt:lpstr>'МБТ (на 1 января)'!Print_Titles</vt:lpstr>
      <vt:lpstr>'МБТ (на 1 января)'!Заголовки_для_печати</vt:lpstr>
      <vt:lpstr>'МБТ (на 1 января)'!Область_печати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Гончар</cp:lastModifiedBy>
  <cp:revision>3</cp:revision>
  <cp:lastPrinted>2024-01-30T13:58:53Z</cp:lastPrinted>
  <dcterms:created xsi:type="dcterms:W3CDTF">2021-02-09T13:44:56Z</dcterms:created>
  <dcterms:modified xsi:type="dcterms:W3CDTF">2024-01-30T13:59:10Z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