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16" yWindow="408" windowWidth="23136" windowHeight="11940"/>
  </bookViews>
  <sheets>
    <sheet name="Расходы" sheetId="3" r:id="rId1"/>
  </sheets>
  <definedNames>
    <definedName name="_xlnm._FilterDatabase" localSheetId="0" hidden="1">Расходы!$A$5:$F$341</definedName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D149" i="3" l="1"/>
  <c r="E149" i="3" s="1"/>
  <c r="C149" i="3"/>
  <c r="C148" i="3"/>
  <c r="F150" i="3"/>
  <c r="E150" i="3"/>
  <c r="D148" i="3" l="1"/>
  <c r="E148" i="3" s="1"/>
  <c r="F149" i="3"/>
  <c r="D165" i="3"/>
  <c r="D164" i="3" s="1"/>
  <c r="C165" i="3"/>
  <c r="C164" i="3" s="1"/>
  <c r="F166" i="3"/>
  <c r="E166" i="3"/>
  <c r="D152" i="3"/>
  <c r="C152" i="3"/>
  <c r="E154" i="3"/>
  <c r="F154" i="3"/>
  <c r="D95" i="3"/>
  <c r="F148" i="3" l="1"/>
  <c r="E164" i="3"/>
  <c r="F165" i="3"/>
  <c r="E165" i="3"/>
  <c r="F164" i="3"/>
  <c r="F307" i="3"/>
  <c r="E307" i="3"/>
  <c r="D306" i="3"/>
  <c r="D305" i="3" s="1"/>
  <c r="C306" i="3"/>
  <c r="C305" i="3" s="1"/>
  <c r="D275" i="3"/>
  <c r="C275" i="3"/>
  <c r="F246" i="3"/>
  <c r="E246" i="3"/>
  <c r="D244" i="3"/>
  <c r="C244" i="3"/>
  <c r="D201" i="3"/>
  <c r="C201" i="3"/>
  <c r="C175" i="3"/>
  <c r="D175" i="3"/>
  <c r="F129" i="3"/>
  <c r="E129" i="3"/>
  <c r="D128" i="3"/>
  <c r="D127" i="3" s="1"/>
  <c r="C128" i="3"/>
  <c r="C127" i="3" s="1"/>
  <c r="D111" i="3"/>
  <c r="D110" i="3" s="1"/>
  <c r="C111" i="3"/>
  <c r="C95" i="3"/>
  <c r="D84" i="3"/>
  <c r="C84" i="3"/>
  <c r="F87" i="3"/>
  <c r="D71" i="3"/>
  <c r="C71" i="3"/>
  <c r="D58" i="3"/>
  <c r="D57" i="3" s="1"/>
  <c r="C58" i="3"/>
  <c r="C26" i="3"/>
  <c r="C11" i="3"/>
  <c r="E306" i="3" l="1"/>
  <c r="E305" i="3"/>
  <c r="F305" i="3"/>
  <c r="F306" i="3"/>
  <c r="E175" i="3"/>
  <c r="C174" i="3"/>
  <c r="F175" i="3"/>
  <c r="E127" i="3"/>
  <c r="F127" i="3"/>
  <c r="E128" i="3"/>
  <c r="F128" i="3"/>
  <c r="D234" i="3" l="1"/>
  <c r="F273" i="3" l="1"/>
  <c r="E273" i="3"/>
  <c r="C103" i="3"/>
  <c r="C102" i="3" s="1"/>
  <c r="E276" i="3"/>
  <c r="F323" i="3"/>
  <c r="D320" i="3"/>
  <c r="D319" i="3" s="1"/>
  <c r="C320" i="3"/>
  <c r="C319" i="3" s="1"/>
  <c r="E323" i="3"/>
  <c r="D272" i="3"/>
  <c r="D271" i="3" s="1"/>
  <c r="C272" i="3"/>
  <c r="C271" i="3" s="1"/>
  <c r="F203" i="3"/>
  <c r="F320" i="3" l="1"/>
  <c r="E271" i="3"/>
  <c r="F271" i="3"/>
  <c r="F272" i="3"/>
  <c r="E320" i="3"/>
  <c r="E272" i="3"/>
  <c r="E14" i="3"/>
  <c r="D182" i="3" l="1"/>
  <c r="D11" i="3" l="1"/>
  <c r="D10" i="3" s="1"/>
  <c r="D9" i="3" s="1"/>
  <c r="C10" i="3"/>
  <c r="C9" i="3" s="1"/>
  <c r="D17" i="3"/>
  <c r="D16" i="3" s="1"/>
  <c r="C17" i="3"/>
  <c r="C16" i="3" s="1"/>
  <c r="D23" i="3"/>
  <c r="D22" i="3" s="1"/>
  <c r="C23" i="3"/>
  <c r="C22" i="3" s="1"/>
  <c r="D26" i="3"/>
  <c r="D30" i="3"/>
  <c r="D29" i="3" s="1"/>
  <c r="C30" i="3"/>
  <c r="C29" i="3" s="1"/>
  <c r="C35" i="3"/>
  <c r="C34" i="3" s="1"/>
  <c r="D35" i="3"/>
  <c r="D34" i="3" s="1"/>
  <c r="D40" i="3"/>
  <c r="C40" i="3"/>
  <c r="D42" i="3"/>
  <c r="C42" i="3"/>
  <c r="D48" i="3"/>
  <c r="D47" i="3" s="1"/>
  <c r="C48" i="3"/>
  <c r="C47" i="3" s="1"/>
  <c r="D53" i="3"/>
  <c r="D52" i="3" s="1"/>
  <c r="C53" i="3"/>
  <c r="C52" i="3" s="1"/>
  <c r="C57" i="3"/>
  <c r="D62" i="3"/>
  <c r="D61" i="3" s="1"/>
  <c r="C62" i="3"/>
  <c r="C61" i="3" s="1"/>
  <c r="D66" i="3"/>
  <c r="D65" i="3" s="1"/>
  <c r="C66" i="3"/>
  <c r="C65" i="3" s="1"/>
  <c r="D70" i="3"/>
  <c r="C70" i="3"/>
  <c r="D76" i="3"/>
  <c r="D75" i="3" s="1"/>
  <c r="C76" i="3"/>
  <c r="C75" i="3" s="1"/>
  <c r="D79" i="3"/>
  <c r="D78" i="3" s="1"/>
  <c r="C79" i="3"/>
  <c r="C78" i="3" s="1"/>
  <c r="D82" i="3"/>
  <c r="D81" i="3" s="1"/>
  <c r="C82" i="3"/>
  <c r="C81" i="3" s="1"/>
  <c r="C91" i="3"/>
  <c r="C90" i="3" s="1"/>
  <c r="D91" i="3"/>
  <c r="D90" i="3" s="1"/>
  <c r="D98" i="3"/>
  <c r="D97" i="3" s="1"/>
  <c r="C98" i="3"/>
  <c r="C97" i="3" s="1"/>
  <c r="D103" i="3"/>
  <c r="D102" i="3" s="1"/>
  <c r="D108" i="3"/>
  <c r="D107" i="3" s="1"/>
  <c r="C108" i="3"/>
  <c r="C107" i="3" s="1"/>
  <c r="C110" i="3"/>
  <c r="C118" i="3"/>
  <c r="C117" i="3" s="1"/>
  <c r="D118" i="3"/>
  <c r="D117" i="3" s="1"/>
  <c r="D121" i="3"/>
  <c r="D120" i="3" s="1"/>
  <c r="C121" i="3"/>
  <c r="C120" i="3" s="1"/>
  <c r="D125" i="3"/>
  <c r="D124" i="3" s="1"/>
  <c r="C125" i="3"/>
  <c r="C124" i="3" s="1"/>
  <c r="D131" i="3"/>
  <c r="D130" i="3" s="1"/>
  <c r="C131" i="3"/>
  <c r="C130" i="3" s="1"/>
  <c r="D135" i="3"/>
  <c r="D134" i="3" s="1"/>
  <c r="D133" i="3" s="1"/>
  <c r="C135" i="3"/>
  <c r="C134" i="3" s="1"/>
  <c r="C133" i="3" s="1"/>
  <c r="D139" i="3"/>
  <c r="D138" i="3" s="1"/>
  <c r="C139" i="3"/>
  <c r="C138" i="3" s="1"/>
  <c r="D144" i="3"/>
  <c r="D143" i="3" s="1"/>
  <c r="C144" i="3"/>
  <c r="C143" i="3" s="1"/>
  <c r="D155" i="3"/>
  <c r="C155" i="3"/>
  <c r="D162" i="3"/>
  <c r="D161" i="3" s="1"/>
  <c r="C162" i="3"/>
  <c r="C161" i="3" s="1"/>
  <c r="D168" i="3"/>
  <c r="D167" i="3" s="1"/>
  <c r="C168" i="3"/>
  <c r="C167" i="3" s="1"/>
  <c r="D172" i="3"/>
  <c r="D171" i="3" s="1"/>
  <c r="C172" i="3"/>
  <c r="C171" i="3" s="1"/>
  <c r="D174" i="3"/>
  <c r="D178" i="3"/>
  <c r="C178" i="3"/>
  <c r="C177" i="3" s="1"/>
  <c r="D181" i="3"/>
  <c r="C182" i="3"/>
  <c r="C181" i="3" s="1"/>
  <c r="D186" i="3"/>
  <c r="D185" i="3" s="1"/>
  <c r="C186" i="3"/>
  <c r="C185" i="3" s="1"/>
  <c r="C190" i="3"/>
  <c r="C189" i="3" s="1"/>
  <c r="D190" i="3"/>
  <c r="D189" i="3" s="1"/>
  <c r="D195" i="3"/>
  <c r="D194" i="3" s="1"/>
  <c r="C195" i="3"/>
  <c r="C194" i="3" s="1"/>
  <c r="D199" i="3"/>
  <c r="D198" i="3" s="1"/>
  <c r="C199" i="3"/>
  <c r="C198" i="3" s="1"/>
  <c r="D207" i="3"/>
  <c r="D206" i="3" s="1"/>
  <c r="C207" i="3"/>
  <c r="C206" i="3" s="1"/>
  <c r="D210" i="3"/>
  <c r="D209" i="3" s="1"/>
  <c r="C210" i="3"/>
  <c r="C209" i="3" s="1"/>
  <c r="D215" i="3"/>
  <c r="C215" i="3"/>
  <c r="D218" i="3"/>
  <c r="C218" i="3"/>
  <c r="C137" i="3" l="1"/>
  <c r="C15" i="3"/>
  <c r="D15" i="3"/>
  <c r="C160" i="3"/>
  <c r="D160" i="3"/>
  <c r="D89" i="3"/>
  <c r="C188" i="3"/>
  <c r="D188" i="3"/>
  <c r="C46" i="3"/>
  <c r="D123" i="3"/>
  <c r="C123" i="3"/>
  <c r="C64" i="3"/>
  <c r="F81" i="3"/>
  <c r="E81" i="3"/>
  <c r="D64" i="3"/>
  <c r="D46" i="3"/>
  <c r="D177" i="3"/>
  <c r="D170" i="3" s="1"/>
  <c r="E178" i="3"/>
  <c r="C89" i="3"/>
  <c r="E90" i="3"/>
  <c r="F102" i="3"/>
  <c r="E102" i="3"/>
  <c r="C106" i="3"/>
  <c r="D106" i="3"/>
  <c r="C214" i="3"/>
  <c r="C213" i="3" s="1"/>
  <c r="C205" i="3"/>
  <c r="D214" i="3"/>
  <c r="D213" i="3" s="1"/>
  <c r="C116" i="3"/>
  <c r="C39" i="3"/>
  <c r="C28" i="3" s="1"/>
  <c r="C151" i="3"/>
  <c r="D116" i="3"/>
  <c r="D39" i="3"/>
  <c r="D28" i="3" s="1"/>
  <c r="C180" i="3"/>
  <c r="D205" i="3"/>
  <c r="D151" i="3"/>
  <c r="D137" i="3" s="1"/>
  <c r="D180" i="3"/>
  <c r="C170" i="3"/>
  <c r="D223" i="3"/>
  <c r="C223" i="3"/>
  <c r="D226" i="3"/>
  <c r="C226" i="3"/>
  <c r="D230" i="3"/>
  <c r="D229" i="3" s="1"/>
  <c r="D228" i="3" s="1"/>
  <c r="C230" i="3"/>
  <c r="C229" i="3" s="1"/>
  <c r="C228" i="3" s="1"/>
  <c r="D233" i="3"/>
  <c r="C234" i="3"/>
  <c r="C233" i="3" s="1"/>
  <c r="C239" i="3"/>
  <c r="C238" i="3" s="1"/>
  <c r="D239" i="3"/>
  <c r="D238" i="3" s="1"/>
  <c r="C243" i="3"/>
  <c r="D243" i="3"/>
  <c r="D248" i="3"/>
  <c r="D247" i="3" s="1"/>
  <c r="C248" i="3"/>
  <c r="C247" i="3" s="1"/>
  <c r="C262" i="3"/>
  <c r="C261" i="3" s="1"/>
  <c r="C257" i="3"/>
  <c r="C254" i="3"/>
  <c r="D254" i="3"/>
  <c r="D257" i="3"/>
  <c r="D262" i="3"/>
  <c r="D261" i="3" s="1"/>
  <c r="D267" i="3"/>
  <c r="D266" i="3" s="1"/>
  <c r="C267" i="3"/>
  <c r="C266" i="3" s="1"/>
  <c r="D274" i="3"/>
  <c r="C274" i="3"/>
  <c r="D278" i="3"/>
  <c r="D277" i="3" s="1"/>
  <c r="C278" i="3"/>
  <c r="C277" i="3" s="1"/>
  <c r="D284" i="3"/>
  <c r="D283" i="3" s="1"/>
  <c r="D282" i="3" s="1"/>
  <c r="C284" i="3"/>
  <c r="C283" i="3" s="1"/>
  <c r="C282" i="3" s="1"/>
  <c r="D288" i="3"/>
  <c r="D287" i="3" s="1"/>
  <c r="C288" i="3"/>
  <c r="C287" i="3" s="1"/>
  <c r="D291" i="3"/>
  <c r="D290" i="3" s="1"/>
  <c r="C291" i="3"/>
  <c r="C290" i="3" s="1"/>
  <c r="D295" i="3"/>
  <c r="D294" i="3" s="1"/>
  <c r="C295" i="3"/>
  <c r="C294" i="3" s="1"/>
  <c r="D298" i="3"/>
  <c r="D297" i="3" s="1"/>
  <c r="C298" i="3"/>
  <c r="C297" i="3" s="1"/>
  <c r="D301" i="3"/>
  <c r="D300" i="3" s="1"/>
  <c r="C301" i="3"/>
  <c r="C300" i="3" s="1"/>
  <c r="D309" i="3"/>
  <c r="D308" i="3" s="1"/>
  <c r="C309" i="3"/>
  <c r="C308" i="3" s="1"/>
  <c r="D312" i="3"/>
  <c r="C312" i="3"/>
  <c r="D315" i="3"/>
  <c r="C315" i="3"/>
  <c r="C326" i="3"/>
  <c r="C325" i="3" s="1"/>
  <c r="C318" i="3" s="1"/>
  <c r="D326" i="3"/>
  <c r="D325" i="3" s="1"/>
  <c r="D331" i="3"/>
  <c r="D330" i="3" s="1"/>
  <c r="C331" i="3"/>
  <c r="C330" i="3" s="1"/>
  <c r="D336" i="3"/>
  <c r="D335" i="3" s="1"/>
  <c r="D334" i="3" s="1"/>
  <c r="D333" i="3" s="1"/>
  <c r="C336" i="3"/>
  <c r="C335" i="3" s="1"/>
  <c r="C334" i="3" s="1"/>
  <c r="C333" i="3" s="1"/>
  <c r="D340" i="3"/>
  <c r="D339" i="3" s="1"/>
  <c r="D338" i="3" s="1"/>
  <c r="C340" i="3"/>
  <c r="C339" i="3" s="1"/>
  <c r="C338" i="3" s="1"/>
  <c r="C293" i="3" l="1"/>
  <c r="D293" i="3"/>
  <c r="D318" i="3"/>
  <c r="C232" i="3"/>
  <c r="D232" i="3"/>
  <c r="F160" i="3"/>
  <c r="D8" i="3"/>
  <c r="C8" i="3"/>
  <c r="F28" i="3"/>
  <c r="E28" i="3"/>
  <c r="C159" i="3"/>
  <c r="E89" i="3"/>
  <c r="C88" i="3"/>
  <c r="F89" i="3"/>
  <c r="D260" i="3"/>
  <c r="C260" i="3"/>
  <c r="F64" i="3"/>
  <c r="C253" i="3"/>
  <c r="C252" i="3" s="1"/>
  <c r="D88" i="3"/>
  <c r="D115" i="3"/>
  <c r="D159" i="3"/>
  <c r="C115" i="3"/>
  <c r="C286" i="3"/>
  <c r="D253" i="3"/>
  <c r="D252" i="3" s="1"/>
  <c r="D286" i="3"/>
  <c r="C311" i="3"/>
  <c r="C304" i="3" s="1"/>
  <c r="D222" i="3"/>
  <c r="D221" i="3" s="1"/>
  <c r="D311" i="3"/>
  <c r="D304" i="3" s="1"/>
  <c r="C222" i="3"/>
  <c r="C221" i="3" s="1"/>
  <c r="A59" i="3"/>
  <c r="A60" i="3"/>
  <c r="C303" i="3" l="1"/>
  <c r="D204" i="3"/>
  <c r="C204" i="3"/>
  <c r="D281" i="3"/>
  <c r="C281" i="3"/>
  <c r="C251" i="3"/>
  <c r="D251" i="3"/>
  <c r="D303" i="3"/>
  <c r="F341" i="3"/>
  <c r="E341" i="3"/>
  <c r="F340" i="3"/>
  <c r="E340" i="3"/>
  <c r="F339" i="3"/>
  <c r="E339" i="3"/>
  <c r="F338" i="3"/>
  <c r="E338" i="3"/>
  <c r="F337" i="3"/>
  <c r="E337" i="3"/>
  <c r="F336" i="3"/>
  <c r="E336" i="3"/>
  <c r="F335" i="3"/>
  <c r="E335" i="3"/>
  <c r="F334" i="3"/>
  <c r="E334" i="3"/>
  <c r="F333" i="3"/>
  <c r="E333" i="3"/>
  <c r="F332" i="3"/>
  <c r="E332" i="3"/>
  <c r="F331" i="3"/>
  <c r="E331" i="3"/>
  <c r="F330" i="3"/>
  <c r="E330" i="3"/>
  <c r="F329" i="3"/>
  <c r="E329" i="3"/>
  <c r="F328" i="3"/>
  <c r="E328" i="3"/>
  <c r="F327" i="3"/>
  <c r="E327" i="3"/>
  <c r="F326" i="3"/>
  <c r="E326" i="3"/>
  <c r="F325" i="3"/>
  <c r="E325" i="3"/>
  <c r="F324" i="3"/>
  <c r="E324" i="3"/>
  <c r="F322" i="3"/>
  <c r="E322" i="3"/>
  <c r="F321" i="3"/>
  <c r="E321" i="3"/>
  <c r="F319" i="3"/>
  <c r="E319" i="3"/>
  <c r="F318" i="3"/>
  <c r="E318" i="3"/>
  <c r="F317" i="3"/>
  <c r="E317" i="3"/>
  <c r="F316" i="3"/>
  <c r="E316" i="3"/>
  <c r="F315" i="3"/>
  <c r="E315" i="3"/>
  <c r="F314" i="3"/>
  <c r="E314" i="3"/>
  <c r="F313" i="3"/>
  <c r="E313" i="3"/>
  <c r="F312" i="3"/>
  <c r="E312" i="3"/>
  <c r="F311" i="3"/>
  <c r="E311" i="3"/>
  <c r="F310" i="3"/>
  <c r="E310" i="3"/>
  <c r="F309" i="3"/>
  <c r="E309" i="3"/>
  <c r="F308" i="3"/>
  <c r="E308" i="3"/>
  <c r="F304" i="3"/>
  <c r="E304" i="3"/>
  <c r="F302" i="3"/>
  <c r="E302" i="3"/>
  <c r="F301" i="3"/>
  <c r="E301" i="3"/>
  <c r="F300" i="3"/>
  <c r="E300" i="3"/>
  <c r="F299" i="3"/>
  <c r="E299" i="3"/>
  <c r="F298" i="3"/>
  <c r="E298" i="3"/>
  <c r="F297" i="3"/>
  <c r="E297" i="3"/>
  <c r="F296" i="3"/>
  <c r="E296" i="3"/>
  <c r="F295" i="3"/>
  <c r="E295" i="3"/>
  <c r="F294" i="3"/>
  <c r="E294" i="3"/>
  <c r="F293" i="3"/>
  <c r="E293" i="3"/>
  <c r="F292" i="3"/>
  <c r="E292" i="3"/>
  <c r="F291" i="3"/>
  <c r="E291" i="3"/>
  <c r="F290" i="3"/>
  <c r="E290" i="3"/>
  <c r="F289" i="3"/>
  <c r="E289" i="3"/>
  <c r="F288" i="3"/>
  <c r="E288" i="3"/>
  <c r="F287" i="3"/>
  <c r="E287" i="3"/>
  <c r="F286" i="3"/>
  <c r="E286" i="3"/>
  <c r="F285" i="3"/>
  <c r="E285" i="3"/>
  <c r="F284" i="3"/>
  <c r="E284" i="3"/>
  <c r="F283" i="3"/>
  <c r="E283" i="3"/>
  <c r="F282" i="3"/>
  <c r="E282" i="3"/>
  <c r="F280" i="3"/>
  <c r="E280" i="3"/>
  <c r="F279" i="3"/>
  <c r="E279" i="3"/>
  <c r="F278" i="3"/>
  <c r="E278" i="3"/>
  <c r="F277" i="3"/>
  <c r="E277" i="3"/>
  <c r="F276" i="3"/>
  <c r="F275" i="3"/>
  <c r="E275" i="3"/>
  <c r="F274" i="3"/>
  <c r="E274" i="3"/>
  <c r="F270" i="3"/>
  <c r="E270" i="3"/>
  <c r="F269" i="3"/>
  <c r="E269" i="3"/>
  <c r="F268" i="3"/>
  <c r="E268" i="3"/>
  <c r="F267" i="3"/>
  <c r="E267" i="3"/>
  <c r="F266" i="3"/>
  <c r="E266" i="3"/>
  <c r="F265" i="3"/>
  <c r="E265" i="3"/>
  <c r="F264" i="3"/>
  <c r="E264" i="3"/>
  <c r="F263" i="3"/>
  <c r="E263" i="3"/>
  <c r="F262" i="3"/>
  <c r="E262" i="3"/>
  <c r="F261" i="3"/>
  <c r="E261" i="3"/>
  <c r="F260" i="3"/>
  <c r="E260" i="3"/>
  <c r="F259" i="3"/>
  <c r="E259" i="3"/>
  <c r="F258" i="3"/>
  <c r="E258" i="3"/>
  <c r="F257" i="3"/>
  <c r="E257" i="3"/>
  <c r="F256" i="3"/>
  <c r="E256" i="3"/>
  <c r="F255" i="3"/>
  <c r="E255" i="3"/>
  <c r="F254" i="3"/>
  <c r="E254" i="3"/>
  <c r="F253" i="3"/>
  <c r="E253" i="3"/>
  <c r="F252" i="3"/>
  <c r="E252" i="3"/>
  <c r="F250" i="3"/>
  <c r="E250" i="3"/>
  <c r="F249" i="3"/>
  <c r="E249" i="3"/>
  <c r="F248" i="3"/>
  <c r="E248" i="3"/>
  <c r="F247" i="3"/>
  <c r="E247" i="3"/>
  <c r="F245" i="3"/>
  <c r="E245" i="3"/>
  <c r="F244" i="3"/>
  <c r="E244" i="3"/>
  <c r="F243" i="3"/>
  <c r="E243" i="3"/>
  <c r="F242" i="3"/>
  <c r="E242" i="3"/>
  <c r="F241" i="3"/>
  <c r="E241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F213" i="3"/>
  <c r="E213" i="3"/>
  <c r="F212" i="3"/>
  <c r="E212" i="3"/>
  <c r="F211" i="3"/>
  <c r="E211" i="3"/>
  <c r="F210" i="3"/>
  <c r="E210" i="3"/>
  <c r="F209" i="3"/>
  <c r="E209" i="3"/>
  <c r="F208" i="3"/>
  <c r="E208" i="3"/>
  <c r="F207" i="3"/>
  <c r="E207" i="3"/>
  <c r="F206" i="3"/>
  <c r="E206" i="3"/>
  <c r="F205" i="3"/>
  <c r="E205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E194" i="3"/>
  <c r="F193" i="3"/>
  <c r="E193" i="3"/>
  <c r="F192" i="3"/>
  <c r="E192" i="3"/>
  <c r="F191" i="3"/>
  <c r="E191" i="3"/>
  <c r="F190" i="3"/>
  <c r="E190" i="3"/>
  <c r="F189" i="3"/>
  <c r="E189" i="3"/>
  <c r="F188" i="3"/>
  <c r="E188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E181" i="3"/>
  <c r="F180" i="3"/>
  <c r="E180" i="3"/>
  <c r="F179" i="3"/>
  <c r="E179" i="3"/>
  <c r="F178" i="3"/>
  <c r="F177" i="3"/>
  <c r="E177" i="3"/>
  <c r="F176" i="3"/>
  <c r="E176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F167" i="3"/>
  <c r="E167" i="3"/>
  <c r="F163" i="3"/>
  <c r="E163" i="3"/>
  <c r="F162" i="3"/>
  <c r="E162" i="3"/>
  <c r="F161" i="3"/>
  <c r="E161" i="3"/>
  <c r="E160" i="3"/>
  <c r="F159" i="3"/>
  <c r="E159" i="3"/>
  <c r="F158" i="3"/>
  <c r="E158" i="3"/>
  <c r="F157" i="3"/>
  <c r="E157" i="3"/>
  <c r="F156" i="3"/>
  <c r="E156" i="3"/>
  <c r="F155" i="3"/>
  <c r="E155" i="3"/>
  <c r="F153" i="3"/>
  <c r="E153" i="3"/>
  <c r="F152" i="3"/>
  <c r="E152" i="3"/>
  <c r="F151" i="3"/>
  <c r="E151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1" i="3"/>
  <c r="E101" i="3"/>
  <c r="F100" i="3"/>
  <c r="E100" i="3"/>
  <c r="F99" i="3"/>
  <c r="E99" i="3"/>
  <c r="F98" i="3"/>
  <c r="E98" i="3"/>
  <c r="F97" i="3"/>
  <c r="E97" i="3"/>
  <c r="F94" i="3"/>
  <c r="E94" i="3"/>
  <c r="F93" i="3"/>
  <c r="E93" i="3"/>
  <c r="F92" i="3"/>
  <c r="E92" i="3"/>
  <c r="F91" i="3"/>
  <c r="E91" i="3"/>
  <c r="F90" i="3"/>
  <c r="F88" i="3"/>
  <c r="E88" i="3"/>
  <c r="E87" i="3"/>
  <c r="F86" i="3"/>
  <c r="E86" i="3"/>
  <c r="F85" i="3"/>
  <c r="E85" i="3"/>
  <c r="F84" i="3"/>
  <c r="E84" i="3"/>
  <c r="F83" i="3"/>
  <c r="E83" i="3"/>
  <c r="F82" i="3"/>
  <c r="E82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E64" i="3"/>
  <c r="F63" i="3"/>
  <c r="E63" i="3"/>
  <c r="F60" i="3"/>
  <c r="E60" i="3"/>
  <c r="F59" i="3"/>
  <c r="E59" i="3"/>
  <c r="F56" i="3"/>
  <c r="E56" i="3"/>
  <c r="F55" i="3"/>
  <c r="E55" i="3"/>
  <c r="F54" i="3"/>
  <c r="E54" i="3"/>
  <c r="F51" i="3"/>
  <c r="E51" i="3"/>
  <c r="F50" i="3"/>
  <c r="E50" i="3"/>
  <c r="F49" i="3"/>
  <c r="E49" i="3"/>
  <c r="F46" i="3"/>
  <c r="E46" i="3"/>
  <c r="F45" i="3"/>
  <c r="E45" i="3"/>
  <c r="F44" i="3"/>
  <c r="E44" i="3"/>
  <c r="F43" i="3"/>
  <c r="E43" i="3"/>
  <c r="F41" i="3"/>
  <c r="E41" i="3"/>
  <c r="F38" i="3"/>
  <c r="E38" i="3"/>
  <c r="F37" i="3"/>
  <c r="E37" i="3"/>
  <c r="F36" i="3"/>
  <c r="E36" i="3"/>
  <c r="F33" i="3"/>
  <c r="E33" i="3"/>
  <c r="F32" i="3"/>
  <c r="E32" i="3"/>
  <c r="F31" i="3"/>
  <c r="E31" i="3"/>
  <c r="F27" i="3"/>
  <c r="E27" i="3"/>
  <c r="F25" i="3"/>
  <c r="E25" i="3"/>
  <c r="F24" i="3"/>
  <c r="E24" i="3"/>
  <c r="F21" i="3"/>
  <c r="E21" i="3"/>
  <c r="F20" i="3"/>
  <c r="E20" i="3"/>
  <c r="F19" i="3"/>
  <c r="E19" i="3"/>
  <c r="F18" i="3"/>
  <c r="E18" i="3"/>
  <c r="F14" i="3"/>
  <c r="F13" i="3"/>
  <c r="E13" i="3"/>
  <c r="F12" i="3"/>
  <c r="E12" i="3"/>
  <c r="F8" i="3"/>
  <c r="E8" i="3"/>
  <c r="E61" i="3"/>
  <c r="F61" i="3"/>
  <c r="F57" i="3"/>
  <c r="E52" i="3"/>
  <c r="F52" i="3"/>
  <c r="F47" i="3"/>
  <c r="E42" i="3"/>
  <c r="F42" i="3"/>
  <c r="F40" i="3"/>
  <c r="F34" i="3"/>
  <c r="E34" i="3"/>
  <c r="F29" i="3"/>
  <c r="F26" i="3"/>
  <c r="F22" i="3"/>
  <c r="F16" i="3"/>
  <c r="C6" i="3" l="1"/>
  <c r="D6" i="3"/>
  <c r="F251" i="3"/>
  <c r="E204" i="3"/>
  <c r="F204" i="3"/>
  <c r="E303" i="3"/>
  <c r="E251" i="3"/>
  <c r="F281" i="3"/>
  <c r="E281" i="3"/>
  <c r="F303" i="3"/>
  <c r="E11" i="3"/>
  <c r="E57" i="3"/>
  <c r="E26" i="3"/>
  <c r="F23" i="3"/>
  <c r="E23" i="3"/>
  <c r="E22" i="3"/>
  <c r="F11" i="3"/>
  <c r="E16" i="3"/>
  <c r="E29" i="3"/>
  <c r="E47" i="3"/>
  <c r="E17" i="3"/>
  <c r="E30" i="3"/>
  <c r="E40" i="3"/>
  <c r="E48" i="3"/>
  <c r="F17" i="3"/>
  <c r="F30" i="3"/>
  <c r="E10" i="3"/>
  <c r="E35" i="3"/>
  <c r="E53" i="3"/>
  <c r="E58" i="3"/>
  <c r="E62" i="3"/>
  <c r="F48" i="3"/>
  <c r="F10" i="3"/>
  <c r="F35" i="3"/>
  <c r="F53" i="3"/>
  <c r="F58" i="3"/>
  <c r="F62" i="3"/>
  <c r="F15" i="3"/>
  <c r="E9" i="3"/>
  <c r="F9" i="3"/>
  <c r="E39" i="3" l="1"/>
  <c r="E15" i="3"/>
  <c r="F39" i="3"/>
  <c r="F6" i="3"/>
  <c r="E6" i="3"/>
</calcChain>
</file>

<file path=xl/sharedStrings.xml><?xml version="1.0" encoding="utf-8"?>
<sst xmlns="http://schemas.openxmlformats.org/spreadsheetml/2006/main" count="676" uniqueCount="431">
  <si>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</si>
  <si>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</si>
  <si>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</si>
  <si>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</si>
  <si>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</si>
  <si>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</si>
  <si>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</si>
  <si>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</si>
  <si>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</si>
  <si>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</si>
  <si>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</si>
  <si>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</si>
  <si>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</si>
  <si>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</si>
  <si>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</si>
  <si>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</si>
  <si>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</si>
  <si>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</si>
  <si>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</si>
  <si>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</si>
  <si>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</si>
  <si>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</si>
  <si>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</si>
  <si>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</si>
  <si>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</si>
  <si>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</si>
  <si>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</si>
  <si>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</si>
  <si>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</si>
  <si>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</si>
  <si>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</si>
  <si>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</si>
  <si>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</si>
  <si>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</si>
  <si>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</si>
  <si>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</si>
  <si>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</si>
  <si>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</si>
  <si>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</si>
  <si>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</si>
  <si>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</si>
  <si>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</si>
  <si>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</si>
  <si>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</si>
  <si>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</si>
  <si>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</si>
  <si>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</si>
  <si>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</si>
  <si>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</si>
  <si>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</si>
  <si>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</si>
  <si>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</si>
  <si>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</si>
  <si>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</si>
  <si>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</si>
  <si>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</si>
  <si>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</si>
  <si>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</si>
  <si>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</si>
  <si>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</si>
  <si>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</si>
  <si>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</si>
  <si>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</si>
  <si>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</si>
  <si>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</si>
  <si>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</si>
  <si>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</si>
  <si>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</si>
  <si>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</si>
  <si>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</si>
  <si>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</si>
  <si>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</si>
  <si>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</si>
  <si>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</si>
  <si>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</si>
  <si>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</si>
  <si>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</si>
  <si>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</si>
  <si>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</si>
  <si>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</si>
  <si>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</si>
  <si>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</si>
  <si>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</si>
  <si>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</si>
  <si>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</si>
  <si>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</si>
  <si>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</si>
  <si>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</si>
  <si>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</si>
  <si>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</si>
  <si>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</si>
  <si>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</si>
  <si>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</si>
  <si>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</si>
  <si>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</si>
  <si>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</si>
  <si>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</si>
  <si>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</si>
  <si>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</si>
  <si>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</si>
  <si>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</si>
  <si>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</si>
  <si>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</si>
  <si>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</si>
  <si>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</si>
  <si>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</si>
  <si>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</si>
  <si>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</si>
  <si>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</si>
  <si>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</si>
  <si>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</si>
  <si>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</si>
  <si>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</si>
  <si>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</si>
  <si>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</si>
  <si>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</si>
  <si>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</si>
  <si>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</si>
  <si>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</si>
  <si>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</si>
  <si>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</si>
  <si>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</si>
  <si>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</si>
  <si>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</si>
  <si>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</si>
  <si>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</si>
  <si>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</si>
  <si>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</si>
  <si>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</si>
  <si>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</si>
  <si>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</si>
  <si>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</si>
  <si>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</si>
  <si>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</si>
  <si>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</si>
  <si>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</si>
  <si>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</si>
  <si>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</si>
  <si>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</si>
  <si>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</si>
  <si>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</si>
  <si>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</si>
  <si>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</si>
  <si>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</si>
  <si>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</si>
  <si>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</si>
  <si>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</si>
  <si>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</si>
  <si>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</si>
  <si>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</si>
  <si>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</si>
  <si>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</si>
  <si>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</si>
  <si>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</si>
  <si>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</si>
  <si>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</si>
  <si>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</si>
  <si>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</si>
  <si>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</si>
  <si>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</si>
  <si>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</si>
  <si>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</si>
  <si>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</si>
  <si>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</si>
  <si>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</si>
  <si>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</si>
  <si>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</si>
  <si>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</si>
  <si>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</si>
  <si>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</si>
  <si>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</si>
  <si>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</si>
  <si>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</si>
  <si>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</si>
  <si>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</si>
  <si>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</si>
  <si>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</si>
  <si>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</si>
  <si>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</si>
  <si>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</si>
  <si>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</si>
  <si>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</si>
  <si>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</si>
  <si>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</si>
  <si>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</si>
  <si>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</si>
  <si>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</si>
  <si>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</si>
  <si>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</si>
  <si>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</si>
  <si>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</si>
  <si>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</si>
  <si>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</si>
  <si>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</si>
  <si>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</si>
  <si>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</si>
  <si>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</si>
  <si>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</si>
  <si>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</si>
  <si>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</si>
  <si>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</si>
  <si>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</si>
  <si>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</si>
  <si>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</si>
  <si>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</si>
  <si>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</si>
  <si>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</si>
  <si>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</si>
  <si>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</si>
  <si>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</si>
  <si>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</si>
  <si>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</si>
  <si>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</si>
  <si>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</si>
  <si>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</si>
  <si>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</si>
  <si>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</si>
  <si>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</si>
  <si>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</si>
  <si>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</si>
  <si>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</si>
  <si>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</si>
  <si>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</si>
  <si>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</si>
  <si>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</si>
  <si>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</si>
  <si>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</si>
  <si>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</si>
  <si>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</si>
  <si>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</si>
  <si>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</si>
  <si>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</si>
  <si>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</si>
  <si>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</si>
  <si>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</si>
  <si>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</si>
  <si>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</si>
  <si>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</si>
  <si>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</si>
  <si>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</si>
  <si>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</si>
  <si>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</si>
  <si>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</si>
  <si>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</si>
  <si>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</si>
  <si>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</si>
  <si>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</si>
  <si>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</si>
  <si>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</si>
  <si>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</si>
  <si>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</si>
  <si>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</si>
  <si>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</si>
  <si>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</si>
  <si>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</si>
  <si>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</si>
  <si>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</si>
  <si>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</si>
  <si>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</si>
  <si>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</si>
  <si>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</si>
  <si>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</si>
  <si>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</si>
  <si>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</si>
  <si>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</si>
  <si>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</si>
  <si>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</si>
  <si>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</si>
  <si>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</si>
  <si>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</si>
  <si>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</si>
  <si>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</si>
  <si>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</si>
  <si>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</si>
  <si>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</si>
  <si>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</si>
  <si>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</si>
  <si>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</si>
  <si>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</si>
  <si>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</si>
  <si>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</si>
  <si>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</si>
  <si>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</si>
  <si>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</si>
  <si>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</si>
  <si>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</si>
  <si>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</si>
  <si>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</si>
  <si>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</si>
  <si>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</si>
  <si>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</si>
  <si>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</si>
  <si>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</si>
  <si>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</si>
  <si>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</si>
  <si>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</si>
  <si>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</si>
  <si>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</si>
  <si>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</si>
  <si>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</si>
  <si>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</si>
  <si>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</si>
  <si>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</si>
  <si>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</si>
  <si>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</si>
  <si>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</si>
  <si>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</si>
  <si>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</si>
  <si>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</si>
  <si>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</si>
  <si>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</si>
  <si>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</si>
  <si>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</si>
  <si>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</si>
  <si>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</si>
  <si>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</si>
  <si>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</si>
  <si>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</si>
  <si>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</si>
  <si>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</si>
  <si>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</si>
  <si>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</si>
  <si>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</si>
  <si>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</si>
  <si>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</si>
  <si>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</si>
  <si>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</si>
  <si>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</si>
  <si>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</si>
  <si>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</si>
  <si>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</si>
  <si>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</si>
  <si>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</si>
  <si>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</si>
  <si>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</si>
  <si>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</si>
  <si>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</si>
  <si>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</si>
  <si>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</si>
  <si>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</si>
  <si>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</si>
  <si>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</si>
  <si>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</si>
  <si>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</si>
  <si>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</si>
  <si>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</si>
  <si>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</si>
  <si>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</si>
  <si>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</si>
  <si>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</si>
  <si>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</si>
  <si>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</si>
  <si>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</si>
  <si>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</si>
  <si>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</si>
  <si>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</si>
  <si>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</si>
  <si>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</si>
  <si>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</si>
  <si>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</si>
  <si>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</si>
  <si>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</si>
  <si>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</si>
  <si>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</si>
  <si>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</si>
  <si>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</si>
  <si>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</si>
  <si>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</si>
  <si>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</si>
  <si>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</si>
  <si>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</si>
  <si>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</si>
  <si>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</si>
  <si>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</si>
  <si>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</si>
  <si>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</si>
  <si>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</si>
  <si>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</si>
  <si>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</si>
  <si>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</si>
  <si>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</si>
  <si>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</si>
  <si>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</si>
  <si>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</si>
  <si>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</si>
  <si>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</si>
  <si>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</si>
  <si>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</si>
  <si>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</si>
  <si>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</si>
  <si>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</si>
  <si>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</si>
  <si>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</si>
  <si>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</si>
  <si>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</si>
  <si>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</si>
  <si>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</si>
  <si>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</si>
  <si>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</si>
  <si>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</si>
  <si>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</si>
  <si>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</si>
  <si>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</si>
  <si>
    <t xml:space="preserve"> 000 0103 0000000000 123</t>
  </si>
  <si>
    <t xml:space="preserve"> 000 0103 0000000000 300</t>
  </si>
  <si>
    <t xml:space="preserve"> 000 0103 0000000000 360</t>
  </si>
  <si>
    <t>Иные выплаты населению</t>
  </si>
  <si>
    <t xml:space="preserve"> 000 0804 0000000000 300</t>
  </si>
  <si>
    <t xml:space="preserve"> 000 0804 0000000000 320</t>
  </si>
  <si>
    <t xml:space="preserve"> 000 0804 0000000000 321</t>
  </si>
  <si>
    <t xml:space="preserve"> 000 1105 0000000000 123</t>
  </si>
  <si>
    <t xml:space="preserve"> 000 0113 0000000000 870</t>
  </si>
  <si>
    <t xml:space="preserve"> 000 0310 0000000000 120</t>
  </si>
  <si>
    <t xml:space="preserve"> 000 0310 0000000000 123</t>
  </si>
  <si>
    <t>Иные выплаты государственных (муниципальных) органов привлкаемым лицам</t>
  </si>
  <si>
    <t xml:space="preserve"> 000 0314 0000000000 242</t>
  </si>
  <si>
    <t xml:space="preserve"> 000 0409 0000000000 400</t>
  </si>
  <si>
    <t xml:space="preserve"> 000 0409 0000000000 410</t>
  </si>
  <si>
    <t xml:space="preserve"> 000 0409 0000000000 414</t>
  </si>
  <si>
    <t xml:space="preserve"> 000 0709 0000000000 612</t>
  </si>
  <si>
    <t xml:space="preserve"> 000 1101 0000000000 244</t>
  </si>
  <si>
    <t xml:space="preserve"> 000 1101 0000000000 240</t>
  </si>
  <si>
    <t xml:space="preserve"> 000 1101 0000000000 200</t>
  </si>
  <si>
    <t xml:space="preserve"> 000 0412 0000000000 813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</si>
  <si>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</si>
  <si>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000 0501 0000000000 412</t>
  </si>
  <si>
    <t xml:space="preserve"> 000 0501 0000000000 410</t>
  </si>
  <si>
    <t xml:space="preserve"> 000 0501 0000000000 400</t>
  </si>
  <si>
    <t xml:space="preserve"> 000 0412 0000000000 321</t>
  </si>
  <si>
    <t xml:space="preserve"> 000 0412 0000000000 320</t>
  </si>
  <si>
    <t xml:space="preserve"> 000 0412 0000000000 300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</si>
</sst>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31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18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9" fillId="0" borderId="46" xfId="48" applyNumberFormat="1" applyFont="1" applyBorder="1" applyAlignment="1" applyProtection="1">
      <alignment horizontal="left" vertical="center" wrapText="1"/>
    </xf>
    <xf numFmtId="0" fontId="18" fillId="0" borderId="46" xfId="48" applyNumberFormat="1" applyFont="1" applyBorder="1" applyAlignment="1" applyProtection="1">
      <alignment horizontal="left" vertical="center" wrapText="1"/>
    </xf>
    <xf numFmtId="0" fontId="18" fillId="4" borderId="46" xfId="48" applyNumberFormat="1" applyFont="1" applyFill="1" applyBorder="1" applyAlignment="1" applyProtection="1">
      <alignment horizontal="left" vertical="center" wrapText="1"/>
    </xf>
    <xf numFmtId="49" fontId="19" fillId="0" borderId="46" xfId="50" applyNumberFormat="1" applyFont="1" applyBorder="1" applyAlignment="1" applyProtection="1">
      <alignment horizontal="center" vertical="center"/>
    </xf>
    <xf numFmtId="49" fontId="18" fillId="0" borderId="46" xfId="50" applyNumberFormat="1" applyFont="1" applyBorder="1" applyAlignment="1" applyProtection="1">
      <alignment horizontal="center" vertical="center"/>
    </xf>
    <xf numFmtId="49" fontId="18" fillId="4" borderId="46" xfId="50" applyNumberFormat="1" applyFont="1" applyFill="1" applyBorder="1" applyAlignment="1" applyProtection="1">
      <alignment horizontal="center" vertical="center"/>
    </xf>
    <xf numFmtId="49" fontId="19" fillId="4" borderId="46" xfId="50" applyNumberFormat="1" applyFont="1" applyFill="1" applyBorder="1" applyAlignment="1" applyProtection="1">
      <alignment horizontal="center" vertical="center"/>
    </xf>
    <xf numFmtId="0" fontId="6" fillId="0" borderId="1" xfId="58" applyNumberFormat="1" applyBorder="1" applyProtection="1">
      <alignment horizontal="left"/>
    </xf>
    <xf numFmtId="49" fontId="6" fillId="0" borderId="1" xfId="59" applyNumberFormat="1" applyBorder="1" applyProtection="1"/>
    <xf numFmtId="4" fontId="4" fillId="0" borderId="1" xfId="61" applyNumberFormat="1" applyBorder="1" applyProtection="1"/>
    <xf numFmtId="0" fontId="0" fillId="0" borderId="1" xfId="0" applyBorder="1" applyProtection="1">
      <protection locked="0"/>
    </xf>
    <xf numFmtId="0" fontId="19" fillId="4" borderId="46" xfId="48" applyNumberFormat="1" applyFont="1" applyFill="1" applyBorder="1" applyAlignment="1" applyProtection="1">
      <alignment horizontal="left" vertical="center" wrapText="1"/>
    </xf>
    <xf numFmtId="4" fontId="20" fillId="0" borderId="46" xfId="40" applyNumberFormat="1" applyFont="1" applyBorder="1" applyAlignment="1" applyProtection="1">
      <alignment vertical="center"/>
    </xf>
    <xf numFmtId="165" fontId="20" fillId="0" borderId="46" xfId="40" applyNumberFormat="1" applyFont="1" applyBorder="1" applyAlignment="1" applyProtection="1">
      <alignment vertical="center"/>
    </xf>
    <xf numFmtId="4" fontId="18" fillId="0" borderId="46" xfId="40" applyNumberFormat="1" applyFont="1" applyBorder="1" applyAlignment="1" applyProtection="1">
      <alignment vertical="center"/>
    </xf>
    <xf numFmtId="165" fontId="18" fillId="0" borderId="46" xfId="40" applyNumberFormat="1" applyFont="1" applyBorder="1" applyAlignment="1" applyProtection="1">
      <alignment vertical="center"/>
    </xf>
    <xf numFmtId="4" fontId="19" fillId="4" borderId="46" xfId="40" applyNumberFormat="1" applyFont="1" applyFill="1" applyBorder="1" applyAlignment="1" applyProtection="1">
      <alignment vertical="center"/>
    </xf>
    <xf numFmtId="165" fontId="19" fillId="4" borderId="46" xfId="40" applyNumberFormat="1" applyFont="1" applyFill="1" applyBorder="1" applyAlignment="1" applyProtection="1">
      <alignment vertical="center"/>
    </xf>
    <xf numFmtId="4" fontId="18" fillId="4" borderId="46" xfId="40" applyNumberFormat="1" applyFont="1" applyFill="1" applyBorder="1" applyAlignment="1" applyProtection="1">
      <alignment vertical="center"/>
    </xf>
    <xf numFmtId="165" fontId="18" fillId="4" borderId="46" xfId="40" applyNumberFormat="1" applyFont="1" applyFill="1" applyBorder="1" applyAlignment="1" applyProtection="1">
      <alignment vertical="center"/>
    </xf>
    <xf numFmtId="4" fontId="17" fillId="4" borderId="46" xfId="40" applyNumberFormat="1" applyFont="1" applyFill="1" applyBorder="1" applyAlignment="1" applyProtection="1">
      <alignment vertical="center"/>
    </xf>
    <xf numFmtId="0" fontId="19" fillId="0" borderId="1" xfId="1" applyNumberFormat="1" applyFont="1" applyAlignment="1" applyProtection="1">
      <alignment horizontal="center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colors>
    <mruColors>
      <color rgb="FFCC9900"/>
      <color rgb="FFFF66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2"/>
  <sheetViews>
    <sheetView tabSelected="1" zoomScale="80" zoomScaleNormal="80" zoomScaleSheetLayoutView="100" workbookViewId="0">
      <selection activeCell="H9" sqref="H9"/>
    </sheetView>
  </sheetViews>
  <sheetFormatPr defaultColWidth="9.109375" defaultRowHeight="14.4" x14ac:dyDescent="0.3"/>
  <cols>
    <col min="1" max="1" width="62.21875" style="1" customWidth="1"/>
    <col min="2" max="2" width="26.109375" style="1" customWidth="1"/>
    <col min="3" max="3" width="18" style="1" customWidth="1"/>
    <col min="4" max="4" width="19.5546875" style="1" customWidth="1"/>
    <col min="5" max="5" width="14.5546875" style="1" customWidth="1"/>
    <col min="6" max="6" width="20.109375" style="1" customWidth="1"/>
    <col min="7" max="7" width="9.109375" style="1" customWidth="1"/>
    <col min="8" max="16384" width="9.109375" style="1"/>
  </cols>
  <sheetData>
    <row r="1" spans="1:6" ht="7.5" customHeight="1" x14ac:dyDescent="0.3">
      <c r="A1" s="5"/>
      <c r="B1" s="6"/>
      <c r="C1" s="6"/>
      <c r="D1" s="2"/>
      <c r="E1" s="2"/>
    </row>
    <row r="2" spans="1:6" ht="14.1" customHeight="1" x14ac:dyDescent="0.3">
      <c r="A2" s="30" t="s">
        <v>400</v>
      </c>
      <c r="B2" s="30"/>
      <c r="C2" s="30"/>
      <c r="D2" s="30"/>
      <c r="E2" s="30"/>
      <c r="F2" s="30"/>
    </row>
    <row r="3" spans="1:6" ht="12.9" customHeight="1" x14ac:dyDescent="0.3">
      <c r="A3" s="16"/>
      <c r="B3" s="16"/>
      <c r="C3" s="17"/>
      <c r="D3" s="18"/>
      <c r="E3" s="2"/>
      <c r="F3" s="19"/>
    </row>
    <row r="4" spans="1:6" ht="46.8" x14ac:dyDescent="0.3">
      <c r="A4" s="7" t="s">
        <v>0</v>
      </c>
      <c r="B4" s="7" t="s">
        <v>5</v>
      </c>
      <c r="C4" s="7" t="s">
        <v>1</v>
      </c>
      <c r="D4" s="7" t="s">
        <v>2</v>
      </c>
      <c r="E4" s="7" t="s">
        <v>401</v>
      </c>
      <c r="F4" s="7" t="s">
        <v>402</v>
      </c>
    </row>
    <row r="5" spans="1:6" ht="15.6" customHeight="1" x14ac:dyDescent="0.3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25.5" customHeight="1" x14ac:dyDescent="0.3">
      <c r="A6" s="9" t="s">
        <v>6</v>
      </c>
      <c r="B6" s="12" t="s">
        <v>3</v>
      </c>
      <c r="C6" s="21">
        <f>C8+C88+C115+C159+C204+C251+C281+C303+C333+C338</f>
        <v>4836144140.6499996</v>
      </c>
      <c r="D6" s="21">
        <f>D8+D88+D115+D159+D204+D251+D281+D303+D333+D338</f>
        <v>666878897.95000005</v>
      </c>
      <c r="E6" s="22">
        <f>D6/C6*100</f>
        <v>13.789475221480238</v>
      </c>
      <c r="F6" s="21">
        <f>C6-D6</f>
        <v>4169265242.6999998</v>
      </c>
    </row>
    <row r="7" spans="1:6" ht="14.25" customHeight="1" x14ac:dyDescent="0.3">
      <c r="A7" s="10" t="s">
        <v>4</v>
      </c>
      <c r="B7" s="13"/>
      <c r="C7" s="23"/>
      <c r="D7" s="23"/>
      <c r="E7" s="24"/>
      <c r="F7" s="23"/>
    </row>
    <row r="8" spans="1:6" ht="15.6" x14ac:dyDescent="0.3">
      <c r="A8" s="20" t="s">
        <v>7</v>
      </c>
      <c r="B8" s="15" t="s">
        <v>8</v>
      </c>
      <c r="C8" s="25">
        <f>C9+C15+C28+C46+C61+C64</f>
        <v>408452401.20000005</v>
      </c>
      <c r="D8" s="25">
        <f>D9+D15+D28+D46+D61+D64</f>
        <v>36245674.920000002</v>
      </c>
      <c r="E8" s="26">
        <f>D8*100/C8</f>
        <v>8.8739042330301263</v>
      </c>
      <c r="F8" s="25">
        <f>C8-D8</f>
        <v>372206726.28000003</v>
      </c>
    </row>
    <row r="9" spans="1:6" ht="31.2" x14ac:dyDescent="0.3">
      <c r="A9" s="11" t="s">
        <v>9</v>
      </c>
      <c r="B9" s="14" t="s">
        <v>10</v>
      </c>
      <c r="C9" s="27">
        <f>C10</f>
        <v>6681844</v>
      </c>
      <c r="D9" s="27">
        <f>D10</f>
        <v>783872.8</v>
      </c>
      <c r="E9" s="28">
        <f>D9*100/C9</f>
        <v>11.731384330433336</v>
      </c>
      <c r="F9" s="27">
        <f>C9-D9</f>
        <v>5897971.2000000002</v>
      </c>
    </row>
    <row r="10" spans="1:6" ht="62.4" x14ac:dyDescent="0.3">
      <c r="A10" s="11" t="s">
        <v>11</v>
      </c>
      <c r="B10" s="14" t="s">
        <v>12</v>
      </c>
      <c r="C10" s="27">
        <f>C11</f>
        <v>6681844</v>
      </c>
      <c r="D10" s="27">
        <f>D11</f>
        <v>783872.8</v>
      </c>
      <c r="E10" s="28">
        <f t="shared" ref="E10:E63" si="0">D10*100/C10</f>
        <v>11.731384330433336</v>
      </c>
      <c r="F10" s="27">
        <f t="shared" ref="F10:F63" si="1">C10-D10</f>
        <v>5897971.2000000002</v>
      </c>
    </row>
    <row r="11" spans="1:6" ht="31.2" x14ac:dyDescent="0.3">
      <c r="A11" s="11" t="s">
        <v>13</v>
      </c>
      <c r="B11" s="14" t="s">
        <v>14</v>
      </c>
      <c r="C11" s="27">
        <f>C12+C13+C14</f>
        <v>6681844</v>
      </c>
      <c r="D11" s="27">
        <f>D12+D13+D14</f>
        <v>783872.8</v>
      </c>
      <c r="E11" s="28">
        <f t="shared" si="0"/>
        <v>11.731384330433336</v>
      </c>
      <c r="F11" s="27">
        <f t="shared" si="1"/>
        <v>5897971.2000000002</v>
      </c>
    </row>
    <row r="12" spans="1:6" ht="21.6" customHeight="1" x14ac:dyDescent="0.3">
      <c r="A12" s="11" t="s">
        <v>15</v>
      </c>
      <c r="B12" s="14" t="s">
        <v>16</v>
      </c>
      <c r="C12" s="27">
        <v>5032138</v>
      </c>
      <c r="D12" s="27">
        <v>659897.54</v>
      </c>
      <c r="E12" s="28">
        <f t="shared" si="0"/>
        <v>13.113661429793858</v>
      </c>
      <c r="F12" s="27">
        <f t="shared" si="1"/>
        <v>4372240.46</v>
      </c>
    </row>
    <row r="13" spans="1:6" ht="31.2" x14ac:dyDescent="0.3">
      <c r="A13" s="11" t="s">
        <v>17</v>
      </c>
      <c r="B13" s="14" t="s">
        <v>18</v>
      </c>
      <c r="C13" s="27">
        <v>130000</v>
      </c>
      <c r="D13" s="27">
        <v>600</v>
      </c>
      <c r="E13" s="28">
        <f t="shared" si="0"/>
        <v>0.46153846153846156</v>
      </c>
      <c r="F13" s="27">
        <f t="shared" si="1"/>
        <v>129400</v>
      </c>
    </row>
    <row r="14" spans="1:6" ht="46.8" x14ac:dyDescent="0.3">
      <c r="A14" s="11" t="s">
        <v>19</v>
      </c>
      <c r="B14" s="14" t="s">
        <v>20</v>
      </c>
      <c r="C14" s="27">
        <v>1519706</v>
      </c>
      <c r="D14" s="27">
        <v>123375.26</v>
      </c>
      <c r="E14" s="28">
        <f>D14*100/C14</f>
        <v>8.1183636835019399</v>
      </c>
      <c r="F14" s="27">
        <f t="shared" si="1"/>
        <v>1396330.74</v>
      </c>
    </row>
    <row r="15" spans="1:6" ht="46.8" x14ac:dyDescent="0.3">
      <c r="A15" s="11" t="s">
        <v>21</v>
      </c>
      <c r="B15" s="14" t="s">
        <v>22</v>
      </c>
      <c r="C15" s="27">
        <f>C16+C22+C26</f>
        <v>2817488</v>
      </c>
      <c r="D15" s="27">
        <f>D16+D22+D26</f>
        <v>314398.09000000003</v>
      </c>
      <c r="E15" s="28">
        <f t="shared" si="0"/>
        <v>11.158808484721144</v>
      </c>
      <c r="F15" s="27">
        <f t="shared" si="1"/>
        <v>2503089.91</v>
      </c>
    </row>
    <row r="16" spans="1:6" ht="62.4" x14ac:dyDescent="0.3">
      <c r="A16" s="11" t="s">
        <v>11</v>
      </c>
      <c r="B16" s="14" t="s">
        <v>23</v>
      </c>
      <c r="C16" s="27">
        <f>C17</f>
        <v>2307545</v>
      </c>
      <c r="D16" s="27">
        <f>D17</f>
        <v>255858.45</v>
      </c>
      <c r="E16" s="28">
        <f t="shared" si="0"/>
        <v>11.08790727808125</v>
      </c>
      <c r="F16" s="27">
        <f t="shared" si="1"/>
        <v>2051686.55</v>
      </c>
    </row>
    <row r="17" spans="1:6" ht="31.2" x14ac:dyDescent="0.3">
      <c r="A17" s="11" t="s">
        <v>13</v>
      </c>
      <c r="B17" s="14" t="s">
        <v>24</v>
      </c>
      <c r="C17" s="27">
        <f>C18+C19+C20+C21</f>
        <v>2307545</v>
      </c>
      <c r="D17" s="27">
        <f>D18+D19+D20+D21</f>
        <v>255858.45</v>
      </c>
      <c r="E17" s="28">
        <f t="shared" si="0"/>
        <v>11.08790727808125</v>
      </c>
      <c r="F17" s="27">
        <f t="shared" si="1"/>
        <v>2051686.55</v>
      </c>
    </row>
    <row r="18" spans="1:6" ht="18.600000000000001" customHeight="1" x14ac:dyDescent="0.3">
      <c r="A18" s="11" t="s">
        <v>15</v>
      </c>
      <c r="B18" s="14" t="s">
        <v>25</v>
      </c>
      <c r="C18" s="27">
        <v>1604874</v>
      </c>
      <c r="D18" s="27">
        <v>215469.13</v>
      </c>
      <c r="E18" s="28">
        <f t="shared" si="0"/>
        <v>13.425921910380504</v>
      </c>
      <c r="F18" s="27">
        <f t="shared" si="1"/>
        <v>1389404.87</v>
      </c>
    </row>
    <row r="19" spans="1:6" ht="31.2" x14ac:dyDescent="0.3">
      <c r="A19" s="11" t="s">
        <v>17</v>
      </c>
      <c r="B19" s="14" t="s">
        <v>26</v>
      </c>
      <c r="C19" s="27">
        <v>118000</v>
      </c>
      <c r="D19" s="27">
        <v>0</v>
      </c>
      <c r="E19" s="28">
        <f t="shared" si="0"/>
        <v>0</v>
      </c>
      <c r="F19" s="27">
        <f t="shared" si="1"/>
        <v>118000</v>
      </c>
    </row>
    <row r="20" spans="1:6" ht="69" customHeight="1" x14ac:dyDescent="0.3">
      <c r="A20" s="11" t="s">
        <v>140</v>
      </c>
      <c r="B20" s="14" t="s">
        <v>403</v>
      </c>
      <c r="C20" s="27">
        <v>100000</v>
      </c>
      <c r="D20" s="27">
        <v>0</v>
      </c>
      <c r="E20" s="28">
        <f t="shared" si="0"/>
        <v>0</v>
      </c>
      <c r="F20" s="27">
        <f t="shared" si="1"/>
        <v>100000</v>
      </c>
    </row>
    <row r="21" spans="1:6" ht="46.8" x14ac:dyDescent="0.3">
      <c r="A21" s="11" t="s">
        <v>19</v>
      </c>
      <c r="B21" s="14" t="s">
        <v>27</v>
      </c>
      <c r="C21" s="27">
        <v>484671</v>
      </c>
      <c r="D21" s="27">
        <v>40389.32</v>
      </c>
      <c r="E21" s="28">
        <f t="shared" si="0"/>
        <v>8.3333477761202968</v>
      </c>
      <c r="F21" s="27">
        <f t="shared" si="1"/>
        <v>444281.68</v>
      </c>
    </row>
    <row r="22" spans="1:6" ht="31.2" x14ac:dyDescent="0.3">
      <c r="A22" s="11" t="s">
        <v>28</v>
      </c>
      <c r="B22" s="14" t="s">
        <v>29</v>
      </c>
      <c r="C22" s="27">
        <f>C23</f>
        <v>384943</v>
      </c>
      <c r="D22" s="27">
        <f>D23</f>
        <v>58539.64</v>
      </c>
      <c r="E22" s="28">
        <f t="shared" si="0"/>
        <v>15.207352776904633</v>
      </c>
      <c r="F22" s="27">
        <f t="shared" si="1"/>
        <v>326403.36</v>
      </c>
    </row>
    <row r="23" spans="1:6" ht="31.2" x14ac:dyDescent="0.3">
      <c r="A23" s="11" t="s">
        <v>30</v>
      </c>
      <c r="B23" s="14" t="s">
        <v>31</v>
      </c>
      <c r="C23" s="27">
        <f>C24+C25</f>
        <v>384943</v>
      </c>
      <c r="D23" s="27">
        <f>D24+D25</f>
        <v>58539.64</v>
      </c>
      <c r="E23" s="28">
        <f t="shared" si="0"/>
        <v>15.207352776904633</v>
      </c>
      <c r="F23" s="27">
        <f t="shared" si="1"/>
        <v>326403.36</v>
      </c>
    </row>
    <row r="24" spans="1:6" ht="31.2" x14ac:dyDescent="0.3">
      <c r="A24" s="11" t="s">
        <v>32</v>
      </c>
      <c r="B24" s="14" t="s">
        <v>33</v>
      </c>
      <c r="C24" s="27">
        <v>141811</v>
      </c>
      <c r="D24" s="27">
        <v>7699.64</v>
      </c>
      <c r="E24" s="28">
        <f t="shared" si="0"/>
        <v>5.4295082892018254</v>
      </c>
      <c r="F24" s="27">
        <f t="shared" si="1"/>
        <v>134111.35999999999</v>
      </c>
    </row>
    <row r="25" spans="1:6" ht="15.6" x14ac:dyDescent="0.3">
      <c r="A25" s="11" t="s">
        <v>34</v>
      </c>
      <c r="B25" s="14" t="s">
        <v>35</v>
      </c>
      <c r="C25" s="27">
        <v>243132</v>
      </c>
      <c r="D25" s="27">
        <v>50840</v>
      </c>
      <c r="E25" s="28">
        <f t="shared" si="0"/>
        <v>20.910451935574091</v>
      </c>
      <c r="F25" s="27">
        <f t="shared" si="1"/>
        <v>192292</v>
      </c>
    </row>
    <row r="26" spans="1:6" ht="17.399999999999999" customHeight="1" x14ac:dyDescent="0.3">
      <c r="A26" s="11" t="s">
        <v>75</v>
      </c>
      <c r="B26" s="14" t="s">
        <v>404</v>
      </c>
      <c r="C26" s="27">
        <f>C27</f>
        <v>125000</v>
      </c>
      <c r="D26" s="27">
        <f>D27</f>
        <v>0</v>
      </c>
      <c r="E26" s="28">
        <f t="shared" si="0"/>
        <v>0</v>
      </c>
      <c r="F26" s="27">
        <f t="shared" si="1"/>
        <v>125000</v>
      </c>
    </row>
    <row r="27" spans="1:6" ht="15.6" x14ac:dyDescent="0.3">
      <c r="A27" s="11" t="s">
        <v>406</v>
      </c>
      <c r="B27" s="14" t="s">
        <v>405</v>
      </c>
      <c r="C27" s="27">
        <v>125000</v>
      </c>
      <c r="D27" s="27">
        <v>0</v>
      </c>
      <c r="E27" s="28">
        <f t="shared" si="0"/>
        <v>0</v>
      </c>
      <c r="F27" s="27">
        <f t="shared" si="1"/>
        <v>125000</v>
      </c>
    </row>
    <row r="28" spans="1:6" ht="46.8" x14ac:dyDescent="0.3">
      <c r="A28" s="11" t="s">
        <v>39</v>
      </c>
      <c r="B28" s="14" t="s">
        <v>40</v>
      </c>
      <c r="C28" s="27">
        <f>C29+C34+C39</f>
        <v>165168190.78</v>
      </c>
      <c r="D28" s="27">
        <f>D29+D34+D39</f>
        <v>17237745.449999999</v>
      </c>
      <c r="E28" s="28">
        <f>D28*100/C28</f>
        <v>10.436480153106633</v>
      </c>
      <c r="F28" s="27">
        <f>C28-D28</f>
        <v>147930445.33000001</v>
      </c>
    </row>
    <row r="29" spans="1:6" ht="62.4" x14ac:dyDescent="0.3">
      <c r="A29" s="11" t="s">
        <v>11</v>
      </c>
      <c r="B29" s="14" t="s">
        <v>41</v>
      </c>
      <c r="C29" s="27">
        <f>C30</f>
        <v>140091558</v>
      </c>
      <c r="D29" s="27">
        <f>D30</f>
        <v>14696151.25</v>
      </c>
      <c r="E29" s="28">
        <f t="shared" si="0"/>
        <v>10.490390327445713</v>
      </c>
      <c r="F29" s="27">
        <f t="shared" si="1"/>
        <v>125395406.75</v>
      </c>
    </row>
    <row r="30" spans="1:6" ht="31.2" x14ac:dyDescent="0.3">
      <c r="A30" s="11" t="s">
        <v>13</v>
      </c>
      <c r="B30" s="14" t="s">
        <v>42</v>
      </c>
      <c r="C30" s="27">
        <f>C31+C32+C33</f>
        <v>140091558</v>
      </c>
      <c r="D30" s="27">
        <f>D31+D32+D33</f>
        <v>14696151.25</v>
      </c>
      <c r="E30" s="28">
        <f t="shared" si="0"/>
        <v>10.490390327445713</v>
      </c>
      <c r="F30" s="27">
        <f t="shared" si="1"/>
        <v>125395406.75</v>
      </c>
    </row>
    <row r="31" spans="1:6" ht="21.6" customHeight="1" x14ac:dyDescent="0.3">
      <c r="A31" s="11" t="s">
        <v>15</v>
      </c>
      <c r="B31" s="14" t="s">
        <v>43</v>
      </c>
      <c r="C31" s="27">
        <v>104803555</v>
      </c>
      <c r="D31" s="27">
        <v>12320409.77</v>
      </c>
      <c r="E31" s="28">
        <f t="shared" si="0"/>
        <v>11.755717418173457</v>
      </c>
      <c r="F31" s="27">
        <f t="shared" si="1"/>
        <v>92483145.230000004</v>
      </c>
    </row>
    <row r="32" spans="1:6" ht="31.2" x14ac:dyDescent="0.3">
      <c r="A32" s="11" t="s">
        <v>17</v>
      </c>
      <c r="B32" s="14" t="s">
        <v>44</v>
      </c>
      <c r="C32" s="27">
        <v>3361000</v>
      </c>
      <c r="D32" s="27">
        <v>86717.9</v>
      </c>
      <c r="E32" s="28">
        <f t="shared" si="0"/>
        <v>2.5801219875037193</v>
      </c>
      <c r="F32" s="27">
        <f t="shared" si="1"/>
        <v>3274282.1</v>
      </c>
    </row>
    <row r="33" spans="1:6" ht="46.8" x14ac:dyDescent="0.3">
      <c r="A33" s="11" t="s">
        <v>19</v>
      </c>
      <c r="B33" s="14" t="s">
        <v>45</v>
      </c>
      <c r="C33" s="27">
        <v>31927003</v>
      </c>
      <c r="D33" s="27">
        <v>2289023.58</v>
      </c>
      <c r="E33" s="28">
        <f t="shared" si="0"/>
        <v>7.1695535594117619</v>
      </c>
      <c r="F33" s="27">
        <f t="shared" si="1"/>
        <v>29637979.420000002</v>
      </c>
    </row>
    <row r="34" spans="1:6" ht="31.2" x14ac:dyDescent="0.3">
      <c r="A34" s="11" t="s">
        <v>28</v>
      </c>
      <c r="B34" s="14" t="s">
        <v>46</v>
      </c>
      <c r="C34" s="27">
        <f>C35</f>
        <v>22096632.780000001</v>
      </c>
      <c r="D34" s="27">
        <f>D35</f>
        <v>1869602.4</v>
      </c>
      <c r="E34" s="28">
        <f t="shared" si="0"/>
        <v>8.4610285133226526</v>
      </c>
      <c r="F34" s="27">
        <f t="shared" si="1"/>
        <v>20227030.380000003</v>
      </c>
    </row>
    <row r="35" spans="1:6" ht="31.2" x14ac:dyDescent="0.3">
      <c r="A35" s="11" t="s">
        <v>30</v>
      </c>
      <c r="B35" s="14" t="s">
        <v>47</v>
      </c>
      <c r="C35" s="27">
        <f>C36+C37+C38</f>
        <v>22096632.780000001</v>
      </c>
      <c r="D35" s="27">
        <f>D36+D37+D38</f>
        <v>1869602.4</v>
      </c>
      <c r="E35" s="28">
        <f t="shared" si="0"/>
        <v>8.4610285133226526</v>
      </c>
      <c r="F35" s="27">
        <f t="shared" si="1"/>
        <v>20227030.380000003</v>
      </c>
    </row>
    <row r="36" spans="1:6" ht="31.2" x14ac:dyDescent="0.3">
      <c r="A36" s="11" t="s">
        <v>32</v>
      </c>
      <c r="B36" s="14" t="s">
        <v>48</v>
      </c>
      <c r="C36" s="27">
        <v>3262000</v>
      </c>
      <c r="D36" s="27">
        <v>233455.09</v>
      </c>
      <c r="E36" s="28">
        <f t="shared" si="0"/>
        <v>7.1568083997547518</v>
      </c>
      <c r="F36" s="27">
        <f t="shared" si="1"/>
        <v>3028544.91</v>
      </c>
    </row>
    <row r="37" spans="1:6" ht="15.6" x14ac:dyDescent="0.3">
      <c r="A37" s="11" t="s">
        <v>34</v>
      </c>
      <c r="B37" s="14" t="s">
        <v>49</v>
      </c>
      <c r="C37" s="27">
        <v>14084632.779999999</v>
      </c>
      <c r="D37" s="27">
        <v>1144722.94</v>
      </c>
      <c r="E37" s="28">
        <f t="shared" si="0"/>
        <v>8.1274603170733144</v>
      </c>
      <c r="F37" s="27">
        <f t="shared" si="1"/>
        <v>12939909.84</v>
      </c>
    </row>
    <row r="38" spans="1:6" ht="15.6" x14ac:dyDescent="0.3">
      <c r="A38" s="11" t="s">
        <v>50</v>
      </c>
      <c r="B38" s="14" t="s">
        <v>51</v>
      </c>
      <c r="C38" s="27">
        <v>4750000</v>
      </c>
      <c r="D38" s="27">
        <v>491424.37</v>
      </c>
      <c r="E38" s="28">
        <f t="shared" si="0"/>
        <v>10.345776210526315</v>
      </c>
      <c r="F38" s="27">
        <f t="shared" si="1"/>
        <v>4258575.63</v>
      </c>
    </row>
    <row r="39" spans="1:6" ht="15.6" x14ac:dyDescent="0.3">
      <c r="A39" s="11" t="s">
        <v>36</v>
      </c>
      <c r="B39" s="14" t="s">
        <v>52</v>
      </c>
      <c r="C39" s="27">
        <f>C40+C42</f>
        <v>2980000</v>
      </c>
      <c r="D39" s="27">
        <f>D40+D42</f>
        <v>671991.8</v>
      </c>
      <c r="E39" s="28">
        <f t="shared" si="0"/>
        <v>22.550060402684565</v>
      </c>
      <c r="F39" s="27">
        <f t="shared" si="1"/>
        <v>2308008.2000000002</v>
      </c>
    </row>
    <row r="40" spans="1:6" ht="15.6" x14ac:dyDescent="0.3">
      <c r="A40" s="11" t="s">
        <v>53</v>
      </c>
      <c r="B40" s="14" t="s">
        <v>54</v>
      </c>
      <c r="C40" s="27">
        <f>C41</f>
        <v>1000000</v>
      </c>
      <c r="D40" s="27">
        <f>D41</f>
        <v>12950</v>
      </c>
      <c r="E40" s="28">
        <f t="shared" si="0"/>
        <v>1.2949999999999999</v>
      </c>
      <c r="F40" s="27">
        <f t="shared" si="1"/>
        <v>987050</v>
      </c>
    </row>
    <row r="41" spans="1:6" ht="31.2" x14ac:dyDescent="0.3">
      <c r="A41" s="11" t="s">
        <v>55</v>
      </c>
      <c r="B41" s="14" t="s">
        <v>56</v>
      </c>
      <c r="C41" s="27">
        <v>1000000</v>
      </c>
      <c r="D41" s="27">
        <v>12950</v>
      </c>
      <c r="E41" s="28">
        <f t="shared" si="0"/>
        <v>1.2949999999999999</v>
      </c>
      <c r="F41" s="27">
        <f t="shared" si="1"/>
        <v>987050</v>
      </c>
    </row>
    <row r="42" spans="1:6" ht="15.6" x14ac:dyDescent="0.3">
      <c r="A42" s="11" t="s">
        <v>37</v>
      </c>
      <c r="B42" s="14" t="s">
        <v>57</v>
      </c>
      <c r="C42" s="27">
        <f>C43+C44+C45</f>
        <v>1980000</v>
      </c>
      <c r="D42" s="27">
        <f>D43+D44+D45</f>
        <v>659041.80000000005</v>
      </c>
      <c r="E42" s="28">
        <f t="shared" si="0"/>
        <v>33.284939393939396</v>
      </c>
      <c r="F42" s="27">
        <f t="shared" si="1"/>
        <v>1320958.2</v>
      </c>
    </row>
    <row r="43" spans="1:6" ht="18" customHeight="1" x14ac:dyDescent="0.3">
      <c r="A43" s="11" t="s">
        <v>58</v>
      </c>
      <c r="B43" s="14" t="s">
        <v>59</v>
      </c>
      <c r="C43" s="27">
        <v>58000</v>
      </c>
      <c r="D43" s="27">
        <v>13532</v>
      </c>
      <c r="E43" s="28">
        <f t="shared" si="0"/>
        <v>23.331034482758621</v>
      </c>
      <c r="F43" s="27">
        <f t="shared" si="1"/>
        <v>44468</v>
      </c>
    </row>
    <row r="44" spans="1:6" ht="15.6" x14ac:dyDescent="0.3">
      <c r="A44" s="11" t="s">
        <v>60</v>
      </c>
      <c r="B44" s="14" t="s">
        <v>61</v>
      </c>
      <c r="C44" s="27">
        <v>72000</v>
      </c>
      <c r="D44" s="27">
        <v>18313</v>
      </c>
      <c r="E44" s="28">
        <f t="shared" si="0"/>
        <v>25.434722222222224</v>
      </c>
      <c r="F44" s="27">
        <f t="shared" si="1"/>
        <v>53687</v>
      </c>
    </row>
    <row r="45" spans="1:6" ht="15.6" x14ac:dyDescent="0.3">
      <c r="A45" s="11" t="s">
        <v>38</v>
      </c>
      <c r="B45" s="14" t="s">
        <v>62</v>
      </c>
      <c r="C45" s="27">
        <v>1850000</v>
      </c>
      <c r="D45" s="27">
        <v>627196.80000000005</v>
      </c>
      <c r="E45" s="28">
        <f t="shared" si="0"/>
        <v>33.902529729729736</v>
      </c>
      <c r="F45" s="27">
        <f t="shared" si="1"/>
        <v>1222803.2</v>
      </c>
    </row>
    <row r="46" spans="1:6" ht="46.8" x14ac:dyDescent="0.3">
      <c r="A46" s="11" t="s">
        <v>63</v>
      </c>
      <c r="B46" s="14" t="s">
        <v>64</v>
      </c>
      <c r="C46" s="27">
        <f>C47+C52+C57</f>
        <v>47115250</v>
      </c>
      <c r="D46" s="27">
        <f>D47+D52+D57</f>
        <v>5180348.75</v>
      </c>
      <c r="E46" s="28">
        <f t="shared" si="0"/>
        <v>10.99505733281687</v>
      </c>
      <c r="F46" s="27">
        <f t="shared" si="1"/>
        <v>41934901.25</v>
      </c>
    </row>
    <row r="47" spans="1:6" ht="62.4" x14ac:dyDescent="0.3">
      <c r="A47" s="11" t="s">
        <v>11</v>
      </c>
      <c r="B47" s="14" t="s">
        <v>65</v>
      </c>
      <c r="C47" s="27">
        <f>C48</f>
        <v>43702237</v>
      </c>
      <c r="D47" s="27">
        <f>D48</f>
        <v>4751996.76</v>
      </c>
      <c r="E47" s="28">
        <f t="shared" si="0"/>
        <v>10.87357784453917</v>
      </c>
      <c r="F47" s="27">
        <f t="shared" si="1"/>
        <v>38950240.240000002</v>
      </c>
    </row>
    <row r="48" spans="1:6" ht="31.2" x14ac:dyDescent="0.3">
      <c r="A48" s="11" t="s">
        <v>13</v>
      </c>
      <c r="B48" s="14" t="s">
        <v>66</v>
      </c>
      <c r="C48" s="27">
        <f>C49+C50+C51</f>
        <v>43702237</v>
      </c>
      <c r="D48" s="27">
        <f>D49+D50+D51</f>
        <v>4751996.76</v>
      </c>
      <c r="E48" s="28">
        <f t="shared" si="0"/>
        <v>10.87357784453917</v>
      </c>
      <c r="F48" s="27">
        <f t="shared" si="1"/>
        <v>38950240.240000002</v>
      </c>
    </row>
    <row r="49" spans="1:6" ht="16.8" customHeight="1" x14ac:dyDescent="0.3">
      <c r="A49" s="11" t="s">
        <v>15</v>
      </c>
      <c r="B49" s="14" t="s">
        <v>67</v>
      </c>
      <c r="C49" s="27">
        <v>32162340</v>
      </c>
      <c r="D49" s="27">
        <v>4065632.27</v>
      </c>
      <c r="E49" s="28">
        <f t="shared" si="0"/>
        <v>12.640971614627542</v>
      </c>
      <c r="F49" s="27">
        <f t="shared" si="1"/>
        <v>28096707.73</v>
      </c>
    </row>
    <row r="50" spans="1:6" ht="31.2" x14ac:dyDescent="0.3">
      <c r="A50" s="11" t="s">
        <v>17</v>
      </c>
      <c r="B50" s="14" t="s">
        <v>68</v>
      </c>
      <c r="C50" s="27">
        <v>1695500</v>
      </c>
      <c r="D50" s="27">
        <v>60000</v>
      </c>
      <c r="E50" s="28">
        <f t="shared" si="0"/>
        <v>3.5387791212031847</v>
      </c>
      <c r="F50" s="27">
        <f t="shared" si="1"/>
        <v>1635500</v>
      </c>
    </row>
    <row r="51" spans="1:6" ht="46.8" x14ac:dyDescent="0.3">
      <c r="A51" s="11" t="s">
        <v>19</v>
      </c>
      <c r="B51" s="14" t="s">
        <v>69</v>
      </c>
      <c r="C51" s="27">
        <v>9844397</v>
      </c>
      <c r="D51" s="27">
        <v>626364.49</v>
      </c>
      <c r="E51" s="28">
        <f t="shared" si="0"/>
        <v>6.3626496371489285</v>
      </c>
      <c r="F51" s="27">
        <f t="shared" si="1"/>
        <v>9218032.5099999998</v>
      </c>
    </row>
    <row r="52" spans="1:6" ht="31.2" x14ac:dyDescent="0.3">
      <c r="A52" s="11" t="s">
        <v>28</v>
      </c>
      <c r="B52" s="14" t="s">
        <v>70</v>
      </c>
      <c r="C52" s="27">
        <f>C53</f>
        <v>3380613</v>
      </c>
      <c r="D52" s="27">
        <f>D53</f>
        <v>426090.99</v>
      </c>
      <c r="E52" s="28">
        <f t="shared" si="0"/>
        <v>12.603956442219207</v>
      </c>
      <c r="F52" s="27">
        <f t="shared" si="1"/>
        <v>2954522.01</v>
      </c>
    </row>
    <row r="53" spans="1:6" ht="31.2" x14ac:dyDescent="0.3">
      <c r="A53" s="11" t="s">
        <v>30</v>
      </c>
      <c r="B53" s="14" t="s">
        <v>71</v>
      </c>
      <c r="C53" s="27">
        <f>C54+C55+C56</f>
        <v>3380613</v>
      </c>
      <c r="D53" s="27">
        <f>D54+D55+D56</f>
        <v>426090.99</v>
      </c>
      <c r="E53" s="28">
        <f t="shared" si="0"/>
        <v>12.603956442219207</v>
      </c>
      <c r="F53" s="27">
        <f t="shared" si="1"/>
        <v>2954522.01</v>
      </c>
    </row>
    <row r="54" spans="1:6" ht="31.2" x14ac:dyDescent="0.3">
      <c r="A54" s="11" t="s">
        <v>32</v>
      </c>
      <c r="B54" s="14" t="s">
        <v>72</v>
      </c>
      <c r="C54" s="27">
        <v>1833976</v>
      </c>
      <c r="D54" s="27">
        <v>208071.77</v>
      </c>
      <c r="E54" s="28">
        <f t="shared" si="0"/>
        <v>11.345392197062557</v>
      </c>
      <c r="F54" s="27">
        <f t="shared" si="1"/>
        <v>1625904.23</v>
      </c>
    </row>
    <row r="55" spans="1:6" ht="15.6" x14ac:dyDescent="0.3">
      <c r="A55" s="11" t="s">
        <v>34</v>
      </c>
      <c r="B55" s="14" t="s">
        <v>73</v>
      </c>
      <c r="C55" s="27">
        <v>1543137</v>
      </c>
      <c r="D55" s="27">
        <v>217970.42</v>
      </c>
      <c r="E55" s="28">
        <f t="shared" si="0"/>
        <v>14.125150262095977</v>
      </c>
      <c r="F55" s="27">
        <f t="shared" si="1"/>
        <v>1325166.58</v>
      </c>
    </row>
    <row r="56" spans="1:6" ht="15.6" x14ac:dyDescent="0.3">
      <c r="A56" s="11" t="s">
        <v>50</v>
      </c>
      <c r="B56" s="14" t="s">
        <v>74</v>
      </c>
      <c r="C56" s="27">
        <v>3500</v>
      </c>
      <c r="D56" s="27">
        <v>48.8</v>
      </c>
      <c r="E56" s="28">
        <f t="shared" si="0"/>
        <v>1.3942857142857144</v>
      </c>
      <c r="F56" s="27">
        <f t="shared" si="1"/>
        <v>3451.2</v>
      </c>
    </row>
    <row r="57" spans="1:6" ht="15.6" x14ac:dyDescent="0.3">
      <c r="A57" s="11" t="s">
        <v>36</v>
      </c>
      <c r="B57" s="14" t="s">
        <v>78</v>
      </c>
      <c r="C57" s="27">
        <f>C58</f>
        <v>32400</v>
      </c>
      <c r="D57" s="27">
        <f>D58</f>
        <v>2261</v>
      </c>
      <c r="E57" s="28">
        <f t="shared" si="0"/>
        <v>6.9783950617283947</v>
      </c>
      <c r="F57" s="27">
        <f t="shared" si="1"/>
        <v>30139</v>
      </c>
    </row>
    <row r="58" spans="1:6" ht="15.6" x14ac:dyDescent="0.3">
      <c r="A58" s="11" t="s">
        <v>37</v>
      </c>
      <c r="B58" s="14" t="s">
        <v>79</v>
      </c>
      <c r="C58" s="27">
        <f>C59+C60</f>
        <v>32400</v>
      </c>
      <c r="D58" s="27">
        <f>D59+D60</f>
        <v>2261</v>
      </c>
      <c r="E58" s="28">
        <f t="shared" si="0"/>
        <v>6.9783950617283947</v>
      </c>
      <c r="F58" s="27">
        <f t="shared" si="1"/>
        <v>30139</v>
      </c>
    </row>
    <row r="59" spans="1:6" ht="15.6" x14ac:dyDescent="0.3">
      <c r="A59" s="11" t="str">
        <f>A44</f>
        <v>Уплата прочих налогов, сборов</v>
      </c>
      <c r="B59" s="14" t="s">
        <v>80</v>
      </c>
      <c r="C59" s="27">
        <v>13400</v>
      </c>
      <c r="D59" s="27">
        <v>2261</v>
      </c>
      <c r="E59" s="28">
        <f t="shared" si="0"/>
        <v>16.873134328358208</v>
      </c>
      <c r="F59" s="27">
        <f t="shared" si="1"/>
        <v>11139</v>
      </c>
    </row>
    <row r="60" spans="1:6" ht="15.6" x14ac:dyDescent="0.3">
      <c r="A60" s="11" t="str">
        <f>A45</f>
        <v>Уплата иных платежей</v>
      </c>
      <c r="B60" s="14" t="s">
        <v>81</v>
      </c>
      <c r="C60" s="27">
        <v>19000</v>
      </c>
      <c r="D60" s="27">
        <v>0</v>
      </c>
      <c r="E60" s="28">
        <f t="shared" si="0"/>
        <v>0</v>
      </c>
      <c r="F60" s="27">
        <f t="shared" si="1"/>
        <v>19000</v>
      </c>
    </row>
    <row r="61" spans="1:6" ht="15.6" x14ac:dyDescent="0.3">
      <c r="A61" s="11" t="s">
        <v>82</v>
      </c>
      <c r="B61" s="14" t="s">
        <v>83</v>
      </c>
      <c r="C61" s="27">
        <f>C62</f>
        <v>5000000</v>
      </c>
      <c r="D61" s="27">
        <f>D62</f>
        <v>0</v>
      </c>
      <c r="E61" s="28">
        <f t="shared" si="0"/>
        <v>0</v>
      </c>
      <c r="F61" s="27">
        <f t="shared" si="1"/>
        <v>5000000</v>
      </c>
    </row>
    <row r="62" spans="1:6" ht="15.6" x14ac:dyDescent="0.3">
      <c r="A62" s="11" t="s">
        <v>36</v>
      </c>
      <c r="B62" s="14" t="s">
        <v>84</v>
      </c>
      <c r="C62" s="27">
        <f>C63</f>
        <v>5000000</v>
      </c>
      <c r="D62" s="27">
        <f>D63</f>
        <v>0</v>
      </c>
      <c r="E62" s="28">
        <f t="shared" si="0"/>
        <v>0</v>
      </c>
      <c r="F62" s="27">
        <f t="shared" si="1"/>
        <v>5000000</v>
      </c>
    </row>
    <row r="63" spans="1:6" ht="15.6" x14ac:dyDescent="0.3">
      <c r="A63" s="11" t="s">
        <v>85</v>
      </c>
      <c r="B63" s="14" t="s">
        <v>86</v>
      </c>
      <c r="C63" s="27">
        <v>5000000</v>
      </c>
      <c r="D63" s="27">
        <v>0</v>
      </c>
      <c r="E63" s="28">
        <f t="shared" si="0"/>
        <v>0</v>
      </c>
      <c r="F63" s="27">
        <f t="shared" si="1"/>
        <v>5000000</v>
      </c>
    </row>
    <row r="64" spans="1:6" ht="15.6" x14ac:dyDescent="0.3">
      <c r="A64" s="11" t="s">
        <v>87</v>
      </c>
      <c r="B64" s="14" t="s">
        <v>88</v>
      </c>
      <c r="C64" s="27">
        <f>C65+C70+C75+C78+C81</f>
        <v>181669628.42000002</v>
      </c>
      <c r="D64" s="27">
        <f>D65+D70+D75+D78+D81</f>
        <v>12729309.83</v>
      </c>
      <c r="E64" s="28">
        <f t="shared" ref="E64:E132" si="2">D64*100/C64</f>
        <v>7.0068453052434547</v>
      </c>
      <c r="F64" s="27">
        <f>C64-D64</f>
        <v>168940318.59</v>
      </c>
    </row>
    <row r="65" spans="1:6" ht="62.4" x14ac:dyDescent="0.3">
      <c r="A65" s="11" t="s">
        <v>11</v>
      </c>
      <c r="B65" s="14" t="s">
        <v>89</v>
      </c>
      <c r="C65" s="27">
        <f>C66</f>
        <v>46209781</v>
      </c>
      <c r="D65" s="27">
        <f>D66</f>
        <v>5509003.2100000009</v>
      </c>
      <c r="E65" s="28">
        <f t="shared" si="2"/>
        <v>11.921725424320885</v>
      </c>
      <c r="F65" s="27">
        <f t="shared" ref="F65:F132" si="3">C65-D65</f>
        <v>40700777.789999999</v>
      </c>
    </row>
    <row r="66" spans="1:6" ht="31.2" x14ac:dyDescent="0.3">
      <c r="A66" s="11" t="s">
        <v>13</v>
      </c>
      <c r="B66" s="14" t="s">
        <v>90</v>
      </c>
      <c r="C66" s="27">
        <f>C67+C68+C69</f>
        <v>46209781</v>
      </c>
      <c r="D66" s="27">
        <f>D67+D68+D69</f>
        <v>5509003.2100000009</v>
      </c>
      <c r="E66" s="28">
        <f t="shared" si="2"/>
        <v>11.921725424320885</v>
      </c>
      <c r="F66" s="27">
        <f t="shared" si="3"/>
        <v>40700777.789999999</v>
      </c>
    </row>
    <row r="67" spans="1:6" ht="17.399999999999999" customHeight="1" x14ac:dyDescent="0.3">
      <c r="A67" s="11" t="s">
        <v>15</v>
      </c>
      <c r="B67" s="14" t="s">
        <v>91</v>
      </c>
      <c r="C67" s="27">
        <v>34524363</v>
      </c>
      <c r="D67" s="27">
        <v>4501732.4800000004</v>
      </c>
      <c r="E67" s="28">
        <f t="shared" si="2"/>
        <v>13.039291934220483</v>
      </c>
      <c r="F67" s="27">
        <f t="shared" si="3"/>
        <v>30022630.52</v>
      </c>
    </row>
    <row r="68" spans="1:6" ht="31.2" x14ac:dyDescent="0.3">
      <c r="A68" s="11" t="s">
        <v>17</v>
      </c>
      <c r="B68" s="14" t="s">
        <v>92</v>
      </c>
      <c r="C68" s="27">
        <v>1186580</v>
      </c>
      <c r="D68" s="27">
        <v>206206</v>
      </c>
      <c r="E68" s="28">
        <f t="shared" si="2"/>
        <v>17.378179305230159</v>
      </c>
      <c r="F68" s="27">
        <f t="shared" si="3"/>
        <v>980374</v>
      </c>
    </row>
    <row r="69" spans="1:6" ht="46.8" x14ac:dyDescent="0.3">
      <c r="A69" s="11" t="s">
        <v>19</v>
      </c>
      <c r="B69" s="14" t="s">
        <v>93</v>
      </c>
      <c r="C69" s="27">
        <v>10498838</v>
      </c>
      <c r="D69" s="27">
        <v>801064.73</v>
      </c>
      <c r="E69" s="28">
        <f t="shared" si="2"/>
        <v>7.6300322950025521</v>
      </c>
      <c r="F69" s="27">
        <f t="shared" si="3"/>
        <v>9697773.2699999996</v>
      </c>
    </row>
    <row r="70" spans="1:6" ht="31.2" x14ac:dyDescent="0.3">
      <c r="A70" s="11" t="s">
        <v>28</v>
      </c>
      <c r="B70" s="14" t="s">
        <v>94</v>
      </c>
      <c r="C70" s="27">
        <f>C71</f>
        <v>47382670.760000005</v>
      </c>
      <c r="D70" s="27">
        <f>D71</f>
        <v>6884418.5099999998</v>
      </c>
      <c r="E70" s="28">
        <f t="shared" si="2"/>
        <v>14.529401571453334</v>
      </c>
      <c r="F70" s="27">
        <f t="shared" si="3"/>
        <v>40498252.250000007</v>
      </c>
    </row>
    <row r="71" spans="1:6" ht="31.2" x14ac:dyDescent="0.3">
      <c r="A71" s="11" t="s">
        <v>30</v>
      </c>
      <c r="B71" s="14" t="s">
        <v>95</v>
      </c>
      <c r="C71" s="27">
        <f>C72+C73+C74</f>
        <v>47382670.760000005</v>
      </c>
      <c r="D71" s="27">
        <f>D72+D73+D74</f>
        <v>6884418.5099999998</v>
      </c>
      <c r="E71" s="28">
        <f t="shared" si="2"/>
        <v>14.529401571453334</v>
      </c>
      <c r="F71" s="27">
        <f t="shared" si="3"/>
        <v>40498252.250000007</v>
      </c>
    </row>
    <row r="72" spans="1:6" ht="31.2" x14ac:dyDescent="0.3">
      <c r="A72" s="11" t="s">
        <v>32</v>
      </c>
      <c r="B72" s="14" t="s">
        <v>96</v>
      </c>
      <c r="C72" s="27">
        <v>4101620</v>
      </c>
      <c r="D72" s="27">
        <v>265457.08</v>
      </c>
      <c r="E72" s="28">
        <f t="shared" si="2"/>
        <v>6.4720056953106333</v>
      </c>
      <c r="F72" s="27">
        <f t="shared" si="3"/>
        <v>3836162.92</v>
      </c>
    </row>
    <row r="73" spans="1:6" ht="15.6" x14ac:dyDescent="0.3">
      <c r="A73" s="11" t="s">
        <v>34</v>
      </c>
      <c r="B73" s="14" t="s">
        <v>97</v>
      </c>
      <c r="C73" s="27">
        <v>28531050.760000002</v>
      </c>
      <c r="D73" s="27">
        <v>3930849.13</v>
      </c>
      <c r="E73" s="28">
        <f t="shared" si="2"/>
        <v>13.777442559216841</v>
      </c>
      <c r="F73" s="27">
        <f t="shared" si="3"/>
        <v>24600201.630000003</v>
      </c>
    </row>
    <row r="74" spans="1:6" ht="15.6" x14ac:dyDescent="0.3">
      <c r="A74" s="11" t="s">
        <v>50</v>
      </c>
      <c r="B74" s="14" t="s">
        <v>98</v>
      </c>
      <c r="C74" s="27">
        <v>14750000</v>
      </c>
      <c r="D74" s="27">
        <v>2688112.3</v>
      </c>
      <c r="E74" s="28">
        <f t="shared" si="2"/>
        <v>18.224490169491524</v>
      </c>
      <c r="F74" s="27">
        <f t="shared" si="3"/>
        <v>12061887.699999999</v>
      </c>
    </row>
    <row r="75" spans="1:6" ht="15.6" x14ac:dyDescent="0.3">
      <c r="A75" s="11" t="s">
        <v>75</v>
      </c>
      <c r="B75" s="14" t="s">
        <v>99</v>
      </c>
      <c r="C75" s="27">
        <f>C76</f>
        <v>900000</v>
      </c>
      <c r="D75" s="27">
        <f>D76</f>
        <v>60000</v>
      </c>
      <c r="E75" s="28">
        <f t="shared" si="2"/>
        <v>6.666666666666667</v>
      </c>
      <c r="F75" s="27">
        <f t="shared" si="3"/>
        <v>840000</v>
      </c>
    </row>
    <row r="76" spans="1:6" ht="31.2" x14ac:dyDescent="0.3">
      <c r="A76" s="11" t="s">
        <v>76</v>
      </c>
      <c r="B76" s="14" t="s">
        <v>100</v>
      </c>
      <c r="C76" s="27">
        <f>C77</f>
        <v>900000</v>
      </c>
      <c r="D76" s="27">
        <f>D77</f>
        <v>60000</v>
      </c>
      <c r="E76" s="28">
        <f t="shared" si="2"/>
        <v>6.666666666666667</v>
      </c>
      <c r="F76" s="27">
        <f t="shared" si="3"/>
        <v>840000</v>
      </c>
    </row>
    <row r="77" spans="1:6" ht="31.2" x14ac:dyDescent="0.3">
      <c r="A77" s="11" t="s">
        <v>77</v>
      </c>
      <c r="B77" s="14" t="s">
        <v>101</v>
      </c>
      <c r="C77" s="27">
        <v>900000</v>
      </c>
      <c r="D77" s="27">
        <v>60000</v>
      </c>
      <c r="E77" s="28">
        <f t="shared" si="2"/>
        <v>6.666666666666667</v>
      </c>
      <c r="F77" s="27">
        <f t="shared" si="3"/>
        <v>840000</v>
      </c>
    </row>
    <row r="78" spans="1:6" ht="34.799999999999997" customHeight="1" x14ac:dyDescent="0.3">
      <c r="A78" s="11" t="s">
        <v>102</v>
      </c>
      <c r="B78" s="14" t="s">
        <v>103</v>
      </c>
      <c r="C78" s="27">
        <f>C79</f>
        <v>1400000</v>
      </c>
      <c r="D78" s="27">
        <f>D79</f>
        <v>0</v>
      </c>
      <c r="E78" s="28">
        <f t="shared" si="2"/>
        <v>0</v>
      </c>
      <c r="F78" s="27">
        <f t="shared" si="3"/>
        <v>1400000</v>
      </c>
    </row>
    <row r="79" spans="1:6" ht="62.4" x14ac:dyDescent="0.3">
      <c r="A79" s="11" t="s">
        <v>104</v>
      </c>
      <c r="B79" s="14" t="s">
        <v>105</v>
      </c>
      <c r="C79" s="27">
        <f>C80</f>
        <v>1400000</v>
      </c>
      <c r="D79" s="27">
        <f>D80</f>
        <v>0</v>
      </c>
      <c r="E79" s="28">
        <f t="shared" si="2"/>
        <v>0</v>
      </c>
      <c r="F79" s="27">
        <f t="shared" si="3"/>
        <v>1400000</v>
      </c>
    </row>
    <row r="80" spans="1:6" ht="31.2" x14ac:dyDescent="0.3">
      <c r="A80" s="11" t="s">
        <v>106</v>
      </c>
      <c r="B80" s="14" t="s">
        <v>107</v>
      </c>
      <c r="C80" s="27">
        <v>1400000</v>
      </c>
      <c r="D80" s="27">
        <v>0</v>
      </c>
      <c r="E80" s="28">
        <f t="shared" si="2"/>
        <v>0</v>
      </c>
      <c r="F80" s="27">
        <f t="shared" si="3"/>
        <v>1400000</v>
      </c>
    </row>
    <row r="81" spans="1:6" ht="15.6" x14ac:dyDescent="0.3">
      <c r="A81" s="11" t="s">
        <v>36</v>
      </c>
      <c r="B81" s="14" t="s">
        <v>108</v>
      </c>
      <c r="C81" s="27">
        <f>C82+C84+C87</f>
        <v>85777176.659999996</v>
      </c>
      <c r="D81" s="27">
        <f>D82+D84+D87</f>
        <v>275888.11</v>
      </c>
      <c r="E81" s="28">
        <f>D81*100/C81</f>
        <v>0.32163347028027489</v>
      </c>
      <c r="F81" s="27">
        <f>C81-D81</f>
        <v>85501288.549999997</v>
      </c>
    </row>
    <row r="82" spans="1:6" ht="15.6" x14ac:dyDescent="0.3">
      <c r="A82" s="11" t="s">
        <v>53</v>
      </c>
      <c r="B82" s="14" t="s">
        <v>109</v>
      </c>
      <c r="C82" s="27">
        <f>C83</f>
        <v>13384891</v>
      </c>
      <c r="D82" s="27">
        <f>D83</f>
        <v>49913.11</v>
      </c>
      <c r="E82" s="28">
        <f t="shared" si="2"/>
        <v>0.37290636135923705</v>
      </c>
      <c r="F82" s="27">
        <f t="shared" si="3"/>
        <v>13334977.890000001</v>
      </c>
    </row>
    <row r="83" spans="1:6" ht="31.2" x14ac:dyDescent="0.3">
      <c r="A83" s="11" t="s">
        <v>55</v>
      </c>
      <c r="B83" s="14" t="s">
        <v>110</v>
      </c>
      <c r="C83" s="27">
        <v>13384891</v>
      </c>
      <c r="D83" s="27">
        <v>49913.11</v>
      </c>
      <c r="E83" s="28">
        <f t="shared" si="2"/>
        <v>0.37290636135923705</v>
      </c>
      <c r="F83" s="27">
        <f t="shared" si="3"/>
        <v>13334977.890000001</v>
      </c>
    </row>
    <row r="84" spans="1:6" ht="15.6" x14ac:dyDescent="0.3">
      <c r="A84" s="11" t="s">
        <v>37</v>
      </c>
      <c r="B84" s="14" t="s">
        <v>111</v>
      </c>
      <c r="C84" s="27">
        <f>C85+C86</f>
        <v>885000</v>
      </c>
      <c r="D84" s="27">
        <f>D85+D86</f>
        <v>225975</v>
      </c>
      <c r="E84" s="28">
        <f t="shared" si="2"/>
        <v>25.533898305084747</v>
      </c>
      <c r="F84" s="27">
        <f t="shared" si="3"/>
        <v>659025</v>
      </c>
    </row>
    <row r="85" spans="1:6" ht="21" customHeight="1" x14ac:dyDescent="0.3">
      <c r="A85" s="11" t="s">
        <v>58</v>
      </c>
      <c r="B85" s="14" t="s">
        <v>112</v>
      </c>
      <c r="C85" s="27">
        <v>670000</v>
      </c>
      <c r="D85" s="27">
        <v>141411</v>
      </c>
      <c r="E85" s="28">
        <f t="shared" si="2"/>
        <v>21.106119402985076</v>
      </c>
      <c r="F85" s="27">
        <f t="shared" si="3"/>
        <v>528589</v>
      </c>
    </row>
    <row r="86" spans="1:6" ht="15.6" x14ac:dyDescent="0.3">
      <c r="A86" s="11" t="s">
        <v>60</v>
      </c>
      <c r="B86" s="14" t="s">
        <v>113</v>
      </c>
      <c r="C86" s="27">
        <v>215000</v>
      </c>
      <c r="D86" s="27">
        <v>84564</v>
      </c>
      <c r="E86" s="28">
        <f t="shared" si="2"/>
        <v>39.332093023255815</v>
      </c>
      <c r="F86" s="27">
        <f t="shared" si="3"/>
        <v>130436</v>
      </c>
    </row>
    <row r="87" spans="1:6" ht="15.6" x14ac:dyDescent="0.3">
      <c r="A87" s="11" t="s">
        <v>85</v>
      </c>
      <c r="B87" s="14" t="s">
        <v>411</v>
      </c>
      <c r="C87" s="27">
        <v>71507285.659999996</v>
      </c>
      <c r="D87" s="27">
        <v>0</v>
      </c>
      <c r="E87" s="28">
        <f t="shared" si="2"/>
        <v>0</v>
      </c>
      <c r="F87" s="27">
        <f>C87-D87</f>
        <v>71507285.659999996</v>
      </c>
    </row>
    <row r="88" spans="1:6" ht="31.2" x14ac:dyDescent="0.3">
      <c r="A88" s="20" t="s">
        <v>114</v>
      </c>
      <c r="B88" s="15" t="s">
        <v>115</v>
      </c>
      <c r="C88" s="25">
        <f>C89+C106</f>
        <v>47439670</v>
      </c>
      <c r="D88" s="25">
        <f>D89+D106</f>
        <v>4072322.8200000003</v>
      </c>
      <c r="E88" s="26">
        <f t="shared" si="2"/>
        <v>8.5842140554519037</v>
      </c>
      <c r="F88" s="25">
        <f t="shared" si="3"/>
        <v>43367347.18</v>
      </c>
    </row>
    <row r="89" spans="1:6" ht="30" customHeight="1" x14ac:dyDescent="0.3">
      <c r="A89" s="11" t="s">
        <v>116</v>
      </c>
      <c r="B89" s="14" t="s">
        <v>117</v>
      </c>
      <c r="C89" s="27">
        <f>C90+C97+C102</f>
        <v>42139670</v>
      </c>
      <c r="D89" s="27">
        <f>D90+D97+D102</f>
        <v>4038278.91</v>
      </c>
      <c r="E89" s="28">
        <f>D89*100/C89</f>
        <v>9.5830814764330139</v>
      </c>
      <c r="F89" s="27">
        <f t="shared" si="3"/>
        <v>38101391.090000004</v>
      </c>
    </row>
    <row r="90" spans="1:6" ht="62.4" x14ac:dyDescent="0.3">
      <c r="A90" s="11" t="s">
        <v>11</v>
      </c>
      <c r="B90" s="14" t="s">
        <v>118</v>
      </c>
      <c r="C90" s="27">
        <f>C91+C95</f>
        <v>34840470</v>
      </c>
      <c r="D90" s="27">
        <f>D91+D95</f>
        <v>3547235.79</v>
      </c>
      <c r="E90" s="28">
        <f>D90*100/C90</f>
        <v>10.181366066531249</v>
      </c>
      <c r="F90" s="27">
        <f t="shared" si="3"/>
        <v>31293234.210000001</v>
      </c>
    </row>
    <row r="91" spans="1:6" ht="15.6" x14ac:dyDescent="0.3">
      <c r="A91" s="11" t="s">
        <v>119</v>
      </c>
      <c r="B91" s="14" t="s">
        <v>120</v>
      </c>
      <c r="C91" s="27">
        <f>C92+C93+C94</f>
        <v>34540470</v>
      </c>
      <c r="D91" s="27">
        <f>D92+D93+D94</f>
        <v>3542885.79</v>
      </c>
      <c r="E91" s="28">
        <f t="shared" si="2"/>
        <v>10.257202029966587</v>
      </c>
      <c r="F91" s="27">
        <f t="shared" si="3"/>
        <v>30997584.210000001</v>
      </c>
    </row>
    <row r="92" spans="1:6" ht="15.6" x14ac:dyDescent="0.3">
      <c r="A92" s="11" t="s">
        <v>121</v>
      </c>
      <c r="B92" s="14" t="s">
        <v>122</v>
      </c>
      <c r="C92" s="27">
        <v>26144754</v>
      </c>
      <c r="D92" s="27">
        <v>2775248.01</v>
      </c>
      <c r="E92" s="28">
        <f t="shared" si="2"/>
        <v>10.61493257882633</v>
      </c>
      <c r="F92" s="27">
        <f t="shared" si="3"/>
        <v>23369505.990000002</v>
      </c>
    </row>
    <row r="93" spans="1:6" ht="31.2" x14ac:dyDescent="0.3">
      <c r="A93" s="11" t="s">
        <v>123</v>
      </c>
      <c r="B93" s="14" t="s">
        <v>124</v>
      </c>
      <c r="C93" s="27">
        <v>500000</v>
      </c>
      <c r="D93" s="27">
        <v>9970</v>
      </c>
      <c r="E93" s="28">
        <f t="shared" si="2"/>
        <v>1.994</v>
      </c>
      <c r="F93" s="27">
        <f t="shared" si="3"/>
        <v>490030</v>
      </c>
    </row>
    <row r="94" spans="1:6" ht="46.8" x14ac:dyDescent="0.3">
      <c r="A94" s="11" t="s">
        <v>125</v>
      </c>
      <c r="B94" s="14" t="s">
        <v>126</v>
      </c>
      <c r="C94" s="27">
        <v>7895716</v>
      </c>
      <c r="D94" s="27">
        <v>757667.78</v>
      </c>
      <c r="E94" s="28">
        <f t="shared" si="2"/>
        <v>9.5959350614941066</v>
      </c>
      <c r="F94" s="27">
        <f t="shared" si="3"/>
        <v>7138048.2199999997</v>
      </c>
    </row>
    <row r="95" spans="1:6" ht="31.2" x14ac:dyDescent="0.3">
      <c r="A95" s="11" t="s">
        <v>13</v>
      </c>
      <c r="B95" s="14" t="s">
        <v>412</v>
      </c>
      <c r="C95" s="27">
        <f>C96</f>
        <v>300000</v>
      </c>
      <c r="D95" s="27">
        <f>D96</f>
        <v>4350</v>
      </c>
      <c r="E95" s="28"/>
      <c r="F95" s="27"/>
    </row>
    <row r="96" spans="1:6" ht="31.2" x14ac:dyDescent="0.3">
      <c r="A96" s="11" t="s">
        <v>414</v>
      </c>
      <c r="B96" s="14" t="s">
        <v>413</v>
      </c>
      <c r="C96" s="27">
        <v>300000</v>
      </c>
      <c r="D96" s="27">
        <v>4350</v>
      </c>
      <c r="E96" s="28"/>
      <c r="F96" s="27"/>
    </row>
    <row r="97" spans="1:6" ht="31.2" x14ac:dyDescent="0.3">
      <c r="A97" s="11" t="s">
        <v>28</v>
      </c>
      <c r="B97" s="14" t="s">
        <v>127</v>
      </c>
      <c r="C97" s="27">
        <f>C98</f>
        <v>7271200</v>
      </c>
      <c r="D97" s="27">
        <f>D98</f>
        <v>487114.62</v>
      </c>
      <c r="E97" s="28">
        <f t="shared" si="2"/>
        <v>6.6992328639014191</v>
      </c>
      <c r="F97" s="27">
        <f t="shared" si="3"/>
        <v>6784085.3799999999</v>
      </c>
    </row>
    <row r="98" spans="1:6" ht="31.2" x14ac:dyDescent="0.3">
      <c r="A98" s="11" t="s">
        <v>30</v>
      </c>
      <c r="B98" s="14" t="s">
        <v>128</v>
      </c>
      <c r="C98" s="27">
        <f>C99+C100+C101</f>
        <v>7271200</v>
      </c>
      <c r="D98" s="27">
        <f>D99+D100+D101</f>
        <v>487114.62</v>
      </c>
      <c r="E98" s="28">
        <f t="shared" si="2"/>
        <v>6.6992328639014191</v>
      </c>
      <c r="F98" s="27">
        <f t="shared" si="3"/>
        <v>6784085.3799999999</v>
      </c>
    </row>
    <row r="99" spans="1:6" ht="31.2" x14ac:dyDescent="0.3">
      <c r="A99" s="11" t="s">
        <v>32</v>
      </c>
      <c r="B99" s="14" t="s">
        <v>129</v>
      </c>
      <c r="C99" s="27">
        <v>1071200</v>
      </c>
      <c r="D99" s="27">
        <v>71828.81</v>
      </c>
      <c r="E99" s="28">
        <f t="shared" si="2"/>
        <v>6.7054527632561616</v>
      </c>
      <c r="F99" s="27">
        <f t="shared" si="3"/>
        <v>999371.19</v>
      </c>
    </row>
    <row r="100" spans="1:6" ht="15.6" x14ac:dyDescent="0.3">
      <c r="A100" s="11" t="s">
        <v>34</v>
      </c>
      <c r="B100" s="14" t="s">
        <v>130</v>
      </c>
      <c r="C100" s="27">
        <v>4900000</v>
      </c>
      <c r="D100" s="27">
        <v>396010.09</v>
      </c>
      <c r="E100" s="28">
        <f t="shared" si="2"/>
        <v>8.0818385714285714</v>
      </c>
      <c r="F100" s="27">
        <f t="shared" si="3"/>
        <v>4503989.91</v>
      </c>
    </row>
    <row r="101" spans="1:6" ht="15.6" x14ac:dyDescent="0.3">
      <c r="A101" s="11" t="s">
        <v>50</v>
      </c>
      <c r="B101" s="14" t="s">
        <v>131</v>
      </c>
      <c r="C101" s="27">
        <v>1300000</v>
      </c>
      <c r="D101" s="27">
        <v>19275.72</v>
      </c>
      <c r="E101" s="28">
        <f t="shared" si="2"/>
        <v>1.4827476923076923</v>
      </c>
      <c r="F101" s="27">
        <f t="shared" si="3"/>
        <v>1280724.28</v>
      </c>
    </row>
    <row r="102" spans="1:6" ht="15.6" x14ac:dyDescent="0.3">
      <c r="A102" s="11" t="s">
        <v>36</v>
      </c>
      <c r="B102" s="14" t="s">
        <v>132</v>
      </c>
      <c r="C102" s="27">
        <f>C103</f>
        <v>28000</v>
      </c>
      <c r="D102" s="27">
        <f>D103</f>
        <v>3928.5</v>
      </c>
      <c r="E102" s="28">
        <f t="shared" si="2"/>
        <v>14.030357142857143</v>
      </c>
      <c r="F102" s="27">
        <f t="shared" si="3"/>
        <v>24071.5</v>
      </c>
    </row>
    <row r="103" spans="1:6" ht="15.6" x14ac:dyDescent="0.3">
      <c r="A103" s="11" t="s">
        <v>37</v>
      </c>
      <c r="B103" s="14" t="s">
        <v>133</v>
      </c>
      <c r="C103" s="27">
        <f>C104+C105</f>
        <v>28000</v>
      </c>
      <c r="D103" s="27">
        <f>D104+D105</f>
        <v>3928.5</v>
      </c>
      <c r="E103" s="28">
        <f t="shared" si="2"/>
        <v>14.030357142857143</v>
      </c>
      <c r="F103" s="27">
        <f t="shared" si="3"/>
        <v>24071.5</v>
      </c>
    </row>
    <row r="104" spans="1:6" ht="20.399999999999999" customHeight="1" x14ac:dyDescent="0.3">
      <c r="A104" s="11" t="s">
        <v>58</v>
      </c>
      <c r="B104" s="14" t="s">
        <v>134</v>
      </c>
      <c r="C104" s="27">
        <v>10000</v>
      </c>
      <c r="D104" s="27">
        <v>0</v>
      </c>
      <c r="E104" s="28">
        <f t="shared" si="2"/>
        <v>0</v>
      </c>
      <c r="F104" s="27">
        <f t="shared" si="3"/>
        <v>10000</v>
      </c>
    </row>
    <row r="105" spans="1:6" ht="15.6" x14ac:dyDescent="0.3">
      <c r="A105" s="11" t="s">
        <v>60</v>
      </c>
      <c r="B105" s="14" t="s">
        <v>135</v>
      </c>
      <c r="C105" s="27">
        <v>18000</v>
      </c>
      <c r="D105" s="27">
        <v>3928.5</v>
      </c>
      <c r="E105" s="28">
        <f t="shared" si="2"/>
        <v>21.824999999999999</v>
      </c>
      <c r="F105" s="27">
        <f t="shared" si="3"/>
        <v>14071.5</v>
      </c>
    </row>
    <row r="106" spans="1:6" ht="31.2" x14ac:dyDescent="0.3">
      <c r="A106" s="11" t="s">
        <v>136</v>
      </c>
      <c r="B106" s="14" t="s">
        <v>137</v>
      </c>
      <c r="C106" s="27">
        <f>C107+C110</f>
        <v>5300000</v>
      </c>
      <c r="D106" s="27">
        <f>D107+D110</f>
        <v>34043.910000000003</v>
      </c>
      <c r="E106" s="28">
        <f t="shared" si="2"/>
        <v>0.64233792452830196</v>
      </c>
      <c r="F106" s="27">
        <f t="shared" si="3"/>
        <v>5265956.09</v>
      </c>
    </row>
    <row r="107" spans="1:6" ht="62.4" x14ac:dyDescent="0.3">
      <c r="A107" s="11" t="s">
        <v>11</v>
      </c>
      <c r="B107" s="14" t="s">
        <v>138</v>
      </c>
      <c r="C107" s="27">
        <f>C108</f>
        <v>300000</v>
      </c>
      <c r="D107" s="27">
        <f>D108</f>
        <v>24384</v>
      </c>
      <c r="E107" s="28">
        <f t="shared" si="2"/>
        <v>8.1280000000000001</v>
      </c>
      <c r="F107" s="27">
        <f t="shared" si="3"/>
        <v>275616</v>
      </c>
    </row>
    <row r="108" spans="1:6" ht="31.2" x14ac:dyDescent="0.3">
      <c r="A108" s="11" t="s">
        <v>13</v>
      </c>
      <c r="B108" s="14" t="s">
        <v>139</v>
      </c>
      <c r="C108" s="27">
        <f>C109</f>
        <v>300000</v>
      </c>
      <c r="D108" s="27">
        <f>D109</f>
        <v>24384</v>
      </c>
      <c r="E108" s="28">
        <f t="shared" si="2"/>
        <v>8.1280000000000001</v>
      </c>
      <c r="F108" s="27">
        <f t="shared" si="3"/>
        <v>275616</v>
      </c>
    </row>
    <row r="109" spans="1:6" ht="31.2" x14ac:dyDescent="0.3">
      <c r="A109" s="11" t="s">
        <v>414</v>
      </c>
      <c r="B109" s="14" t="s">
        <v>141</v>
      </c>
      <c r="C109" s="27">
        <v>300000</v>
      </c>
      <c r="D109" s="27">
        <v>24384</v>
      </c>
      <c r="E109" s="28">
        <f t="shared" si="2"/>
        <v>8.1280000000000001</v>
      </c>
      <c r="F109" s="27">
        <f t="shared" si="3"/>
        <v>275616</v>
      </c>
    </row>
    <row r="110" spans="1:6" ht="31.2" x14ac:dyDescent="0.3">
      <c r="A110" s="11" t="s">
        <v>28</v>
      </c>
      <c r="B110" s="14" t="s">
        <v>142</v>
      </c>
      <c r="C110" s="27">
        <f>C111</f>
        <v>5000000</v>
      </c>
      <c r="D110" s="27">
        <f>D111</f>
        <v>9659.91</v>
      </c>
      <c r="E110" s="28">
        <f t="shared" si="2"/>
        <v>0.19319819999999999</v>
      </c>
      <c r="F110" s="27">
        <f t="shared" si="3"/>
        <v>4990340.09</v>
      </c>
    </row>
    <row r="111" spans="1:6" ht="31.2" x14ac:dyDescent="0.3">
      <c r="A111" s="11" t="s">
        <v>30</v>
      </c>
      <c r="B111" s="14" t="s">
        <v>143</v>
      </c>
      <c r="C111" s="27">
        <f>C112+C113+C114</f>
        <v>5000000</v>
      </c>
      <c r="D111" s="27">
        <f>D112+D113+D114</f>
        <v>9659.91</v>
      </c>
      <c r="E111" s="28">
        <f t="shared" si="2"/>
        <v>0.19319819999999999</v>
      </c>
      <c r="F111" s="27">
        <f t="shared" si="3"/>
        <v>4990340.09</v>
      </c>
    </row>
    <row r="112" spans="1:6" ht="31.2" x14ac:dyDescent="0.3">
      <c r="A112" s="11" t="s">
        <v>32</v>
      </c>
      <c r="B112" s="14" t="s">
        <v>415</v>
      </c>
      <c r="C112" s="27">
        <v>4000000</v>
      </c>
      <c r="D112" s="27">
        <v>0</v>
      </c>
      <c r="E112" s="28"/>
      <c r="F112" s="27"/>
    </row>
    <row r="113" spans="1:6" ht="15.6" x14ac:dyDescent="0.3">
      <c r="A113" s="11" t="s">
        <v>34</v>
      </c>
      <c r="B113" s="14" t="s">
        <v>144</v>
      </c>
      <c r="C113" s="27">
        <v>500000</v>
      </c>
      <c r="D113" s="27">
        <v>3518.57</v>
      </c>
      <c r="E113" s="28">
        <f t="shared" si="2"/>
        <v>0.70371399999999995</v>
      </c>
      <c r="F113" s="27">
        <f t="shared" si="3"/>
        <v>496481.43</v>
      </c>
    </row>
    <row r="114" spans="1:6" ht="15.6" x14ac:dyDescent="0.3">
      <c r="A114" s="11" t="s">
        <v>50</v>
      </c>
      <c r="B114" s="14" t="s">
        <v>145</v>
      </c>
      <c r="C114" s="27">
        <v>500000</v>
      </c>
      <c r="D114" s="27">
        <v>6141.34</v>
      </c>
      <c r="E114" s="28">
        <f t="shared" si="2"/>
        <v>1.2282679999999999</v>
      </c>
      <c r="F114" s="27">
        <f t="shared" si="3"/>
        <v>493858.66</v>
      </c>
    </row>
    <row r="115" spans="1:6" ht="15.6" x14ac:dyDescent="0.3">
      <c r="A115" s="20" t="s">
        <v>146</v>
      </c>
      <c r="B115" s="15" t="s">
        <v>147</v>
      </c>
      <c r="C115" s="25">
        <f>C116+C123+C133+C137</f>
        <v>100481554.31999999</v>
      </c>
      <c r="D115" s="25">
        <f>D116+D123+D133+D137</f>
        <v>3114701.07</v>
      </c>
      <c r="E115" s="26">
        <f t="shared" si="2"/>
        <v>3.0997739745154851</v>
      </c>
      <c r="F115" s="25">
        <f t="shared" si="3"/>
        <v>97366853.25</v>
      </c>
    </row>
    <row r="116" spans="1:6" ht="15.6" x14ac:dyDescent="0.3">
      <c r="A116" s="11" t="s">
        <v>148</v>
      </c>
      <c r="B116" s="14" t="s">
        <v>149</v>
      </c>
      <c r="C116" s="27">
        <f>C117+C120</f>
        <v>14569180</v>
      </c>
      <c r="D116" s="27">
        <f>D117+D120</f>
        <v>43271.75</v>
      </c>
      <c r="E116" s="28">
        <f t="shared" si="2"/>
        <v>0.29700882273401796</v>
      </c>
      <c r="F116" s="27">
        <f t="shared" si="3"/>
        <v>14525908.25</v>
      </c>
    </row>
    <row r="117" spans="1:6" ht="31.2" x14ac:dyDescent="0.3">
      <c r="A117" s="11" t="s">
        <v>28</v>
      </c>
      <c r="B117" s="14" t="s">
        <v>150</v>
      </c>
      <c r="C117" s="27">
        <f>C118</f>
        <v>10278382.91</v>
      </c>
      <c r="D117" s="27">
        <f>D118</f>
        <v>43271.75</v>
      </c>
      <c r="E117" s="28">
        <f t="shared" si="2"/>
        <v>0.42099764504687048</v>
      </c>
      <c r="F117" s="27">
        <f t="shared" si="3"/>
        <v>10235111.16</v>
      </c>
    </row>
    <row r="118" spans="1:6" ht="31.2" x14ac:dyDescent="0.3">
      <c r="A118" s="11" t="s">
        <v>30</v>
      </c>
      <c r="B118" s="14" t="s">
        <v>151</v>
      </c>
      <c r="C118" s="27">
        <f>C119</f>
        <v>10278382.91</v>
      </c>
      <c r="D118" s="27">
        <f>D119</f>
        <v>43271.75</v>
      </c>
      <c r="E118" s="28">
        <f t="shared" si="2"/>
        <v>0.42099764504687048</v>
      </c>
      <c r="F118" s="27">
        <f t="shared" si="3"/>
        <v>10235111.16</v>
      </c>
    </row>
    <row r="119" spans="1:6" ht="15.6" x14ac:dyDescent="0.3">
      <c r="A119" s="11" t="s">
        <v>34</v>
      </c>
      <c r="B119" s="14" t="s">
        <v>152</v>
      </c>
      <c r="C119" s="27">
        <v>10278382.91</v>
      </c>
      <c r="D119" s="27">
        <v>43271.75</v>
      </c>
      <c r="E119" s="28">
        <f t="shared" si="2"/>
        <v>0.42099764504687048</v>
      </c>
      <c r="F119" s="27">
        <f t="shared" si="3"/>
        <v>10235111.16</v>
      </c>
    </row>
    <row r="120" spans="1:6" ht="15.6" x14ac:dyDescent="0.3">
      <c r="A120" s="11" t="s">
        <v>36</v>
      </c>
      <c r="B120" s="14" t="s">
        <v>153</v>
      </c>
      <c r="C120" s="27">
        <f>C121</f>
        <v>4290797.09</v>
      </c>
      <c r="D120" s="27">
        <f>D121</f>
        <v>0</v>
      </c>
      <c r="E120" s="28">
        <f t="shared" si="2"/>
        <v>0</v>
      </c>
      <c r="F120" s="27">
        <f t="shared" si="3"/>
        <v>4290797.09</v>
      </c>
    </row>
    <row r="121" spans="1:6" ht="46.8" x14ac:dyDescent="0.3">
      <c r="A121" s="11" t="s">
        <v>154</v>
      </c>
      <c r="B121" s="14" t="s">
        <v>155</v>
      </c>
      <c r="C121" s="27">
        <f>C122</f>
        <v>4290797.09</v>
      </c>
      <c r="D121" s="27">
        <f>D122</f>
        <v>0</v>
      </c>
      <c r="E121" s="28">
        <f t="shared" si="2"/>
        <v>0</v>
      </c>
      <c r="F121" s="27">
        <f t="shared" si="3"/>
        <v>4290797.09</v>
      </c>
    </row>
    <row r="122" spans="1:6" ht="62.4" x14ac:dyDescent="0.3">
      <c r="A122" s="11" t="s">
        <v>156</v>
      </c>
      <c r="B122" s="14" t="s">
        <v>157</v>
      </c>
      <c r="C122" s="27">
        <v>4290797.09</v>
      </c>
      <c r="D122" s="27">
        <v>0</v>
      </c>
      <c r="E122" s="28">
        <f t="shared" si="2"/>
        <v>0</v>
      </c>
      <c r="F122" s="27">
        <f t="shared" si="3"/>
        <v>4290797.09</v>
      </c>
    </row>
    <row r="123" spans="1:6" ht="15.6" x14ac:dyDescent="0.3">
      <c r="A123" s="11" t="s">
        <v>158</v>
      </c>
      <c r="B123" s="14" t="s">
        <v>159</v>
      </c>
      <c r="C123" s="27">
        <f>C124+C127+C130</f>
        <v>59833367</v>
      </c>
      <c r="D123" s="27">
        <f>D124+D127+D130</f>
        <v>343909.11</v>
      </c>
      <c r="E123" s="28">
        <f t="shared" si="2"/>
        <v>0.57477813341174666</v>
      </c>
      <c r="F123" s="27">
        <f t="shared" si="3"/>
        <v>59489457.890000001</v>
      </c>
    </row>
    <row r="124" spans="1:6" ht="31.2" x14ac:dyDescent="0.3">
      <c r="A124" s="11" t="s">
        <v>28</v>
      </c>
      <c r="B124" s="14" t="s">
        <v>160</v>
      </c>
      <c r="C124" s="27">
        <f>C125</f>
        <v>43274129.549999997</v>
      </c>
      <c r="D124" s="27">
        <f>D125</f>
        <v>0</v>
      </c>
      <c r="E124" s="28">
        <f t="shared" si="2"/>
        <v>0</v>
      </c>
      <c r="F124" s="27">
        <f t="shared" si="3"/>
        <v>43274129.549999997</v>
      </c>
    </row>
    <row r="125" spans="1:6" ht="31.2" x14ac:dyDescent="0.3">
      <c r="A125" s="11" t="s">
        <v>30</v>
      </c>
      <c r="B125" s="14" t="s">
        <v>161</v>
      </c>
      <c r="C125" s="27">
        <f>C126</f>
        <v>43274129.549999997</v>
      </c>
      <c r="D125" s="27">
        <f>D126</f>
        <v>0</v>
      </c>
      <c r="E125" s="28">
        <f t="shared" si="2"/>
        <v>0</v>
      </c>
      <c r="F125" s="27">
        <f t="shared" si="3"/>
        <v>43274129.549999997</v>
      </c>
    </row>
    <row r="126" spans="1:6" ht="15.6" x14ac:dyDescent="0.3">
      <c r="A126" s="11" t="s">
        <v>34</v>
      </c>
      <c r="B126" s="14" t="s">
        <v>162</v>
      </c>
      <c r="C126" s="27">
        <v>43274129.549999997</v>
      </c>
      <c r="D126" s="27">
        <v>0</v>
      </c>
      <c r="E126" s="28">
        <f t="shared" si="2"/>
        <v>0</v>
      </c>
      <c r="F126" s="27">
        <f t="shared" si="3"/>
        <v>43274129.549999997</v>
      </c>
    </row>
    <row r="127" spans="1:6" ht="31.2" x14ac:dyDescent="0.3">
      <c r="A127" s="11" t="s">
        <v>199</v>
      </c>
      <c r="B127" s="14" t="s">
        <v>416</v>
      </c>
      <c r="C127" s="27">
        <f>C128</f>
        <v>4259237.45</v>
      </c>
      <c r="D127" s="27">
        <f>D128</f>
        <v>0</v>
      </c>
      <c r="E127" s="28">
        <f t="shared" si="2"/>
        <v>0</v>
      </c>
      <c r="F127" s="27">
        <f t="shared" si="3"/>
        <v>4259237.45</v>
      </c>
    </row>
    <row r="128" spans="1:6" ht="15.6" x14ac:dyDescent="0.3">
      <c r="A128" s="11" t="s">
        <v>200</v>
      </c>
      <c r="B128" s="14" t="s">
        <v>417</v>
      </c>
      <c r="C128" s="27">
        <f>C129</f>
        <v>4259237.45</v>
      </c>
      <c r="D128" s="27">
        <f>D129</f>
        <v>0</v>
      </c>
      <c r="E128" s="28">
        <f t="shared" si="2"/>
        <v>0</v>
      </c>
      <c r="F128" s="27">
        <f t="shared" si="3"/>
        <v>4259237.45</v>
      </c>
    </row>
    <row r="129" spans="1:6" ht="32.4" customHeight="1" x14ac:dyDescent="0.3">
      <c r="A129" s="11" t="s">
        <v>212</v>
      </c>
      <c r="B129" s="14" t="s">
        <v>418</v>
      </c>
      <c r="C129" s="27">
        <v>4259237.45</v>
      </c>
      <c r="D129" s="27">
        <v>0</v>
      </c>
      <c r="E129" s="28">
        <f t="shared" si="2"/>
        <v>0</v>
      </c>
      <c r="F129" s="27">
        <f t="shared" si="3"/>
        <v>4259237.45</v>
      </c>
    </row>
    <row r="130" spans="1:6" ht="15.6" x14ac:dyDescent="0.3">
      <c r="A130" s="11" t="s">
        <v>36</v>
      </c>
      <c r="B130" s="14" t="s">
        <v>163</v>
      </c>
      <c r="C130" s="27">
        <f>C131</f>
        <v>12300000</v>
      </c>
      <c r="D130" s="27">
        <f>D131</f>
        <v>343909.11</v>
      </c>
      <c r="E130" s="28">
        <f t="shared" si="2"/>
        <v>2.7960090243902438</v>
      </c>
      <c r="F130" s="27">
        <f t="shared" si="3"/>
        <v>11956090.890000001</v>
      </c>
    </row>
    <row r="131" spans="1:6" ht="46.8" x14ac:dyDescent="0.3">
      <c r="A131" s="11" t="s">
        <v>154</v>
      </c>
      <c r="B131" s="14" t="s">
        <v>164</v>
      </c>
      <c r="C131" s="27">
        <f>C132</f>
        <v>12300000</v>
      </c>
      <c r="D131" s="27">
        <f>D132</f>
        <v>343909.11</v>
      </c>
      <c r="E131" s="28">
        <f t="shared" si="2"/>
        <v>2.7960090243902438</v>
      </c>
      <c r="F131" s="27">
        <f t="shared" si="3"/>
        <v>11956090.890000001</v>
      </c>
    </row>
    <row r="132" spans="1:6" ht="62.4" x14ac:dyDescent="0.3">
      <c r="A132" s="11" t="s">
        <v>156</v>
      </c>
      <c r="B132" s="14" t="s">
        <v>165</v>
      </c>
      <c r="C132" s="27">
        <v>12300000</v>
      </c>
      <c r="D132" s="27">
        <v>343909.11</v>
      </c>
      <c r="E132" s="28">
        <f t="shared" si="2"/>
        <v>2.7960090243902438</v>
      </c>
      <c r="F132" s="27">
        <f t="shared" si="3"/>
        <v>11956090.890000001</v>
      </c>
    </row>
    <row r="133" spans="1:6" ht="15.6" x14ac:dyDescent="0.3">
      <c r="A133" s="11" t="s">
        <v>166</v>
      </c>
      <c r="B133" s="14" t="s">
        <v>167</v>
      </c>
      <c r="C133" s="27">
        <f t="shared" ref="C133:D135" si="4">C134</f>
        <v>185543</v>
      </c>
      <c r="D133" s="27">
        <f t="shared" si="4"/>
        <v>0</v>
      </c>
      <c r="E133" s="28">
        <f t="shared" ref="E133:E202" si="5">D133*100/C133</f>
        <v>0</v>
      </c>
      <c r="F133" s="27">
        <f t="shared" ref="F133:F202" si="6">C133-D133</f>
        <v>185543</v>
      </c>
    </row>
    <row r="134" spans="1:6" ht="31.2" x14ac:dyDescent="0.3">
      <c r="A134" s="11" t="s">
        <v>102</v>
      </c>
      <c r="B134" s="14" t="s">
        <v>168</v>
      </c>
      <c r="C134" s="27">
        <f t="shared" si="4"/>
        <v>185543</v>
      </c>
      <c r="D134" s="27">
        <f t="shared" si="4"/>
        <v>0</v>
      </c>
      <c r="E134" s="28">
        <f t="shared" si="5"/>
        <v>0</v>
      </c>
      <c r="F134" s="27">
        <f t="shared" si="6"/>
        <v>185543</v>
      </c>
    </row>
    <row r="135" spans="1:6" ht="15.6" x14ac:dyDescent="0.3">
      <c r="A135" s="11" t="s">
        <v>169</v>
      </c>
      <c r="B135" s="14" t="s">
        <v>170</v>
      </c>
      <c r="C135" s="27">
        <f t="shared" si="4"/>
        <v>185543</v>
      </c>
      <c r="D135" s="27">
        <f t="shared" si="4"/>
        <v>0</v>
      </c>
      <c r="E135" s="28">
        <f t="shared" si="5"/>
        <v>0</v>
      </c>
      <c r="F135" s="27">
        <f t="shared" si="6"/>
        <v>185543</v>
      </c>
    </row>
    <row r="136" spans="1:6" ht="15.6" x14ac:dyDescent="0.3">
      <c r="A136" s="11" t="s">
        <v>171</v>
      </c>
      <c r="B136" s="14" t="s">
        <v>172</v>
      </c>
      <c r="C136" s="27">
        <v>185543</v>
      </c>
      <c r="D136" s="27">
        <v>0</v>
      </c>
      <c r="E136" s="28">
        <f t="shared" si="5"/>
        <v>0</v>
      </c>
      <c r="F136" s="27">
        <f t="shared" si="6"/>
        <v>185543</v>
      </c>
    </row>
    <row r="137" spans="1:6" ht="15.6" x14ac:dyDescent="0.3">
      <c r="A137" s="11" t="s">
        <v>173</v>
      </c>
      <c r="B137" s="14" t="s">
        <v>174</v>
      </c>
      <c r="C137" s="27">
        <f>C138+C143+C148+C151</f>
        <v>25893464.32</v>
      </c>
      <c r="D137" s="27">
        <f>D138+D143+D148+D151</f>
        <v>2727520.21</v>
      </c>
      <c r="E137" s="28">
        <f t="shared" si="5"/>
        <v>10.533624146589281</v>
      </c>
      <c r="F137" s="27">
        <f t="shared" si="6"/>
        <v>23165944.109999999</v>
      </c>
    </row>
    <row r="138" spans="1:6" ht="62.4" x14ac:dyDescent="0.3">
      <c r="A138" s="11" t="s">
        <v>11</v>
      </c>
      <c r="B138" s="14" t="s">
        <v>175</v>
      </c>
      <c r="C138" s="27">
        <f>C139</f>
        <v>20156137</v>
      </c>
      <c r="D138" s="27">
        <f>D139</f>
        <v>2372641.56</v>
      </c>
      <c r="E138" s="28">
        <f t="shared" si="5"/>
        <v>11.771310941178857</v>
      </c>
      <c r="F138" s="27">
        <f t="shared" si="6"/>
        <v>17783495.440000001</v>
      </c>
    </row>
    <row r="139" spans="1:6" ht="15.6" x14ac:dyDescent="0.3">
      <c r="A139" s="11" t="s">
        <v>119</v>
      </c>
      <c r="B139" s="14" t="s">
        <v>176</v>
      </c>
      <c r="C139" s="27">
        <f>C140+C141+C142</f>
        <v>20156137</v>
      </c>
      <c r="D139" s="27">
        <f>D140+D141+D142</f>
        <v>2372641.56</v>
      </c>
      <c r="E139" s="28">
        <f t="shared" si="5"/>
        <v>11.771310941178857</v>
      </c>
      <c r="F139" s="27">
        <f t="shared" si="6"/>
        <v>17783495.440000001</v>
      </c>
    </row>
    <row r="140" spans="1:6" ht="15.6" x14ac:dyDescent="0.3">
      <c r="A140" s="11" t="s">
        <v>121</v>
      </c>
      <c r="B140" s="14" t="s">
        <v>177</v>
      </c>
      <c r="C140" s="27">
        <v>16093588</v>
      </c>
      <c r="D140" s="27">
        <v>1971088.37</v>
      </c>
      <c r="E140" s="28">
        <f t="shared" si="5"/>
        <v>12.247662671618038</v>
      </c>
      <c r="F140" s="27">
        <f t="shared" si="6"/>
        <v>14122499.629999999</v>
      </c>
    </row>
    <row r="141" spans="1:6" ht="31.2" x14ac:dyDescent="0.3">
      <c r="A141" s="11" t="s">
        <v>123</v>
      </c>
      <c r="B141" s="14" t="s">
        <v>178</v>
      </c>
      <c r="C141" s="27">
        <v>399785</v>
      </c>
      <c r="D141" s="27">
        <v>40670.800000000003</v>
      </c>
      <c r="E141" s="28">
        <f t="shared" si="5"/>
        <v>10.173168077841842</v>
      </c>
      <c r="F141" s="27">
        <f t="shared" si="6"/>
        <v>359114.2</v>
      </c>
    </row>
    <row r="142" spans="1:6" ht="46.8" x14ac:dyDescent="0.3">
      <c r="A142" s="11" t="s">
        <v>125</v>
      </c>
      <c r="B142" s="14" t="s">
        <v>179</v>
      </c>
      <c r="C142" s="27">
        <v>3662764</v>
      </c>
      <c r="D142" s="27">
        <v>360882.39</v>
      </c>
      <c r="E142" s="28">
        <f t="shared" si="5"/>
        <v>9.8527338916730649</v>
      </c>
      <c r="F142" s="27">
        <f t="shared" si="6"/>
        <v>3301881.61</v>
      </c>
    </row>
    <row r="143" spans="1:6" ht="31.2" x14ac:dyDescent="0.3">
      <c r="A143" s="11" t="s">
        <v>28</v>
      </c>
      <c r="B143" s="14" t="s">
        <v>180</v>
      </c>
      <c r="C143" s="27">
        <f>C144</f>
        <v>2095096.3199999998</v>
      </c>
      <c r="D143" s="27">
        <f>D144</f>
        <v>283069.65000000002</v>
      </c>
      <c r="E143" s="28">
        <f t="shared" si="5"/>
        <v>13.511056618151096</v>
      </c>
      <c r="F143" s="27">
        <f t="shared" si="6"/>
        <v>1812026.67</v>
      </c>
    </row>
    <row r="144" spans="1:6" ht="31.2" x14ac:dyDescent="0.3">
      <c r="A144" s="11" t="s">
        <v>30</v>
      </c>
      <c r="B144" s="14" t="s">
        <v>181</v>
      </c>
      <c r="C144" s="27">
        <f>C145+C146+C147</f>
        <v>2095096.3199999998</v>
      </c>
      <c r="D144" s="27">
        <f>D145+D146+D147</f>
        <v>283069.65000000002</v>
      </c>
      <c r="E144" s="28">
        <f t="shared" si="5"/>
        <v>13.511056618151096</v>
      </c>
      <c r="F144" s="27">
        <f t="shared" si="6"/>
        <v>1812026.67</v>
      </c>
    </row>
    <row r="145" spans="1:6" ht="31.2" x14ac:dyDescent="0.3">
      <c r="A145" s="11" t="s">
        <v>32</v>
      </c>
      <c r="B145" s="14" t="s">
        <v>182</v>
      </c>
      <c r="C145" s="27">
        <v>825000</v>
      </c>
      <c r="D145" s="27">
        <v>94082.17</v>
      </c>
      <c r="E145" s="28">
        <f t="shared" si="5"/>
        <v>11.403899393939394</v>
      </c>
      <c r="F145" s="27">
        <f t="shared" si="6"/>
        <v>730917.83</v>
      </c>
    </row>
    <row r="146" spans="1:6" ht="15.6" x14ac:dyDescent="0.3">
      <c r="A146" s="11" t="s">
        <v>34</v>
      </c>
      <c r="B146" s="14" t="s">
        <v>183</v>
      </c>
      <c r="C146" s="27">
        <v>935925.32</v>
      </c>
      <c r="D146" s="27">
        <v>122449.23</v>
      </c>
      <c r="E146" s="28">
        <f t="shared" si="5"/>
        <v>13.083226554870853</v>
      </c>
      <c r="F146" s="27">
        <f t="shared" si="6"/>
        <v>813476.09</v>
      </c>
    </row>
    <row r="147" spans="1:6" ht="15.6" x14ac:dyDescent="0.3">
      <c r="A147" s="11" t="s">
        <v>50</v>
      </c>
      <c r="B147" s="14" t="s">
        <v>184</v>
      </c>
      <c r="C147" s="27">
        <v>334171</v>
      </c>
      <c r="D147" s="27">
        <v>66538.25</v>
      </c>
      <c r="E147" s="28">
        <f t="shared" si="5"/>
        <v>19.911437557418207</v>
      </c>
      <c r="F147" s="27">
        <f t="shared" si="6"/>
        <v>267632.75</v>
      </c>
    </row>
    <row r="148" spans="1:6" ht="15.6" x14ac:dyDescent="0.3">
      <c r="A148" s="11" t="s">
        <v>75</v>
      </c>
      <c r="B148" s="14" t="s">
        <v>430</v>
      </c>
      <c r="C148" s="27">
        <f>C149</f>
        <v>38215</v>
      </c>
      <c r="D148" s="27">
        <f>D149</f>
        <v>8215</v>
      </c>
      <c r="E148" s="28">
        <f t="shared" si="5"/>
        <v>21.496794452440142</v>
      </c>
      <c r="F148" s="27">
        <f t="shared" si="6"/>
        <v>30000</v>
      </c>
    </row>
    <row r="149" spans="1:6" ht="31.2" x14ac:dyDescent="0.3">
      <c r="A149" s="11" t="s">
        <v>76</v>
      </c>
      <c r="B149" s="14" t="s">
        <v>429</v>
      </c>
      <c r="C149" s="27">
        <f>C150</f>
        <v>38215</v>
      </c>
      <c r="D149" s="27">
        <f>D150</f>
        <v>8215</v>
      </c>
      <c r="E149" s="28">
        <f t="shared" si="5"/>
        <v>21.496794452440142</v>
      </c>
      <c r="F149" s="27">
        <f t="shared" si="6"/>
        <v>30000</v>
      </c>
    </row>
    <row r="150" spans="1:6" ht="31.2" x14ac:dyDescent="0.3">
      <c r="A150" s="11" t="s">
        <v>77</v>
      </c>
      <c r="B150" s="14" t="s">
        <v>428</v>
      </c>
      <c r="C150" s="27">
        <v>38215</v>
      </c>
      <c r="D150" s="27">
        <v>8215</v>
      </c>
      <c r="E150" s="28">
        <f t="shared" si="5"/>
        <v>21.496794452440142</v>
      </c>
      <c r="F150" s="27">
        <f t="shared" si="6"/>
        <v>30000</v>
      </c>
    </row>
    <row r="151" spans="1:6" ht="15.6" x14ac:dyDescent="0.3">
      <c r="A151" s="11" t="s">
        <v>36</v>
      </c>
      <c r="B151" s="14" t="s">
        <v>185</v>
      </c>
      <c r="C151" s="27">
        <f>C152+C155</f>
        <v>3604016</v>
      </c>
      <c r="D151" s="27">
        <f>D152+D155</f>
        <v>63594</v>
      </c>
      <c r="E151" s="28">
        <f t="shared" si="5"/>
        <v>1.7645315670074717</v>
      </c>
      <c r="F151" s="27">
        <f t="shared" si="6"/>
        <v>3540422</v>
      </c>
    </row>
    <row r="152" spans="1:6" ht="46.8" x14ac:dyDescent="0.3">
      <c r="A152" s="11" t="s">
        <v>154</v>
      </c>
      <c r="B152" s="14" t="s">
        <v>186</v>
      </c>
      <c r="C152" s="27">
        <f>C153+C154</f>
        <v>3374216</v>
      </c>
      <c r="D152" s="27">
        <f>D153+D154</f>
        <v>0</v>
      </c>
      <c r="E152" s="28">
        <f t="shared" si="5"/>
        <v>0</v>
      </c>
      <c r="F152" s="27">
        <f t="shared" si="6"/>
        <v>3374216</v>
      </c>
    </row>
    <row r="153" spans="1:6" ht="61.2" customHeight="1" x14ac:dyDescent="0.3">
      <c r="A153" s="11" t="s">
        <v>156</v>
      </c>
      <c r="B153" s="14" t="s">
        <v>187</v>
      </c>
      <c r="C153" s="27">
        <v>2000000</v>
      </c>
      <c r="D153" s="27">
        <v>0</v>
      </c>
      <c r="E153" s="28">
        <f t="shared" si="5"/>
        <v>0</v>
      </c>
      <c r="F153" s="27">
        <f t="shared" si="6"/>
        <v>2000000</v>
      </c>
    </row>
    <row r="154" spans="1:6" ht="61.2" customHeight="1" x14ac:dyDescent="0.3">
      <c r="A154" s="11" t="s">
        <v>424</v>
      </c>
      <c r="B154" s="14" t="s">
        <v>423</v>
      </c>
      <c r="C154" s="27">
        <v>1374216</v>
      </c>
      <c r="D154" s="27">
        <v>0</v>
      </c>
      <c r="E154" s="28">
        <f t="shared" si="5"/>
        <v>0</v>
      </c>
      <c r="F154" s="27">
        <f t="shared" si="6"/>
        <v>1374216</v>
      </c>
    </row>
    <row r="155" spans="1:6" ht="15.6" x14ac:dyDescent="0.3">
      <c r="A155" s="11" t="s">
        <v>37</v>
      </c>
      <c r="B155" s="14" t="s">
        <v>188</v>
      </c>
      <c r="C155" s="27">
        <f>C156+C157+C158</f>
        <v>229800</v>
      </c>
      <c r="D155" s="27">
        <f>D156+D157+D158</f>
        <v>63594</v>
      </c>
      <c r="E155" s="28">
        <f t="shared" si="5"/>
        <v>27.673629242819842</v>
      </c>
      <c r="F155" s="27">
        <f t="shared" si="6"/>
        <v>166206</v>
      </c>
    </row>
    <row r="156" spans="1:6" ht="18.600000000000001" customHeight="1" x14ac:dyDescent="0.3">
      <c r="A156" s="11" t="s">
        <v>58</v>
      </c>
      <c r="B156" s="14" t="s">
        <v>189</v>
      </c>
      <c r="C156" s="27">
        <v>29000</v>
      </c>
      <c r="D156" s="27">
        <v>7018</v>
      </c>
      <c r="E156" s="28">
        <f t="shared" si="5"/>
        <v>24.2</v>
      </c>
      <c r="F156" s="27">
        <f t="shared" si="6"/>
        <v>21982</v>
      </c>
    </row>
    <row r="157" spans="1:6" ht="15.6" x14ac:dyDescent="0.3">
      <c r="A157" s="11" t="s">
        <v>60</v>
      </c>
      <c r="B157" s="14" t="s">
        <v>190</v>
      </c>
      <c r="C157" s="27">
        <v>8000</v>
      </c>
      <c r="D157" s="27">
        <v>3276</v>
      </c>
      <c r="E157" s="28">
        <f t="shared" si="5"/>
        <v>40.950000000000003</v>
      </c>
      <c r="F157" s="27">
        <f t="shared" si="6"/>
        <v>4724</v>
      </c>
    </row>
    <row r="158" spans="1:6" ht="15.6" x14ac:dyDescent="0.3">
      <c r="A158" s="11" t="s">
        <v>38</v>
      </c>
      <c r="B158" s="14" t="s">
        <v>191</v>
      </c>
      <c r="C158" s="27">
        <v>192800</v>
      </c>
      <c r="D158" s="27">
        <v>53300</v>
      </c>
      <c r="E158" s="28">
        <f t="shared" si="5"/>
        <v>27.645228215767634</v>
      </c>
      <c r="F158" s="27">
        <f t="shared" si="6"/>
        <v>139500</v>
      </c>
    </row>
    <row r="159" spans="1:6" ht="15.6" x14ac:dyDescent="0.3">
      <c r="A159" s="20" t="s">
        <v>192</v>
      </c>
      <c r="B159" s="15" t="s">
        <v>193</v>
      </c>
      <c r="C159" s="25">
        <f>C160+C170+C180+C188</f>
        <v>736025285.12</v>
      </c>
      <c r="D159" s="25">
        <f>D160+D170+D180+D188</f>
        <v>61813615.819999993</v>
      </c>
      <c r="E159" s="26">
        <f t="shared" si="5"/>
        <v>8.3983005841874068</v>
      </c>
      <c r="F159" s="25">
        <f t="shared" si="6"/>
        <v>674211669.29999995</v>
      </c>
    </row>
    <row r="160" spans="1:6" ht="15.6" x14ac:dyDescent="0.3">
      <c r="A160" s="11" t="s">
        <v>194</v>
      </c>
      <c r="B160" s="14" t="s">
        <v>195</v>
      </c>
      <c r="C160" s="27">
        <f>C161+C164+C167</f>
        <v>15316367</v>
      </c>
      <c r="D160" s="27">
        <f>D161+D164+D167</f>
        <v>2878500</v>
      </c>
      <c r="E160" s="28">
        <f t="shared" si="5"/>
        <v>18.793621228846241</v>
      </c>
      <c r="F160" s="27">
        <f>C160-D160</f>
        <v>12437867</v>
      </c>
    </row>
    <row r="161" spans="1:6" ht="31.2" x14ac:dyDescent="0.3">
      <c r="A161" s="11" t="s">
        <v>28</v>
      </c>
      <c r="B161" s="14" t="s">
        <v>196</v>
      </c>
      <c r="C161" s="27">
        <f>C162</f>
        <v>12416367</v>
      </c>
      <c r="D161" s="27">
        <f>D162</f>
        <v>178500</v>
      </c>
      <c r="E161" s="28">
        <f t="shared" si="5"/>
        <v>1.4376185884325101</v>
      </c>
      <c r="F161" s="27">
        <f t="shared" si="6"/>
        <v>12237867</v>
      </c>
    </row>
    <row r="162" spans="1:6" ht="31.2" x14ac:dyDescent="0.3">
      <c r="A162" s="11" t="s">
        <v>30</v>
      </c>
      <c r="B162" s="14" t="s">
        <v>197</v>
      </c>
      <c r="C162" s="27">
        <f>C163</f>
        <v>12416367</v>
      </c>
      <c r="D162" s="27">
        <f>D163</f>
        <v>178500</v>
      </c>
      <c r="E162" s="28">
        <f t="shared" si="5"/>
        <v>1.4376185884325101</v>
      </c>
      <c r="F162" s="27">
        <f t="shared" si="6"/>
        <v>12237867</v>
      </c>
    </row>
    <row r="163" spans="1:6" ht="15.6" x14ac:dyDescent="0.3">
      <c r="A163" s="11" t="s">
        <v>34</v>
      </c>
      <c r="B163" s="14" t="s">
        <v>198</v>
      </c>
      <c r="C163" s="27">
        <v>12416367</v>
      </c>
      <c r="D163" s="27">
        <v>178500</v>
      </c>
      <c r="E163" s="28">
        <f t="shared" si="5"/>
        <v>1.4376185884325101</v>
      </c>
      <c r="F163" s="27">
        <f t="shared" si="6"/>
        <v>12237867</v>
      </c>
    </row>
    <row r="164" spans="1:6" ht="31.2" x14ac:dyDescent="0.3">
      <c r="A164" s="11" t="s">
        <v>199</v>
      </c>
      <c r="B164" s="14" t="s">
        <v>427</v>
      </c>
      <c r="C164" s="27">
        <f>C165</f>
        <v>2700000</v>
      </c>
      <c r="D164" s="27">
        <f>D165</f>
        <v>2700000</v>
      </c>
      <c r="E164" s="28">
        <f t="shared" si="5"/>
        <v>100</v>
      </c>
      <c r="F164" s="27">
        <f t="shared" si="6"/>
        <v>0</v>
      </c>
    </row>
    <row r="165" spans="1:6" ht="15.6" x14ac:dyDescent="0.3">
      <c r="A165" s="11" t="s">
        <v>200</v>
      </c>
      <c r="B165" s="14" t="s">
        <v>426</v>
      </c>
      <c r="C165" s="27">
        <f>C166</f>
        <v>2700000</v>
      </c>
      <c r="D165" s="27">
        <f>D166</f>
        <v>2700000</v>
      </c>
      <c r="E165" s="28">
        <f t="shared" si="5"/>
        <v>100</v>
      </c>
      <c r="F165" s="27">
        <f t="shared" si="6"/>
        <v>0</v>
      </c>
    </row>
    <row r="166" spans="1:6" ht="48" customHeight="1" x14ac:dyDescent="0.3">
      <c r="A166" s="11" t="s">
        <v>201</v>
      </c>
      <c r="B166" s="14" t="s">
        <v>425</v>
      </c>
      <c r="C166" s="27">
        <v>2700000</v>
      </c>
      <c r="D166" s="27">
        <v>2700000</v>
      </c>
      <c r="E166" s="28">
        <f t="shared" si="5"/>
        <v>100</v>
      </c>
      <c r="F166" s="27">
        <f t="shared" si="6"/>
        <v>0</v>
      </c>
    </row>
    <row r="167" spans="1:6" ht="18.600000000000001" customHeight="1" x14ac:dyDescent="0.3">
      <c r="A167" s="11" t="s">
        <v>36</v>
      </c>
      <c r="B167" s="14" t="s">
        <v>202</v>
      </c>
      <c r="C167" s="27">
        <f>C168</f>
        <v>200000</v>
      </c>
      <c r="D167" s="27">
        <f>D168</f>
        <v>0</v>
      </c>
      <c r="E167" s="28">
        <f t="shared" si="5"/>
        <v>0</v>
      </c>
      <c r="F167" s="27">
        <f t="shared" si="6"/>
        <v>200000</v>
      </c>
    </row>
    <row r="168" spans="1:6" ht="51" customHeight="1" x14ac:dyDescent="0.3">
      <c r="A168" s="11" t="s">
        <v>154</v>
      </c>
      <c r="B168" s="14" t="s">
        <v>203</v>
      </c>
      <c r="C168" s="27">
        <f>C169</f>
        <v>200000</v>
      </c>
      <c r="D168" s="27">
        <f>D169</f>
        <v>0</v>
      </c>
      <c r="E168" s="28">
        <f t="shared" si="5"/>
        <v>0</v>
      </c>
      <c r="F168" s="27">
        <f t="shared" si="6"/>
        <v>200000</v>
      </c>
    </row>
    <row r="169" spans="1:6" ht="62.4" x14ac:dyDescent="0.3">
      <c r="A169" s="11" t="s">
        <v>156</v>
      </c>
      <c r="B169" s="14" t="s">
        <v>204</v>
      </c>
      <c r="C169" s="27">
        <v>200000</v>
      </c>
      <c r="D169" s="27">
        <v>0</v>
      </c>
      <c r="E169" s="28">
        <f t="shared" si="5"/>
        <v>0</v>
      </c>
      <c r="F169" s="27">
        <f t="shared" si="6"/>
        <v>200000</v>
      </c>
    </row>
    <row r="170" spans="1:6" ht="15.6" x14ac:dyDescent="0.3">
      <c r="A170" s="11" t="s">
        <v>205</v>
      </c>
      <c r="B170" s="14" t="s">
        <v>206</v>
      </c>
      <c r="C170" s="27">
        <f>C171+C174+C177</f>
        <v>285282720.36000001</v>
      </c>
      <c r="D170" s="27">
        <f>D171+D174+D177</f>
        <v>10678.36</v>
      </c>
      <c r="E170" s="28">
        <f t="shared" si="5"/>
        <v>3.7430798425242551E-3</v>
      </c>
      <c r="F170" s="27">
        <f t="shared" si="6"/>
        <v>285272042</v>
      </c>
    </row>
    <row r="171" spans="1:6" ht="31.2" x14ac:dyDescent="0.3">
      <c r="A171" s="11" t="s">
        <v>28</v>
      </c>
      <c r="B171" s="14" t="s">
        <v>207</v>
      </c>
      <c r="C171" s="27">
        <f>C172</f>
        <v>3000000</v>
      </c>
      <c r="D171" s="27">
        <f>D172</f>
        <v>6207.36</v>
      </c>
      <c r="E171" s="28">
        <f t="shared" si="5"/>
        <v>0.20691200000000001</v>
      </c>
      <c r="F171" s="27">
        <f t="shared" si="6"/>
        <v>2993792.64</v>
      </c>
    </row>
    <row r="172" spans="1:6" ht="31.2" x14ac:dyDescent="0.3">
      <c r="A172" s="11" t="s">
        <v>30</v>
      </c>
      <c r="B172" s="14" t="s">
        <v>208</v>
      </c>
      <c r="C172" s="27">
        <f>C173</f>
        <v>3000000</v>
      </c>
      <c r="D172" s="27">
        <f>D173</f>
        <v>6207.36</v>
      </c>
      <c r="E172" s="28">
        <f t="shared" si="5"/>
        <v>0.20691200000000001</v>
      </c>
      <c r="F172" s="27">
        <f t="shared" si="6"/>
        <v>2993792.64</v>
      </c>
    </row>
    <row r="173" spans="1:6" ht="15.6" x14ac:dyDescent="0.3">
      <c r="A173" s="11" t="s">
        <v>34</v>
      </c>
      <c r="B173" s="14" t="s">
        <v>209</v>
      </c>
      <c r="C173" s="27">
        <v>3000000</v>
      </c>
      <c r="D173" s="27">
        <v>6207.36</v>
      </c>
      <c r="E173" s="28">
        <f t="shared" si="5"/>
        <v>0.20691200000000001</v>
      </c>
      <c r="F173" s="27">
        <f t="shared" si="6"/>
        <v>2993792.64</v>
      </c>
    </row>
    <row r="174" spans="1:6" ht="31.2" x14ac:dyDescent="0.3">
      <c r="A174" s="11" t="s">
        <v>199</v>
      </c>
      <c r="B174" s="14" t="s">
        <v>210</v>
      </c>
      <c r="C174" s="27">
        <f>C175</f>
        <v>279242720.36000001</v>
      </c>
      <c r="D174" s="27">
        <f>D175</f>
        <v>0</v>
      </c>
      <c r="E174" s="28">
        <f t="shared" si="5"/>
        <v>0</v>
      </c>
      <c r="F174" s="27">
        <f t="shared" si="6"/>
        <v>279242720.36000001</v>
      </c>
    </row>
    <row r="175" spans="1:6" ht="15.6" x14ac:dyDescent="0.3">
      <c r="A175" s="11" t="s">
        <v>200</v>
      </c>
      <c r="B175" s="14" t="s">
        <v>211</v>
      </c>
      <c r="C175" s="27">
        <f>C176</f>
        <v>279242720.36000001</v>
      </c>
      <c r="D175" s="27">
        <f>D176</f>
        <v>0</v>
      </c>
      <c r="E175" s="28">
        <f t="shared" si="5"/>
        <v>0</v>
      </c>
      <c r="F175" s="27">
        <f t="shared" si="6"/>
        <v>279242720.36000001</v>
      </c>
    </row>
    <row r="176" spans="1:6" ht="31.2" customHeight="1" x14ac:dyDescent="0.3">
      <c r="A176" s="11" t="s">
        <v>212</v>
      </c>
      <c r="B176" s="14" t="s">
        <v>213</v>
      </c>
      <c r="C176" s="27">
        <v>279242720.36000001</v>
      </c>
      <c r="D176" s="27">
        <v>0</v>
      </c>
      <c r="E176" s="28">
        <f t="shared" si="5"/>
        <v>0</v>
      </c>
      <c r="F176" s="27">
        <f t="shared" si="6"/>
        <v>279242720.36000001</v>
      </c>
    </row>
    <row r="177" spans="1:6" ht="15.6" x14ac:dyDescent="0.3">
      <c r="A177" s="11" t="s">
        <v>36</v>
      </c>
      <c r="B177" s="14" t="s">
        <v>214</v>
      </c>
      <c r="C177" s="27">
        <f>C178</f>
        <v>3040000</v>
      </c>
      <c r="D177" s="27">
        <f>D178</f>
        <v>4471</v>
      </c>
      <c r="E177" s="28">
        <f t="shared" si="5"/>
        <v>0.14707236842105262</v>
      </c>
      <c r="F177" s="27">
        <f t="shared" si="6"/>
        <v>3035529</v>
      </c>
    </row>
    <row r="178" spans="1:6" ht="46.8" x14ac:dyDescent="0.3">
      <c r="A178" s="11" t="s">
        <v>154</v>
      </c>
      <c r="B178" s="14" t="s">
        <v>215</v>
      </c>
      <c r="C178" s="27">
        <f>C179</f>
        <v>3040000</v>
      </c>
      <c r="D178" s="27">
        <f>D179</f>
        <v>4471</v>
      </c>
      <c r="E178" s="28">
        <f t="shared" si="5"/>
        <v>0.14707236842105262</v>
      </c>
      <c r="F178" s="27">
        <f t="shared" si="6"/>
        <v>3035529</v>
      </c>
    </row>
    <row r="179" spans="1:6" ht="62.4" x14ac:dyDescent="0.3">
      <c r="A179" s="11" t="s">
        <v>156</v>
      </c>
      <c r="B179" s="14" t="s">
        <v>216</v>
      </c>
      <c r="C179" s="27">
        <v>3040000</v>
      </c>
      <c r="D179" s="27">
        <v>4471</v>
      </c>
      <c r="E179" s="28">
        <f t="shared" si="5"/>
        <v>0.14707236842105262</v>
      </c>
      <c r="F179" s="27">
        <f t="shared" si="6"/>
        <v>3035529</v>
      </c>
    </row>
    <row r="180" spans="1:6" ht="15.6" x14ac:dyDescent="0.3">
      <c r="A180" s="11" t="s">
        <v>217</v>
      </c>
      <c r="B180" s="14" t="s">
        <v>218</v>
      </c>
      <c r="C180" s="27">
        <f>C181+C185</f>
        <v>378858529.75999999</v>
      </c>
      <c r="D180" s="27">
        <f>D181+D185</f>
        <v>53177126.629999995</v>
      </c>
      <c r="E180" s="28">
        <f t="shared" si="5"/>
        <v>14.036143428969844</v>
      </c>
      <c r="F180" s="27">
        <f t="shared" si="6"/>
        <v>325681403.13</v>
      </c>
    </row>
    <row r="181" spans="1:6" ht="31.2" x14ac:dyDescent="0.3">
      <c r="A181" s="11" t="s">
        <v>28</v>
      </c>
      <c r="B181" s="14" t="s">
        <v>219</v>
      </c>
      <c r="C181" s="27">
        <f>C182</f>
        <v>66184985.82</v>
      </c>
      <c r="D181" s="27">
        <f>D182</f>
        <v>4510514.05</v>
      </c>
      <c r="E181" s="28">
        <f t="shared" si="5"/>
        <v>6.8150109788752085</v>
      </c>
      <c r="F181" s="27">
        <f t="shared" si="6"/>
        <v>61674471.770000003</v>
      </c>
    </row>
    <row r="182" spans="1:6" ht="31.2" x14ac:dyDescent="0.3">
      <c r="A182" s="11" t="s">
        <v>30</v>
      </c>
      <c r="B182" s="14" t="s">
        <v>220</v>
      </c>
      <c r="C182" s="27">
        <f>C183+C184</f>
        <v>66184985.82</v>
      </c>
      <c r="D182" s="27">
        <f>D183+D184</f>
        <v>4510514.05</v>
      </c>
      <c r="E182" s="28">
        <f t="shared" si="5"/>
        <v>6.8150109788752085</v>
      </c>
      <c r="F182" s="27">
        <f t="shared" si="6"/>
        <v>61674471.770000003</v>
      </c>
    </row>
    <row r="183" spans="1:6" ht="15.6" x14ac:dyDescent="0.3">
      <c r="A183" s="11" t="s">
        <v>34</v>
      </c>
      <c r="B183" s="14" t="s">
        <v>221</v>
      </c>
      <c r="C183" s="27">
        <v>47684985.82</v>
      </c>
      <c r="D183" s="27">
        <v>88898.3</v>
      </c>
      <c r="E183" s="28">
        <f t="shared" si="5"/>
        <v>0.18642828234356806</v>
      </c>
      <c r="F183" s="27">
        <f t="shared" si="6"/>
        <v>47596087.520000003</v>
      </c>
    </row>
    <row r="184" spans="1:6" ht="15.6" x14ac:dyDescent="0.3">
      <c r="A184" s="11" t="s">
        <v>50</v>
      </c>
      <c r="B184" s="14" t="s">
        <v>222</v>
      </c>
      <c r="C184" s="27">
        <v>18500000</v>
      </c>
      <c r="D184" s="27">
        <v>4421615.75</v>
      </c>
      <c r="E184" s="28">
        <f t="shared" si="5"/>
        <v>23.900625675675677</v>
      </c>
      <c r="F184" s="27">
        <f t="shared" si="6"/>
        <v>14078384.25</v>
      </c>
    </row>
    <row r="185" spans="1:6" ht="15.6" x14ac:dyDescent="0.3">
      <c r="A185" s="11" t="s">
        <v>36</v>
      </c>
      <c r="B185" s="14" t="s">
        <v>223</v>
      </c>
      <c r="C185" s="27">
        <f>C186</f>
        <v>312673543.94</v>
      </c>
      <c r="D185" s="27">
        <f>D186</f>
        <v>48666612.579999998</v>
      </c>
      <c r="E185" s="28">
        <f t="shared" si="5"/>
        <v>15.564672331004379</v>
      </c>
      <c r="F185" s="27">
        <f t="shared" si="6"/>
        <v>264006931.36000001</v>
      </c>
    </row>
    <row r="186" spans="1:6" ht="46.8" x14ac:dyDescent="0.3">
      <c r="A186" s="11" t="s">
        <v>154</v>
      </c>
      <c r="B186" s="14" t="s">
        <v>224</v>
      </c>
      <c r="C186" s="27">
        <f>C187</f>
        <v>312673543.94</v>
      </c>
      <c r="D186" s="27">
        <f>D187</f>
        <v>48666612.579999998</v>
      </c>
      <c r="E186" s="28">
        <f t="shared" si="5"/>
        <v>15.564672331004379</v>
      </c>
      <c r="F186" s="27">
        <f t="shared" si="6"/>
        <v>264006931.36000001</v>
      </c>
    </row>
    <row r="187" spans="1:6" ht="62.4" x14ac:dyDescent="0.3">
      <c r="A187" s="11" t="s">
        <v>156</v>
      </c>
      <c r="B187" s="14" t="s">
        <v>225</v>
      </c>
      <c r="C187" s="27">
        <v>312673543.94</v>
      </c>
      <c r="D187" s="27">
        <v>48666612.579999998</v>
      </c>
      <c r="E187" s="28">
        <f t="shared" si="5"/>
        <v>15.564672331004379</v>
      </c>
      <c r="F187" s="27">
        <f t="shared" si="6"/>
        <v>264006931.36000001</v>
      </c>
    </row>
    <row r="188" spans="1:6" ht="19.8" customHeight="1" x14ac:dyDescent="0.3">
      <c r="A188" s="11" t="s">
        <v>226</v>
      </c>
      <c r="B188" s="14" t="s">
        <v>227</v>
      </c>
      <c r="C188" s="27">
        <f>C189+C194+C198</f>
        <v>56567668</v>
      </c>
      <c r="D188" s="27">
        <f>D189+D194+D198</f>
        <v>5747310.8299999991</v>
      </c>
      <c r="E188" s="28">
        <f t="shared" si="5"/>
        <v>10.160063218444852</v>
      </c>
      <c r="F188" s="27">
        <f t="shared" si="6"/>
        <v>50820357.170000002</v>
      </c>
    </row>
    <row r="189" spans="1:6" ht="62.4" x14ac:dyDescent="0.3">
      <c r="A189" s="11" t="s">
        <v>11</v>
      </c>
      <c r="B189" s="14" t="s">
        <v>228</v>
      </c>
      <c r="C189" s="27">
        <f>C190</f>
        <v>52124780</v>
      </c>
      <c r="D189" s="27">
        <f>D190</f>
        <v>5220569.7299999995</v>
      </c>
      <c r="E189" s="28">
        <f t="shared" si="5"/>
        <v>10.01552376815787</v>
      </c>
      <c r="F189" s="27">
        <f t="shared" si="6"/>
        <v>46904210.270000003</v>
      </c>
    </row>
    <row r="190" spans="1:6" ht="31.2" x14ac:dyDescent="0.3">
      <c r="A190" s="11" t="s">
        <v>13</v>
      </c>
      <c r="B190" s="14" t="s">
        <v>229</v>
      </c>
      <c r="C190" s="27">
        <f>C191+C192+C193</f>
        <v>52124780</v>
      </c>
      <c r="D190" s="27">
        <f>D191+D192+D193</f>
        <v>5220569.7299999995</v>
      </c>
      <c r="E190" s="28">
        <f t="shared" si="5"/>
        <v>10.01552376815787</v>
      </c>
      <c r="F190" s="27">
        <f t="shared" si="6"/>
        <v>46904210.270000003</v>
      </c>
    </row>
    <row r="191" spans="1:6" ht="18.600000000000001" customHeight="1" x14ac:dyDescent="0.3">
      <c r="A191" s="11" t="s">
        <v>15</v>
      </c>
      <c r="B191" s="14" t="s">
        <v>230</v>
      </c>
      <c r="C191" s="27">
        <v>39287301.420000002</v>
      </c>
      <c r="D191" s="27">
        <v>4263285.8499999996</v>
      </c>
      <c r="E191" s="28">
        <f t="shared" si="5"/>
        <v>10.85156194471959</v>
      </c>
      <c r="F191" s="27">
        <f t="shared" si="6"/>
        <v>35024015.57</v>
      </c>
    </row>
    <row r="192" spans="1:6" ht="31.2" x14ac:dyDescent="0.3">
      <c r="A192" s="11" t="s">
        <v>17</v>
      </c>
      <c r="B192" s="14" t="s">
        <v>231</v>
      </c>
      <c r="C192" s="27">
        <v>941005</v>
      </c>
      <c r="D192" s="27">
        <v>18410.96</v>
      </c>
      <c r="E192" s="28">
        <f t="shared" si="5"/>
        <v>1.9565209536612451</v>
      </c>
      <c r="F192" s="27">
        <f t="shared" si="6"/>
        <v>922594.04</v>
      </c>
    </row>
    <row r="193" spans="1:6" ht="46.8" x14ac:dyDescent="0.3">
      <c r="A193" s="11" t="s">
        <v>19</v>
      </c>
      <c r="B193" s="14" t="s">
        <v>232</v>
      </c>
      <c r="C193" s="27">
        <v>11896473.58</v>
      </c>
      <c r="D193" s="27">
        <v>938872.92</v>
      </c>
      <c r="E193" s="28">
        <f t="shared" si="5"/>
        <v>7.8920271094318695</v>
      </c>
      <c r="F193" s="27">
        <f t="shared" si="6"/>
        <v>10957600.66</v>
      </c>
    </row>
    <row r="194" spans="1:6" ht="31.2" x14ac:dyDescent="0.3">
      <c r="A194" s="11" t="s">
        <v>28</v>
      </c>
      <c r="B194" s="14" t="s">
        <v>233</v>
      </c>
      <c r="C194" s="27">
        <f>C195</f>
        <v>3222638</v>
      </c>
      <c r="D194" s="27">
        <f>D195</f>
        <v>304311.09999999998</v>
      </c>
      <c r="E194" s="28">
        <f t="shared" si="5"/>
        <v>9.4429191240219961</v>
      </c>
      <c r="F194" s="27">
        <f t="shared" si="6"/>
        <v>2918326.9</v>
      </c>
    </row>
    <row r="195" spans="1:6" ht="31.2" x14ac:dyDescent="0.3">
      <c r="A195" s="11" t="s">
        <v>30</v>
      </c>
      <c r="B195" s="14" t="s">
        <v>234</v>
      </c>
      <c r="C195" s="27">
        <f>C196+C197</f>
        <v>3222638</v>
      </c>
      <c r="D195" s="27">
        <f>D196+D197</f>
        <v>304311.09999999998</v>
      </c>
      <c r="E195" s="28">
        <f t="shared" si="5"/>
        <v>9.4429191240219961</v>
      </c>
      <c r="F195" s="27">
        <f t="shared" si="6"/>
        <v>2918326.9</v>
      </c>
    </row>
    <row r="196" spans="1:6" ht="31.2" x14ac:dyDescent="0.3">
      <c r="A196" s="11" t="s">
        <v>32</v>
      </c>
      <c r="B196" s="14" t="s">
        <v>235</v>
      </c>
      <c r="C196" s="27">
        <v>1130106</v>
      </c>
      <c r="D196" s="27">
        <v>119174.14</v>
      </c>
      <c r="E196" s="28">
        <f t="shared" si="5"/>
        <v>10.545394856765649</v>
      </c>
      <c r="F196" s="27">
        <f t="shared" si="6"/>
        <v>1010931.86</v>
      </c>
    </row>
    <row r="197" spans="1:6" ht="15.6" x14ac:dyDescent="0.3">
      <c r="A197" s="11" t="s">
        <v>34</v>
      </c>
      <c r="B197" s="14" t="s">
        <v>236</v>
      </c>
      <c r="C197" s="27">
        <v>2092532</v>
      </c>
      <c r="D197" s="27">
        <v>185136.96</v>
      </c>
      <c r="E197" s="28">
        <f t="shared" si="5"/>
        <v>8.8475091420346264</v>
      </c>
      <c r="F197" s="27">
        <f t="shared" si="6"/>
        <v>1907395.04</v>
      </c>
    </row>
    <row r="198" spans="1:6" ht="15.6" x14ac:dyDescent="0.3">
      <c r="A198" s="11" t="s">
        <v>36</v>
      </c>
      <c r="B198" s="14" t="s">
        <v>237</v>
      </c>
      <c r="C198" s="27">
        <f>C199+C201</f>
        <v>1220250</v>
      </c>
      <c r="D198" s="27">
        <f>D199+D201</f>
        <v>222430</v>
      </c>
      <c r="E198" s="28">
        <f t="shared" si="5"/>
        <v>18.228231919688589</v>
      </c>
      <c r="F198" s="27">
        <f t="shared" si="6"/>
        <v>997820</v>
      </c>
    </row>
    <row r="199" spans="1:6" ht="15.6" x14ac:dyDescent="0.3">
      <c r="A199" s="11" t="s">
        <v>53</v>
      </c>
      <c r="B199" s="14" t="s">
        <v>238</v>
      </c>
      <c r="C199" s="27">
        <f>C200</f>
        <v>324250</v>
      </c>
      <c r="D199" s="27">
        <f>D200</f>
        <v>10000</v>
      </c>
      <c r="E199" s="28">
        <f t="shared" si="5"/>
        <v>3.0840400925212026</v>
      </c>
      <c r="F199" s="27">
        <f t="shared" si="6"/>
        <v>314250</v>
      </c>
    </row>
    <row r="200" spans="1:6" ht="31.2" x14ac:dyDescent="0.3">
      <c r="A200" s="11" t="s">
        <v>55</v>
      </c>
      <c r="B200" s="14" t="s">
        <v>239</v>
      </c>
      <c r="C200" s="27">
        <v>324250</v>
      </c>
      <c r="D200" s="27">
        <v>10000</v>
      </c>
      <c r="E200" s="28">
        <f t="shared" si="5"/>
        <v>3.0840400925212026</v>
      </c>
      <c r="F200" s="27">
        <f t="shared" si="6"/>
        <v>314250</v>
      </c>
    </row>
    <row r="201" spans="1:6" ht="15.6" x14ac:dyDescent="0.3">
      <c r="A201" s="11" t="s">
        <v>37</v>
      </c>
      <c r="B201" s="14" t="s">
        <v>240</v>
      </c>
      <c r="C201" s="27">
        <f>C202+C203</f>
        <v>896000</v>
      </c>
      <c r="D201" s="27">
        <f>D202+D203</f>
        <v>212430</v>
      </c>
      <c r="E201" s="28">
        <f t="shared" si="5"/>
        <v>23.708705357142858</v>
      </c>
      <c r="F201" s="27">
        <f t="shared" si="6"/>
        <v>683570</v>
      </c>
    </row>
    <row r="202" spans="1:6" ht="20.399999999999999" customHeight="1" x14ac:dyDescent="0.3">
      <c r="A202" s="11" t="s">
        <v>58</v>
      </c>
      <c r="B202" s="14" t="s">
        <v>241</v>
      </c>
      <c r="C202" s="27">
        <v>887846</v>
      </c>
      <c r="D202" s="27">
        <v>210276</v>
      </c>
      <c r="E202" s="28">
        <f t="shared" si="5"/>
        <v>23.683837061832794</v>
      </c>
      <c r="F202" s="27">
        <f t="shared" si="6"/>
        <v>677570</v>
      </c>
    </row>
    <row r="203" spans="1:6" ht="15.6" x14ac:dyDescent="0.3">
      <c r="A203" s="11" t="s">
        <v>60</v>
      </c>
      <c r="B203" s="14" t="s">
        <v>242</v>
      </c>
      <c r="C203" s="27">
        <v>8154</v>
      </c>
      <c r="D203" s="27">
        <v>2154</v>
      </c>
      <c r="E203" s="28">
        <f>D203*100/C203</f>
        <v>26.416482707873435</v>
      </c>
      <c r="F203" s="27">
        <f>C203-D203</f>
        <v>6000</v>
      </c>
    </row>
    <row r="204" spans="1:6" ht="15.6" x14ac:dyDescent="0.3">
      <c r="A204" s="20" t="s">
        <v>243</v>
      </c>
      <c r="B204" s="15" t="s">
        <v>244</v>
      </c>
      <c r="C204" s="25">
        <f>C205+C213+C221+C228+C232</f>
        <v>2839140448.21</v>
      </c>
      <c r="D204" s="25">
        <f>D205+D213+D221+D228+D232</f>
        <v>470209603.58000004</v>
      </c>
      <c r="E204" s="26">
        <f t="shared" ref="E204:E261" si="7">D204*100/C204</f>
        <v>16.561688727884324</v>
      </c>
      <c r="F204" s="25">
        <f t="shared" ref="F204:F261" si="8">C204-D204</f>
        <v>2368930844.6300001</v>
      </c>
    </row>
    <row r="205" spans="1:6" ht="15.6" x14ac:dyDescent="0.3">
      <c r="A205" s="11" t="s">
        <v>245</v>
      </c>
      <c r="B205" s="14" t="s">
        <v>246</v>
      </c>
      <c r="C205" s="27">
        <f>C206+C209</f>
        <v>1264710842.5599999</v>
      </c>
      <c r="D205" s="27">
        <f>D206+D209</f>
        <v>220900663.96000001</v>
      </c>
      <c r="E205" s="28">
        <f t="shared" si="7"/>
        <v>17.46649562305149</v>
      </c>
      <c r="F205" s="27">
        <f t="shared" si="8"/>
        <v>1043810178.5999999</v>
      </c>
    </row>
    <row r="206" spans="1:6" ht="15.6" x14ac:dyDescent="0.3">
      <c r="A206" s="11" t="s">
        <v>75</v>
      </c>
      <c r="B206" s="14" t="s">
        <v>247</v>
      </c>
      <c r="C206" s="27">
        <f>C207</f>
        <v>3046000</v>
      </c>
      <c r="D206" s="27">
        <f>D207</f>
        <v>658000</v>
      </c>
      <c r="E206" s="28">
        <f t="shared" si="7"/>
        <v>21.602101116217991</v>
      </c>
      <c r="F206" s="27">
        <f t="shared" si="8"/>
        <v>2388000</v>
      </c>
    </row>
    <row r="207" spans="1:6" ht="31.2" x14ac:dyDescent="0.3">
      <c r="A207" s="11" t="s">
        <v>76</v>
      </c>
      <c r="B207" s="14" t="s">
        <v>248</v>
      </c>
      <c r="C207" s="27">
        <f>C208</f>
        <v>3046000</v>
      </c>
      <c r="D207" s="27">
        <f>D208</f>
        <v>658000</v>
      </c>
      <c r="E207" s="28">
        <f t="shared" si="7"/>
        <v>21.602101116217991</v>
      </c>
      <c r="F207" s="27">
        <f t="shared" si="8"/>
        <v>2388000</v>
      </c>
    </row>
    <row r="208" spans="1:6" ht="31.2" x14ac:dyDescent="0.3">
      <c r="A208" s="11" t="s">
        <v>77</v>
      </c>
      <c r="B208" s="14" t="s">
        <v>249</v>
      </c>
      <c r="C208" s="27">
        <v>3046000</v>
      </c>
      <c r="D208" s="27">
        <v>658000</v>
      </c>
      <c r="E208" s="28">
        <f t="shared" si="7"/>
        <v>21.602101116217991</v>
      </c>
      <c r="F208" s="27">
        <f t="shared" si="8"/>
        <v>2388000</v>
      </c>
    </row>
    <row r="209" spans="1:6" ht="31.2" x14ac:dyDescent="0.3">
      <c r="A209" s="11" t="s">
        <v>102</v>
      </c>
      <c r="B209" s="14" t="s">
        <v>250</v>
      </c>
      <c r="C209" s="27">
        <f>C210</f>
        <v>1261664842.5599999</v>
      </c>
      <c r="D209" s="27">
        <f>D210</f>
        <v>220242663.96000001</v>
      </c>
      <c r="E209" s="28">
        <f t="shared" si="7"/>
        <v>17.456511153398974</v>
      </c>
      <c r="F209" s="27">
        <f t="shared" si="8"/>
        <v>1041422178.5999999</v>
      </c>
    </row>
    <row r="210" spans="1:6" ht="15.6" x14ac:dyDescent="0.3">
      <c r="A210" s="11" t="s">
        <v>169</v>
      </c>
      <c r="B210" s="14" t="s">
        <v>251</v>
      </c>
      <c r="C210" s="27">
        <f>C211+C212</f>
        <v>1261664842.5599999</v>
      </c>
      <c r="D210" s="27">
        <f>D211+D212</f>
        <v>220242663.96000001</v>
      </c>
      <c r="E210" s="28">
        <f t="shared" si="7"/>
        <v>17.456511153398974</v>
      </c>
      <c r="F210" s="27">
        <f t="shared" si="8"/>
        <v>1041422178.5999999</v>
      </c>
    </row>
    <row r="211" spans="1:6" ht="51" customHeight="1" x14ac:dyDescent="0.3">
      <c r="A211" s="11" t="s">
        <v>252</v>
      </c>
      <c r="B211" s="14" t="s">
        <v>253</v>
      </c>
      <c r="C211" s="27">
        <v>1240716966</v>
      </c>
      <c r="D211" s="27">
        <v>219646033.96000001</v>
      </c>
      <c r="E211" s="28">
        <f t="shared" si="7"/>
        <v>17.703153900452104</v>
      </c>
      <c r="F211" s="27">
        <f t="shared" si="8"/>
        <v>1021070932.04</v>
      </c>
    </row>
    <row r="212" spans="1:6" ht="15.6" x14ac:dyDescent="0.3">
      <c r="A212" s="11" t="s">
        <v>171</v>
      </c>
      <c r="B212" s="14" t="s">
        <v>254</v>
      </c>
      <c r="C212" s="27">
        <v>20947876.559999999</v>
      </c>
      <c r="D212" s="27">
        <v>596630</v>
      </c>
      <c r="E212" s="28">
        <f t="shared" si="7"/>
        <v>2.8481645778802509</v>
      </c>
      <c r="F212" s="27">
        <f t="shared" si="8"/>
        <v>20351246.559999999</v>
      </c>
    </row>
    <row r="213" spans="1:6" ht="15.6" x14ac:dyDescent="0.3">
      <c r="A213" s="11" t="s">
        <v>255</v>
      </c>
      <c r="B213" s="14" t="s">
        <v>256</v>
      </c>
      <c r="C213" s="27">
        <f>C214</f>
        <v>1313539040.8199999</v>
      </c>
      <c r="D213" s="27">
        <f>D214</f>
        <v>203310532</v>
      </c>
      <c r="E213" s="28">
        <f t="shared" si="7"/>
        <v>15.478073028806195</v>
      </c>
      <c r="F213" s="27">
        <f t="shared" si="8"/>
        <v>1110228508.8199999</v>
      </c>
    </row>
    <row r="214" spans="1:6" ht="31.2" x14ac:dyDescent="0.3">
      <c r="A214" s="11" t="s">
        <v>102</v>
      </c>
      <c r="B214" s="14" t="s">
        <v>257</v>
      </c>
      <c r="C214" s="27">
        <f>C215+C218</f>
        <v>1313539040.8199999</v>
      </c>
      <c r="D214" s="27">
        <f>D215+D218</f>
        <v>203310532</v>
      </c>
      <c r="E214" s="28">
        <f t="shared" si="7"/>
        <v>15.478073028806195</v>
      </c>
      <c r="F214" s="27">
        <f t="shared" si="8"/>
        <v>1110228508.8199999</v>
      </c>
    </row>
    <row r="215" spans="1:6" ht="15.6" x14ac:dyDescent="0.3">
      <c r="A215" s="11" t="s">
        <v>169</v>
      </c>
      <c r="B215" s="14" t="s">
        <v>258</v>
      </c>
      <c r="C215" s="27">
        <f>C216+C217</f>
        <v>1261147121.8199999</v>
      </c>
      <c r="D215" s="27">
        <f>D216+D217</f>
        <v>194195854</v>
      </c>
      <c r="E215" s="28">
        <f t="shared" si="7"/>
        <v>15.398350489017494</v>
      </c>
      <c r="F215" s="27">
        <f t="shared" si="8"/>
        <v>1066951267.8199999</v>
      </c>
    </row>
    <row r="216" spans="1:6" ht="48" customHeight="1" x14ac:dyDescent="0.3">
      <c r="A216" s="11" t="s">
        <v>252</v>
      </c>
      <c r="B216" s="14" t="s">
        <v>259</v>
      </c>
      <c r="C216" s="27">
        <v>1043166951</v>
      </c>
      <c r="D216" s="27">
        <v>183236903</v>
      </c>
      <c r="E216" s="28">
        <f t="shared" si="7"/>
        <v>17.565443654474059</v>
      </c>
      <c r="F216" s="27">
        <f t="shared" si="8"/>
        <v>859930048</v>
      </c>
    </row>
    <row r="217" spans="1:6" ht="15.6" x14ac:dyDescent="0.3">
      <c r="A217" s="11" t="s">
        <v>171</v>
      </c>
      <c r="B217" s="14" t="s">
        <v>260</v>
      </c>
      <c r="C217" s="27">
        <v>217980170.81999999</v>
      </c>
      <c r="D217" s="27">
        <v>10958951</v>
      </c>
      <c r="E217" s="28">
        <f t="shared" si="7"/>
        <v>5.027499042125946</v>
      </c>
      <c r="F217" s="27">
        <f t="shared" si="8"/>
        <v>207021219.81999999</v>
      </c>
    </row>
    <row r="218" spans="1:6" ht="15.6" x14ac:dyDescent="0.3">
      <c r="A218" s="11" t="s">
        <v>261</v>
      </c>
      <c r="B218" s="14" t="s">
        <v>262</v>
      </c>
      <c r="C218" s="27">
        <f>C219+C220</f>
        <v>52391919</v>
      </c>
      <c r="D218" s="27">
        <f>D219+D220</f>
        <v>9114678</v>
      </c>
      <c r="E218" s="28">
        <f t="shared" si="7"/>
        <v>17.397106603405767</v>
      </c>
      <c r="F218" s="27">
        <f t="shared" si="8"/>
        <v>43277241</v>
      </c>
    </row>
    <row r="219" spans="1:6" ht="48" customHeight="1" x14ac:dyDescent="0.3">
      <c r="A219" s="11" t="s">
        <v>263</v>
      </c>
      <c r="B219" s="14" t="s">
        <v>264</v>
      </c>
      <c r="C219" s="27">
        <v>49531838</v>
      </c>
      <c r="D219" s="27">
        <v>8795948</v>
      </c>
      <c r="E219" s="28">
        <f t="shared" si="7"/>
        <v>17.758170007743303</v>
      </c>
      <c r="F219" s="27">
        <f t="shared" si="8"/>
        <v>40735890</v>
      </c>
    </row>
    <row r="220" spans="1:6" ht="15.6" x14ac:dyDescent="0.3">
      <c r="A220" s="11" t="s">
        <v>265</v>
      </c>
      <c r="B220" s="14" t="s">
        <v>266</v>
      </c>
      <c r="C220" s="27">
        <v>2860081</v>
      </c>
      <c r="D220" s="27">
        <v>318730</v>
      </c>
      <c r="E220" s="28">
        <f t="shared" si="7"/>
        <v>11.144089975074133</v>
      </c>
      <c r="F220" s="27">
        <f t="shared" si="8"/>
        <v>2541351</v>
      </c>
    </row>
    <row r="221" spans="1:6" ht="15.6" x14ac:dyDescent="0.3">
      <c r="A221" s="11" t="s">
        <v>267</v>
      </c>
      <c r="B221" s="14" t="s">
        <v>268</v>
      </c>
      <c r="C221" s="27">
        <f>C222</f>
        <v>158091886.34</v>
      </c>
      <c r="D221" s="27">
        <f>D222</f>
        <v>34865119.560000002</v>
      </c>
      <c r="E221" s="28">
        <f t="shared" si="7"/>
        <v>22.053705833465354</v>
      </c>
      <c r="F221" s="27">
        <f t="shared" si="8"/>
        <v>123226766.78</v>
      </c>
    </row>
    <row r="222" spans="1:6" ht="31.2" x14ac:dyDescent="0.3">
      <c r="A222" s="11" t="s">
        <v>102</v>
      </c>
      <c r="B222" s="14" t="s">
        <v>269</v>
      </c>
      <c r="C222" s="27">
        <f>C223+C226</f>
        <v>158091886.34</v>
      </c>
      <c r="D222" s="27">
        <f>D223+D226</f>
        <v>34865119.560000002</v>
      </c>
      <c r="E222" s="28">
        <f t="shared" si="7"/>
        <v>22.053705833465354</v>
      </c>
      <c r="F222" s="27">
        <f t="shared" si="8"/>
        <v>123226766.78</v>
      </c>
    </row>
    <row r="223" spans="1:6" ht="15.6" x14ac:dyDescent="0.3">
      <c r="A223" s="11" t="s">
        <v>169</v>
      </c>
      <c r="B223" s="14" t="s">
        <v>270</v>
      </c>
      <c r="C223" s="27">
        <f>C224+C225</f>
        <v>155651776.34</v>
      </c>
      <c r="D223" s="27">
        <f>D224+D225</f>
        <v>34442180.050000004</v>
      </c>
      <c r="E223" s="28">
        <f t="shared" si="7"/>
        <v>22.127714093519739</v>
      </c>
      <c r="F223" s="27">
        <f t="shared" si="8"/>
        <v>121209596.28999999</v>
      </c>
    </row>
    <row r="224" spans="1:6" ht="48" customHeight="1" x14ac:dyDescent="0.3">
      <c r="A224" s="11" t="s">
        <v>252</v>
      </c>
      <c r="B224" s="14" t="s">
        <v>271</v>
      </c>
      <c r="C224" s="27">
        <v>142542974.02000001</v>
      </c>
      <c r="D224" s="27">
        <v>34196138.740000002</v>
      </c>
      <c r="E224" s="28">
        <f t="shared" si="7"/>
        <v>23.990055613124774</v>
      </c>
      <c r="F224" s="27">
        <f t="shared" si="8"/>
        <v>108346835.28</v>
      </c>
    </row>
    <row r="225" spans="1:6" ht="15.6" x14ac:dyDescent="0.3">
      <c r="A225" s="11" t="s">
        <v>171</v>
      </c>
      <c r="B225" s="14" t="s">
        <v>272</v>
      </c>
      <c r="C225" s="27">
        <v>13108802.32</v>
      </c>
      <c r="D225" s="27">
        <v>246041.31</v>
      </c>
      <c r="E225" s="28">
        <f t="shared" si="7"/>
        <v>1.8769167769401529</v>
      </c>
      <c r="F225" s="27">
        <f t="shared" si="8"/>
        <v>12862761.01</v>
      </c>
    </row>
    <row r="226" spans="1:6" ht="15.6" x14ac:dyDescent="0.3">
      <c r="A226" s="11" t="s">
        <v>261</v>
      </c>
      <c r="B226" s="14" t="s">
        <v>273</v>
      </c>
      <c r="C226" s="27">
        <f>C227</f>
        <v>2440110</v>
      </c>
      <c r="D226" s="27">
        <f>D227</f>
        <v>422939.51</v>
      </c>
      <c r="E226" s="28">
        <f t="shared" si="7"/>
        <v>17.332805078459579</v>
      </c>
      <c r="F226" s="27">
        <f t="shared" si="8"/>
        <v>2017170.49</v>
      </c>
    </row>
    <row r="227" spans="1:6" ht="15.6" x14ac:dyDescent="0.3">
      <c r="A227" s="11" t="s">
        <v>265</v>
      </c>
      <c r="B227" s="14" t="s">
        <v>274</v>
      </c>
      <c r="C227" s="27">
        <v>2440110</v>
      </c>
      <c r="D227" s="27">
        <v>422939.51</v>
      </c>
      <c r="E227" s="28">
        <f t="shared" si="7"/>
        <v>17.332805078459579</v>
      </c>
      <c r="F227" s="27">
        <f t="shared" si="8"/>
        <v>2017170.49</v>
      </c>
    </row>
    <row r="228" spans="1:6" ht="31.2" x14ac:dyDescent="0.3">
      <c r="A228" s="11" t="s">
        <v>275</v>
      </c>
      <c r="B228" s="14" t="s">
        <v>276</v>
      </c>
      <c r="C228" s="27">
        <f>C229</f>
        <v>370000</v>
      </c>
      <c r="D228" s="27">
        <f t="shared" ref="C228:D230" si="9">D229</f>
        <v>10000</v>
      </c>
      <c r="E228" s="28">
        <f t="shared" si="7"/>
        <v>2.7027027027027026</v>
      </c>
      <c r="F228" s="27">
        <f t="shared" si="8"/>
        <v>360000</v>
      </c>
    </row>
    <row r="229" spans="1:6" ht="31.2" x14ac:dyDescent="0.3">
      <c r="A229" s="11" t="s">
        <v>28</v>
      </c>
      <c r="B229" s="14" t="s">
        <v>277</v>
      </c>
      <c r="C229" s="27">
        <f t="shared" si="9"/>
        <v>370000</v>
      </c>
      <c r="D229" s="27">
        <f t="shared" si="9"/>
        <v>10000</v>
      </c>
      <c r="E229" s="28">
        <f t="shared" si="7"/>
        <v>2.7027027027027026</v>
      </c>
      <c r="F229" s="27">
        <f t="shared" si="8"/>
        <v>360000</v>
      </c>
    </row>
    <row r="230" spans="1:6" ht="31.2" x14ac:dyDescent="0.3">
      <c r="A230" s="11" t="s">
        <v>30</v>
      </c>
      <c r="B230" s="14" t="s">
        <v>278</v>
      </c>
      <c r="C230" s="27">
        <f t="shared" si="9"/>
        <v>370000</v>
      </c>
      <c r="D230" s="27">
        <f t="shared" si="9"/>
        <v>10000</v>
      </c>
      <c r="E230" s="28">
        <f t="shared" si="7"/>
        <v>2.7027027027027026</v>
      </c>
      <c r="F230" s="27">
        <f t="shared" si="8"/>
        <v>360000</v>
      </c>
    </row>
    <row r="231" spans="1:6" ht="15.6" x14ac:dyDescent="0.3">
      <c r="A231" s="11" t="s">
        <v>34</v>
      </c>
      <c r="B231" s="14" t="s">
        <v>279</v>
      </c>
      <c r="C231" s="27">
        <v>370000</v>
      </c>
      <c r="D231" s="27">
        <v>10000</v>
      </c>
      <c r="E231" s="28">
        <f t="shared" si="7"/>
        <v>2.7027027027027026</v>
      </c>
      <c r="F231" s="27">
        <f t="shared" si="8"/>
        <v>360000</v>
      </c>
    </row>
    <row r="232" spans="1:6" ht="15.6" x14ac:dyDescent="0.3">
      <c r="A232" s="11" t="s">
        <v>280</v>
      </c>
      <c r="B232" s="14" t="s">
        <v>281</v>
      </c>
      <c r="C232" s="27">
        <f>C233+C238+C243+C247</f>
        <v>102428678.48999999</v>
      </c>
      <c r="D232" s="27">
        <f>D233+D238+D243+D247</f>
        <v>11123288.060000001</v>
      </c>
      <c r="E232" s="28">
        <f t="shared" si="7"/>
        <v>10.859544635329797</v>
      </c>
      <c r="F232" s="27">
        <f t="shared" si="8"/>
        <v>91305390.429999992</v>
      </c>
    </row>
    <row r="233" spans="1:6" ht="62.4" x14ac:dyDescent="0.3">
      <c r="A233" s="11" t="s">
        <v>11</v>
      </c>
      <c r="B233" s="14" t="s">
        <v>282</v>
      </c>
      <c r="C233" s="27">
        <f>C234</f>
        <v>73188674</v>
      </c>
      <c r="D233" s="27">
        <f>D234</f>
        <v>8865756.25</v>
      </c>
      <c r="E233" s="28">
        <f t="shared" si="7"/>
        <v>12.113563158693106</v>
      </c>
      <c r="F233" s="27">
        <f t="shared" si="8"/>
        <v>64322917.75</v>
      </c>
    </row>
    <row r="234" spans="1:6" ht="31.2" x14ac:dyDescent="0.3">
      <c r="A234" s="11" t="s">
        <v>13</v>
      </c>
      <c r="B234" s="14" t="s">
        <v>283</v>
      </c>
      <c r="C234" s="27">
        <f>C235+C236+C237</f>
        <v>73188674</v>
      </c>
      <c r="D234" s="27">
        <f>D235+D236+D237</f>
        <v>8865756.25</v>
      </c>
      <c r="E234" s="28">
        <f t="shared" si="7"/>
        <v>12.113563158693106</v>
      </c>
      <c r="F234" s="27">
        <f t="shared" si="8"/>
        <v>64322917.75</v>
      </c>
    </row>
    <row r="235" spans="1:6" ht="19.8" customHeight="1" x14ac:dyDescent="0.3">
      <c r="A235" s="11" t="s">
        <v>15</v>
      </c>
      <c r="B235" s="14" t="s">
        <v>284</v>
      </c>
      <c r="C235" s="27">
        <v>55129451</v>
      </c>
      <c r="D235" s="27">
        <v>6737959.4800000004</v>
      </c>
      <c r="E235" s="28">
        <f t="shared" si="7"/>
        <v>12.222068890183579</v>
      </c>
      <c r="F235" s="27">
        <f t="shared" si="8"/>
        <v>48391491.519999996</v>
      </c>
    </row>
    <row r="236" spans="1:6" ht="31.2" x14ac:dyDescent="0.3">
      <c r="A236" s="11" t="s">
        <v>17</v>
      </c>
      <c r="B236" s="14" t="s">
        <v>285</v>
      </c>
      <c r="C236" s="27">
        <v>1315000</v>
      </c>
      <c r="D236" s="27">
        <v>68818.77</v>
      </c>
      <c r="E236" s="28">
        <f t="shared" si="7"/>
        <v>5.2333665399239546</v>
      </c>
      <c r="F236" s="27">
        <f t="shared" si="8"/>
        <v>1246181.23</v>
      </c>
    </row>
    <row r="237" spans="1:6" ht="46.8" x14ac:dyDescent="0.3">
      <c r="A237" s="11" t="s">
        <v>19</v>
      </c>
      <c r="B237" s="14" t="s">
        <v>286</v>
      </c>
      <c r="C237" s="27">
        <v>16744223</v>
      </c>
      <c r="D237" s="27">
        <v>2058978</v>
      </c>
      <c r="E237" s="28">
        <f t="shared" si="7"/>
        <v>12.296647028649822</v>
      </c>
      <c r="F237" s="27">
        <f t="shared" si="8"/>
        <v>14685245</v>
      </c>
    </row>
    <row r="238" spans="1:6" ht="31.2" x14ac:dyDescent="0.3">
      <c r="A238" s="11" t="s">
        <v>28</v>
      </c>
      <c r="B238" s="14" t="s">
        <v>287</v>
      </c>
      <c r="C238" s="27">
        <f>C239</f>
        <v>11060387.82</v>
      </c>
      <c r="D238" s="27">
        <f>D239</f>
        <v>545259.81000000006</v>
      </c>
      <c r="E238" s="28">
        <f t="shared" si="7"/>
        <v>4.9298434998276583</v>
      </c>
      <c r="F238" s="27">
        <f t="shared" si="8"/>
        <v>10515128.01</v>
      </c>
    </row>
    <row r="239" spans="1:6" ht="31.2" x14ac:dyDescent="0.3">
      <c r="A239" s="11" t="s">
        <v>30</v>
      </c>
      <c r="B239" s="14" t="s">
        <v>288</v>
      </c>
      <c r="C239" s="27">
        <f>C240+C241+C242</f>
        <v>11060387.82</v>
      </c>
      <c r="D239" s="27">
        <f>D240+D241+D242</f>
        <v>545259.81000000006</v>
      </c>
      <c r="E239" s="28">
        <f t="shared" si="7"/>
        <v>4.9298434998276583</v>
      </c>
      <c r="F239" s="27">
        <f t="shared" si="8"/>
        <v>10515128.01</v>
      </c>
    </row>
    <row r="240" spans="1:6" ht="31.2" x14ac:dyDescent="0.3">
      <c r="A240" s="11" t="s">
        <v>32</v>
      </c>
      <c r="B240" s="14" t="s">
        <v>289</v>
      </c>
      <c r="C240" s="27">
        <v>1727000</v>
      </c>
      <c r="D240" s="27">
        <v>174503.32</v>
      </c>
      <c r="E240" s="28">
        <f t="shared" si="7"/>
        <v>10.104419224088014</v>
      </c>
      <c r="F240" s="27">
        <f t="shared" si="8"/>
        <v>1552496.68</v>
      </c>
    </row>
    <row r="241" spans="1:6" ht="15.6" x14ac:dyDescent="0.3">
      <c r="A241" s="11" t="s">
        <v>34</v>
      </c>
      <c r="B241" s="14" t="s">
        <v>290</v>
      </c>
      <c r="C241" s="27">
        <v>8233087.8200000003</v>
      </c>
      <c r="D241" s="27">
        <v>59357.69</v>
      </c>
      <c r="E241" s="28">
        <f t="shared" si="7"/>
        <v>0.7209651020095641</v>
      </c>
      <c r="F241" s="27">
        <f t="shared" si="8"/>
        <v>8173730.1299999999</v>
      </c>
    </row>
    <row r="242" spans="1:6" ht="15.6" x14ac:dyDescent="0.3">
      <c r="A242" s="11" t="s">
        <v>50</v>
      </c>
      <c r="B242" s="14" t="s">
        <v>291</v>
      </c>
      <c r="C242" s="27">
        <v>1100300</v>
      </c>
      <c r="D242" s="27">
        <v>311398.8</v>
      </c>
      <c r="E242" s="28">
        <f t="shared" si="7"/>
        <v>28.3012632918295</v>
      </c>
      <c r="F242" s="27">
        <f t="shared" si="8"/>
        <v>788901.2</v>
      </c>
    </row>
    <row r="243" spans="1:6" ht="31.2" customHeight="1" x14ac:dyDescent="0.3">
      <c r="A243" s="11" t="s">
        <v>102</v>
      </c>
      <c r="B243" s="14" t="s">
        <v>292</v>
      </c>
      <c r="C243" s="27">
        <f>C244</f>
        <v>18100812.670000002</v>
      </c>
      <c r="D243" s="27">
        <f>D244</f>
        <v>1691182</v>
      </c>
      <c r="E243" s="28">
        <f t="shared" si="7"/>
        <v>9.3431274652266758</v>
      </c>
      <c r="F243" s="27">
        <f t="shared" si="8"/>
        <v>16409630.670000002</v>
      </c>
    </row>
    <row r="244" spans="1:6" ht="15.6" x14ac:dyDescent="0.3">
      <c r="A244" s="11" t="s">
        <v>169</v>
      </c>
      <c r="B244" s="14" t="s">
        <v>293</v>
      </c>
      <c r="C244" s="27">
        <f>C245+C246</f>
        <v>18100812.670000002</v>
      </c>
      <c r="D244" s="27">
        <f>D245+D246</f>
        <v>1691182</v>
      </c>
      <c r="E244" s="28">
        <f t="shared" si="7"/>
        <v>9.3431274652266758</v>
      </c>
      <c r="F244" s="27">
        <f t="shared" si="8"/>
        <v>16409630.670000002</v>
      </c>
    </row>
    <row r="245" spans="1:6" ht="47.4" customHeight="1" x14ac:dyDescent="0.3">
      <c r="A245" s="11" t="s">
        <v>252</v>
      </c>
      <c r="B245" s="14" t="s">
        <v>294</v>
      </c>
      <c r="C245" s="27">
        <v>9807646</v>
      </c>
      <c r="D245" s="27">
        <v>1691182</v>
      </c>
      <c r="E245" s="28">
        <f t="shared" si="7"/>
        <v>17.243505730121171</v>
      </c>
      <c r="F245" s="27">
        <f t="shared" si="8"/>
        <v>8116464</v>
      </c>
    </row>
    <row r="246" spans="1:6" ht="37.799999999999997" customHeight="1" x14ac:dyDescent="0.3">
      <c r="A246" s="11" t="s">
        <v>171</v>
      </c>
      <c r="B246" s="14" t="s">
        <v>419</v>
      </c>
      <c r="C246" s="27">
        <v>8293166.6699999999</v>
      </c>
      <c r="D246" s="27">
        <v>0</v>
      </c>
      <c r="E246" s="28">
        <f t="shared" si="7"/>
        <v>0</v>
      </c>
      <c r="F246" s="27">
        <f t="shared" si="8"/>
        <v>8293166.6699999999</v>
      </c>
    </row>
    <row r="247" spans="1:6" ht="15.6" x14ac:dyDescent="0.3">
      <c r="A247" s="11" t="s">
        <v>36</v>
      </c>
      <c r="B247" s="14" t="s">
        <v>295</v>
      </c>
      <c r="C247" s="27">
        <f>C248</f>
        <v>78804</v>
      </c>
      <c r="D247" s="27">
        <f>D248</f>
        <v>21090</v>
      </c>
      <c r="E247" s="28">
        <f t="shared" si="7"/>
        <v>26.762600883203898</v>
      </c>
      <c r="F247" s="27">
        <f t="shared" si="8"/>
        <v>57714</v>
      </c>
    </row>
    <row r="248" spans="1:6" ht="15.6" x14ac:dyDescent="0.3">
      <c r="A248" s="11" t="s">
        <v>37</v>
      </c>
      <c r="B248" s="14" t="s">
        <v>296</v>
      </c>
      <c r="C248" s="27">
        <f>C249+C250</f>
        <v>78804</v>
      </c>
      <c r="D248" s="27">
        <f>D249+D250</f>
        <v>21090</v>
      </c>
      <c r="E248" s="28">
        <f t="shared" si="7"/>
        <v>26.762600883203898</v>
      </c>
      <c r="F248" s="27">
        <f t="shared" si="8"/>
        <v>57714</v>
      </c>
    </row>
    <row r="249" spans="1:6" ht="18.600000000000001" customHeight="1" x14ac:dyDescent="0.3">
      <c r="A249" s="11" t="s">
        <v>58</v>
      </c>
      <c r="B249" s="14" t="s">
        <v>297</v>
      </c>
      <c r="C249" s="27">
        <v>68364</v>
      </c>
      <c r="D249" s="27">
        <v>19460</v>
      </c>
      <c r="E249" s="28">
        <f t="shared" si="7"/>
        <v>28.465274120882334</v>
      </c>
      <c r="F249" s="27">
        <f t="shared" si="8"/>
        <v>48904</v>
      </c>
    </row>
    <row r="250" spans="1:6" ht="15.6" x14ac:dyDescent="0.3">
      <c r="A250" s="11" t="s">
        <v>60</v>
      </c>
      <c r="B250" s="14" t="s">
        <v>298</v>
      </c>
      <c r="C250" s="27">
        <v>10440</v>
      </c>
      <c r="D250" s="27">
        <v>1630</v>
      </c>
      <c r="E250" s="28">
        <f t="shared" si="7"/>
        <v>15.613026819923371</v>
      </c>
      <c r="F250" s="27">
        <f t="shared" si="8"/>
        <v>8810</v>
      </c>
    </row>
    <row r="251" spans="1:6" ht="15.6" x14ac:dyDescent="0.3">
      <c r="A251" s="20" t="s">
        <v>299</v>
      </c>
      <c r="B251" s="15" t="s">
        <v>300</v>
      </c>
      <c r="C251" s="25">
        <f>C252+C260</f>
        <v>267157025.64000002</v>
      </c>
      <c r="D251" s="25">
        <f>D252+D260</f>
        <v>47705499.739999995</v>
      </c>
      <c r="E251" s="26">
        <f t="shared" si="7"/>
        <v>17.856726629485763</v>
      </c>
      <c r="F251" s="25">
        <f t="shared" si="8"/>
        <v>219451525.90000004</v>
      </c>
    </row>
    <row r="252" spans="1:6" ht="15.6" x14ac:dyDescent="0.3">
      <c r="A252" s="11" t="s">
        <v>301</v>
      </c>
      <c r="B252" s="14" t="s">
        <v>302</v>
      </c>
      <c r="C252" s="27">
        <f>C253</f>
        <v>170015583.80000001</v>
      </c>
      <c r="D252" s="27">
        <f>D253</f>
        <v>33703227.129999995</v>
      </c>
      <c r="E252" s="28">
        <f t="shared" si="7"/>
        <v>19.823610504815377</v>
      </c>
      <c r="F252" s="27">
        <f t="shared" si="8"/>
        <v>136312356.67000002</v>
      </c>
    </row>
    <row r="253" spans="1:6" ht="31.2" x14ac:dyDescent="0.3">
      <c r="A253" s="11" t="s">
        <v>102</v>
      </c>
      <c r="B253" s="14" t="s">
        <v>303</v>
      </c>
      <c r="C253" s="27">
        <f>C254+C257</f>
        <v>170015583.80000001</v>
      </c>
      <c r="D253" s="27">
        <f>D254+D257</f>
        <v>33703227.129999995</v>
      </c>
      <c r="E253" s="28">
        <f t="shared" si="7"/>
        <v>19.823610504815377</v>
      </c>
      <c r="F253" s="27">
        <f t="shared" si="8"/>
        <v>136312356.67000002</v>
      </c>
    </row>
    <row r="254" spans="1:6" ht="15.6" x14ac:dyDescent="0.3">
      <c r="A254" s="11" t="s">
        <v>169</v>
      </c>
      <c r="B254" s="14" t="s">
        <v>304</v>
      </c>
      <c r="C254" s="27">
        <f>C255+C256</f>
        <v>124675615.09</v>
      </c>
      <c r="D254" s="27">
        <f>D255+D256</f>
        <v>25002935.039999999</v>
      </c>
      <c r="E254" s="28">
        <f t="shared" si="7"/>
        <v>20.054390765949741</v>
      </c>
      <c r="F254" s="27">
        <f t="shared" si="8"/>
        <v>99672680.050000012</v>
      </c>
    </row>
    <row r="255" spans="1:6" ht="62.4" customHeight="1" x14ac:dyDescent="0.3">
      <c r="A255" s="11" t="s">
        <v>252</v>
      </c>
      <c r="B255" s="14" t="s">
        <v>305</v>
      </c>
      <c r="C255" s="27">
        <v>122079815.34</v>
      </c>
      <c r="D255" s="27">
        <v>25002935.039999999</v>
      </c>
      <c r="E255" s="28">
        <f t="shared" si="7"/>
        <v>20.480810009718024</v>
      </c>
      <c r="F255" s="27">
        <f t="shared" si="8"/>
        <v>97076880.300000012</v>
      </c>
    </row>
    <row r="256" spans="1:6" ht="15.6" x14ac:dyDescent="0.3">
      <c r="A256" s="11" t="s">
        <v>171</v>
      </c>
      <c r="B256" s="14" t="s">
        <v>306</v>
      </c>
      <c r="C256" s="27">
        <v>2595799.75</v>
      </c>
      <c r="D256" s="27">
        <v>0</v>
      </c>
      <c r="E256" s="28">
        <f t="shared" si="7"/>
        <v>0</v>
      </c>
      <c r="F256" s="27">
        <f t="shared" si="8"/>
        <v>2595799.75</v>
      </c>
    </row>
    <row r="257" spans="1:6" ht="15.6" x14ac:dyDescent="0.3">
      <c r="A257" s="11" t="s">
        <v>261</v>
      </c>
      <c r="B257" s="14" t="s">
        <v>307</v>
      </c>
      <c r="C257" s="27">
        <f>C258+C259</f>
        <v>45339968.710000001</v>
      </c>
      <c r="D257" s="27">
        <f>D258+D259</f>
        <v>8700292.0899999999</v>
      </c>
      <c r="E257" s="28">
        <f t="shared" si="7"/>
        <v>19.18901211786919</v>
      </c>
      <c r="F257" s="27">
        <f t="shared" si="8"/>
        <v>36639676.620000005</v>
      </c>
    </row>
    <row r="258" spans="1:6" ht="61.8" customHeight="1" x14ac:dyDescent="0.3">
      <c r="A258" s="11" t="s">
        <v>263</v>
      </c>
      <c r="B258" s="14" t="s">
        <v>308</v>
      </c>
      <c r="C258" s="27">
        <v>43575449.710000001</v>
      </c>
      <c r="D258" s="27">
        <v>8700292.0899999999</v>
      </c>
      <c r="E258" s="28">
        <f t="shared" si="7"/>
        <v>19.96604085075775</v>
      </c>
      <c r="F258" s="27">
        <f t="shared" si="8"/>
        <v>34875157.620000005</v>
      </c>
    </row>
    <row r="259" spans="1:6" ht="15.6" x14ac:dyDescent="0.3">
      <c r="A259" s="11" t="s">
        <v>265</v>
      </c>
      <c r="B259" s="14" t="s">
        <v>309</v>
      </c>
      <c r="C259" s="27">
        <v>1764519</v>
      </c>
      <c r="D259" s="27">
        <v>0</v>
      </c>
      <c r="E259" s="28">
        <f t="shared" si="7"/>
        <v>0</v>
      </c>
      <c r="F259" s="27">
        <f t="shared" si="8"/>
        <v>1764519</v>
      </c>
    </row>
    <row r="260" spans="1:6" ht="15.6" x14ac:dyDescent="0.3">
      <c r="A260" s="11" t="s">
        <v>310</v>
      </c>
      <c r="B260" s="14" t="s">
        <v>311</v>
      </c>
      <c r="C260" s="27">
        <f>C261+C266+C271+C274+C277</f>
        <v>97141441.840000004</v>
      </c>
      <c r="D260" s="27">
        <f>D261+D266+D271+D274+D277</f>
        <v>14002272.609999999</v>
      </c>
      <c r="E260" s="28">
        <f t="shared" si="7"/>
        <v>14.414314163735495</v>
      </c>
      <c r="F260" s="27">
        <f t="shared" si="8"/>
        <v>83139169.230000004</v>
      </c>
    </row>
    <row r="261" spans="1:6" ht="62.4" x14ac:dyDescent="0.3">
      <c r="A261" s="11" t="s">
        <v>11</v>
      </c>
      <c r="B261" s="14" t="s">
        <v>312</v>
      </c>
      <c r="C261" s="27">
        <f>C262</f>
        <v>24800961.809999999</v>
      </c>
      <c r="D261" s="27">
        <f>D262</f>
        <v>2697601.87</v>
      </c>
      <c r="E261" s="28">
        <f t="shared" si="7"/>
        <v>10.877005055958353</v>
      </c>
      <c r="F261" s="27">
        <f t="shared" si="8"/>
        <v>22103359.939999998</v>
      </c>
    </row>
    <row r="262" spans="1:6" ht="31.2" x14ac:dyDescent="0.3">
      <c r="A262" s="11" t="s">
        <v>13</v>
      </c>
      <c r="B262" s="14" t="s">
        <v>313</v>
      </c>
      <c r="C262" s="29">
        <f>C263+C264+C265</f>
        <v>24800961.809999999</v>
      </c>
      <c r="D262" s="27">
        <f>D263+D264+D265</f>
        <v>2697601.87</v>
      </c>
      <c r="E262" s="28">
        <f t="shared" ref="E262:E330" si="10">D262*100/C262</f>
        <v>10.877005055958353</v>
      </c>
      <c r="F262" s="27">
        <f t="shared" ref="F262:F330" si="11">C262-D262</f>
        <v>22103359.939999998</v>
      </c>
    </row>
    <row r="263" spans="1:6" ht="18.600000000000001" customHeight="1" x14ac:dyDescent="0.3">
      <c r="A263" s="11" t="s">
        <v>15</v>
      </c>
      <c r="B263" s="14" t="s">
        <v>314</v>
      </c>
      <c r="C263" s="27">
        <v>18159897</v>
      </c>
      <c r="D263" s="27">
        <v>2234872.75</v>
      </c>
      <c r="E263" s="28">
        <f t="shared" si="10"/>
        <v>12.306637807472146</v>
      </c>
      <c r="F263" s="27">
        <f t="shared" si="11"/>
        <v>15925024.25</v>
      </c>
    </row>
    <row r="264" spans="1:6" ht="31.2" x14ac:dyDescent="0.3">
      <c r="A264" s="11" t="s">
        <v>17</v>
      </c>
      <c r="B264" s="14" t="s">
        <v>315</v>
      </c>
      <c r="C264" s="27">
        <v>1145000</v>
      </c>
      <c r="D264" s="27">
        <v>60600</v>
      </c>
      <c r="E264" s="28">
        <f t="shared" si="10"/>
        <v>5.2925764192139741</v>
      </c>
      <c r="F264" s="27">
        <f t="shared" si="11"/>
        <v>1084400</v>
      </c>
    </row>
    <row r="265" spans="1:6" ht="46.8" x14ac:dyDescent="0.3">
      <c r="A265" s="11" t="s">
        <v>19</v>
      </c>
      <c r="B265" s="14" t="s">
        <v>316</v>
      </c>
      <c r="C265" s="27">
        <v>5496064.8099999996</v>
      </c>
      <c r="D265" s="27">
        <v>402129.12</v>
      </c>
      <c r="E265" s="28">
        <f t="shared" si="10"/>
        <v>7.3166735455581362</v>
      </c>
      <c r="F265" s="27">
        <f t="shared" si="11"/>
        <v>5093935.6899999995</v>
      </c>
    </row>
    <row r="266" spans="1:6" ht="31.2" x14ac:dyDescent="0.3">
      <c r="A266" s="11" t="s">
        <v>28</v>
      </c>
      <c r="B266" s="14" t="s">
        <v>317</v>
      </c>
      <c r="C266" s="27">
        <f>C267</f>
        <v>3349159</v>
      </c>
      <c r="D266" s="27">
        <f>D267</f>
        <v>338255.95</v>
      </c>
      <c r="E266" s="28">
        <f t="shared" si="10"/>
        <v>10.0997280212734</v>
      </c>
      <c r="F266" s="27">
        <f t="shared" si="11"/>
        <v>3010903.05</v>
      </c>
    </row>
    <row r="267" spans="1:6" ht="31.2" x14ac:dyDescent="0.3">
      <c r="A267" s="11" t="s">
        <v>30</v>
      </c>
      <c r="B267" s="14" t="s">
        <v>318</v>
      </c>
      <c r="C267" s="27">
        <f>C268+C269+C270</f>
        <v>3349159</v>
      </c>
      <c r="D267" s="27">
        <f>D268+D269+D270</f>
        <v>338255.95</v>
      </c>
      <c r="E267" s="28">
        <f t="shared" si="10"/>
        <v>10.0997280212734</v>
      </c>
      <c r="F267" s="27">
        <f t="shared" si="11"/>
        <v>3010903.05</v>
      </c>
    </row>
    <row r="268" spans="1:6" ht="31.2" x14ac:dyDescent="0.3">
      <c r="A268" s="11" t="s">
        <v>32</v>
      </c>
      <c r="B268" s="14" t="s">
        <v>319</v>
      </c>
      <c r="C268" s="27">
        <v>1721295</v>
      </c>
      <c r="D268" s="27">
        <v>134208.15</v>
      </c>
      <c r="E268" s="28">
        <f t="shared" si="10"/>
        <v>7.7969290563209679</v>
      </c>
      <c r="F268" s="27">
        <f t="shared" si="11"/>
        <v>1587086.85</v>
      </c>
    </row>
    <row r="269" spans="1:6" ht="15.6" x14ac:dyDescent="0.3">
      <c r="A269" s="11" t="s">
        <v>34</v>
      </c>
      <c r="B269" s="14" t="s">
        <v>320</v>
      </c>
      <c r="C269" s="27">
        <v>836864</v>
      </c>
      <c r="D269" s="27">
        <v>71899.850000000006</v>
      </c>
      <c r="E269" s="28">
        <f t="shared" si="10"/>
        <v>8.5915811888192124</v>
      </c>
      <c r="F269" s="27">
        <f t="shared" si="11"/>
        <v>764964.15</v>
      </c>
    </row>
    <row r="270" spans="1:6" ht="15.6" x14ac:dyDescent="0.3">
      <c r="A270" s="11" t="s">
        <v>50</v>
      </c>
      <c r="B270" s="14" t="s">
        <v>321</v>
      </c>
      <c r="C270" s="27">
        <v>791000</v>
      </c>
      <c r="D270" s="27">
        <v>132147.95000000001</v>
      </c>
      <c r="E270" s="28">
        <f t="shared" si="10"/>
        <v>16.706441213653605</v>
      </c>
      <c r="F270" s="27">
        <f t="shared" si="11"/>
        <v>658852.05000000005</v>
      </c>
    </row>
    <row r="271" spans="1:6" ht="15.6" x14ac:dyDescent="0.3">
      <c r="A271" s="11" t="s">
        <v>75</v>
      </c>
      <c r="B271" s="14" t="s">
        <v>407</v>
      </c>
      <c r="C271" s="27">
        <f>C272</f>
        <v>1922.19</v>
      </c>
      <c r="D271" s="27">
        <f>D272</f>
        <v>1922.19</v>
      </c>
      <c r="E271" s="28">
        <f t="shared" si="10"/>
        <v>100</v>
      </c>
      <c r="F271" s="27">
        <f t="shared" si="11"/>
        <v>0</v>
      </c>
    </row>
    <row r="272" spans="1:6" ht="31.2" x14ac:dyDescent="0.3">
      <c r="A272" s="11" t="s">
        <v>76</v>
      </c>
      <c r="B272" s="14" t="s">
        <v>408</v>
      </c>
      <c r="C272" s="27">
        <f>C273</f>
        <v>1922.19</v>
      </c>
      <c r="D272" s="27">
        <f>D273</f>
        <v>1922.19</v>
      </c>
      <c r="E272" s="28">
        <f t="shared" si="10"/>
        <v>100</v>
      </c>
      <c r="F272" s="27">
        <f t="shared" si="11"/>
        <v>0</v>
      </c>
    </row>
    <row r="273" spans="1:6" ht="31.2" x14ac:dyDescent="0.3">
      <c r="A273" s="11" t="s">
        <v>77</v>
      </c>
      <c r="B273" s="14" t="s">
        <v>409</v>
      </c>
      <c r="C273" s="27">
        <v>1922.19</v>
      </c>
      <c r="D273" s="27">
        <v>1922.19</v>
      </c>
      <c r="E273" s="28">
        <f t="shared" si="10"/>
        <v>100</v>
      </c>
      <c r="F273" s="27">
        <f t="shared" si="11"/>
        <v>0</v>
      </c>
    </row>
    <row r="274" spans="1:6" ht="30.6" customHeight="1" x14ac:dyDescent="0.3">
      <c r="A274" s="11" t="s">
        <v>102</v>
      </c>
      <c r="B274" s="14" t="s">
        <v>322</v>
      </c>
      <c r="C274" s="27">
        <f>C275</f>
        <v>68986354.840000004</v>
      </c>
      <c r="D274" s="27">
        <f>D275</f>
        <v>10964045.6</v>
      </c>
      <c r="E274" s="28">
        <f t="shared" si="10"/>
        <v>15.893064107284552</v>
      </c>
      <c r="F274" s="27">
        <f t="shared" si="11"/>
        <v>58022309.240000002</v>
      </c>
    </row>
    <row r="275" spans="1:6" ht="15.6" x14ac:dyDescent="0.3">
      <c r="A275" s="11" t="s">
        <v>169</v>
      </c>
      <c r="B275" s="14" t="s">
        <v>323</v>
      </c>
      <c r="C275" s="27">
        <f>C276</f>
        <v>68986354.840000004</v>
      </c>
      <c r="D275" s="27">
        <f>D276</f>
        <v>10964045.6</v>
      </c>
      <c r="E275" s="28">
        <f t="shared" si="10"/>
        <v>15.893064107284552</v>
      </c>
      <c r="F275" s="27">
        <f t="shared" si="11"/>
        <v>58022309.240000002</v>
      </c>
    </row>
    <row r="276" spans="1:6" ht="45.6" customHeight="1" x14ac:dyDescent="0.3">
      <c r="A276" s="11" t="s">
        <v>252</v>
      </c>
      <c r="B276" s="14" t="s">
        <v>324</v>
      </c>
      <c r="C276" s="27">
        <v>68986354.840000004</v>
      </c>
      <c r="D276" s="27">
        <v>10964045.6</v>
      </c>
      <c r="E276" s="28">
        <f>D276*100/C276</f>
        <v>15.893064107284552</v>
      </c>
      <c r="F276" s="27">
        <f t="shared" si="11"/>
        <v>58022309.240000002</v>
      </c>
    </row>
    <row r="277" spans="1:6" ht="15.6" x14ac:dyDescent="0.3">
      <c r="A277" s="11" t="s">
        <v>36</v>
      </c>
      <c r="B277" s="14" t="s">
        <v>325</v>
      </c>
      <c r="C277" s="27">
        <f>C278</f>
        <v>3044</v>
      </c>
      <c r="D277" s="27">
        <f>D278</f>
        <v>447</v>
      </c>
      <c r="E277" s="28">
        <f t="shared" si="10"/>
        <v>14.684625492772668</v>
      </c>
      <c r="F277" s="27">
        <f t="shared" si="11"/>
        <v>2597</v>
      </c>
    </row>
    <row r="278" spans="1:6" ht="15.6" x14ac:dyDescent="0.3">
      <c r="A278" s="11" t="s">
        <v>37</v>
      </c>
      <c r="B278" s="14" t="s">
        <v>326</v>
      </c>
      <c r="C278" s="27">
        <f>C279+C280</f>
        <v>3044</v>
      </c>
      <c r="D278" s="27">
        <f>D279+D280</f>
        <v>447</v>
      </c>
      <c r="E278" s="28">
        <f t="shared" si="10"/>
        <v>14.684625492772668</v>
      </c>
      <c r="F278" s="27">
        <f t="shared" si="11"/>
        <v>2597</v>
      </c>
    </row>
    <row r="279" spans="1:6" ht="16.2" customHeight="1" x14ac:dyDescent="0.3">
      <c r="A279" s="11" t="s">
        <v>58</v>
      </c>
      <c r="B279" s="14" t="s">
        <v>327</v>
      </c>
      <c r="C279" s="27">
        <v>150</v>
      </c>
      <c r="D279" s="27">
        <v>150</v>
      </c>
      <c r="E279" s="28">
        <f t="shared" si="10"/>
        <v>100</v>
      </c>
      <c r="F279" s="27">
        <f t="shared" si="11"/>
        <v>0</v>
      </c>
    </row>
    <row r="280" spans="1:6" ht="15.6" x14ac:dyDescent="0.3">
      <c r="A280" s="11" t="s">
        <v>60</v>
      </c>
      <c r="B280" s="14" t="s">
        <v>328</v>
      </c>
      <c r="C280" s="27">
        <v>2894</v>
      </c>
      <c r="D280" s="27">
        <v>297</v>
      </c>
      <c r="E280" s="28">
        <f t="shared" si="10"/>
        <v>10.262612301313062</v>
      </c>
      <c r="F280" s="27">
        <f t="shared" si="11"/>
        <v>2597</v>
      </c>
    </row>
    <row r="281" spans="1:6" ht="15.6" x14ac:dyDescent="0.3">
      <c r="A281" s="20" t="s">
        <v>329</v>
      </c>
      <c r="B281" s="15" t="s">
        <v>330</v>
      </c>
      <c r="C281" s="25">
        <f>C282+C286+C293</f>
        <v>119293148</v>
      </c>
      <c r="D281" s="25">
        <f>D282+D286+D293</f>
        <v>6070317.4700000007</v>
      </c>
      <c r="E281" s="26">
        <f t="shared" si="10"/>
        <v>5.0885717845252953</v>
      </c>
      <c r="F281" s="25">
        <f t="shared" si="11"/>
        <v>113222830.53</v>
      </c>
    </row>
    <row r="282" spans="1:6" ht="15.6" x14ac:dyDescent="0.3">
      <c r="A282" s="11" t="s">
        <v>331</v>
      </c>
      <c r="B282" s="14" t="s">
        <v>332</v>
      </c>
      <c r="C282" s="27">
        <f>C283</f>
        <v>23500000</v>
      </c>
      <c r="D282" s="27">
        <f>D283</f>
        <v>3877910.82</v>
      </c>
      <c r="E282" s="28">
        <f t="shared" si="10"/>
        <v>16.501748170212768</v>
      </c>
      <c r="F282" s="27">
        <f t="shared" si="11"/>
        <v>19622089.18</v>
      </c>
    </row>
    <row r="283" spans="1:6" ht="15.6" x14ac:dyDescent="0.3">
      <c r="A283" s="11" t="s">
        <v>75</v>
      </c>
      <c r="B283" s="14" t="s">
        <v>333</v>
      </c>
      <c r="C283" s="27">
        <f t="shared" ref="C283:D284" si="12">C284</f>
        <v>23500000</v>
      </c>
      <c r="D283" s="27">
        <f t="shared" si="12"/>
        <v>3877910.82</v>
      </c>
      <c r="E283" s="28">
        <f t="shared" si="10"/>
        <v>16.501748170212768</v>
      </c>
      <c r="F283" s="27">
        <f t="shared" si="11"/>
        <v>19622089.18</v>
      </c>
    </row>
    <row r="284" spans="1:6" ht="31.2" x14ac:dyDescent="0.3">
      <c r="A284" s="11" t="s">
        <v>76</v>
      </c>
      <c r="B284" s="14" t="s">
        <v>334</v>
      </c>
      <c r="C284" s="27">
        <f t="shared" si="12"/>
        <v>23500000</v>
      </c>
      <c r="D284" s="27">
        <f t="shared" si="12"/>
        <v>3877910.82</v>
      </c>
      <c r="E284" s="28">
        <f t="shared" si="10"/>
        <v>16.501748170212768</v>
      </c>
      <c r="F284" s="27">
        <f t="shared" si="11"/>
        <v>19622089.18</v>
      </c>
    </row>
    <row r="285" spans="1:6" ht="31.2" x14ac:dyDescent="0.3">
      <c r="A285" s="11" t="s">
        <v>77</v>
      </c>
      <c r="B285" s="14" t="s">
        <v>335</v>
      </c>
      <c r="C285" s="27">
        <v>23500000</v>
      </c>
      <c r="D285" s="27">
        <v>3877910.82</v>
      </c>
      <c r="E285" s="28">
        <f t="shared" si="10"/>
        <v>16.501748170212768</v>
      </c>
      <c r="F285" s="27">
        <f t="shared" si="11"/>
        <v>19622089.18</v>
      </c>
    </row>
    <row r="286" spans="1:6" ht="15.6" x14ac:dyDescent="0.3">
      <c r="A286" s="11" t="s">
        <v>336</v>
      </c>
      <c r="B286" s="14" t="s">
        <v>337</v>
      </c>
      <c r="C286" s="27">
        <f>C287+C290</f>
        <v>11942882</v>
      </c>
      <c r="D286" s="27">
        <f>D287+D290</f>
        <v>601556</v>
      </c>
      <c r="E286" s="28">
        <f t="shared" si="10"/>
        <v>5.0369416695233191</v>
      </c>
      <c r="F286" s="27">
        <f t="shared" si="11"/>
        <v>11341326</v>
      </c>
    </row>
    <row r="287" spans="1:6" ht="62.4" x14ac:dyDescent="0.3">
      <c r="A287" s="11" t="s">
        <v>11</v>
      </c>
      <c r="B287" s="14" t="s">
        <v>338</v>
      </c>
      <c r="C287" s="27">
        <f>C288</f>
        <v>7835966</v>
      </c>
      <c r="D287" s="27">
        <f>D288</f>
        <v>601556</v>
      </c>
      <c r="E287" s="28">
        <f t="shared" si="10"/>
        <v>7.6768582201607307</v>
      </c>
      <c r="F287" s="27">
        <f t="shared" si="11"/>
        <v>7234410</v>
      </c>
    </row>
    <row r="288" spans="1:6" ht="15.6" x14ac:dyDescent="0.3">
      <c r="A288" s="11" t="s">
        <v>119</v>
      </c>
      <c r="B288" s="14" t="s">
        <v>339</v>
      </c>
      <c r="C288" s="27">
        <f>C289</f>
        <v>7835966</v>
      </c>
      <c r="D288" s="27">
        <f>D289</f>
        <v>601556</v>
      </c>
      <c r="E288" s="28">
        <f t="shared" si="10"/>
        <v>7.6768582201607307</v>
      </c>
      <c r="F288" s="27">
        <f t="shared" si="11"/>
        <v>7234410</v>
      </c>
    </row>
    <row r="289" spans="1:6" ht="31.2" x14ac:dyDescent="0.3">
      <c r="A289" s="11" t="s">
        <v>123</v>
      </c>
      <c r="B289" s="14" t="s">
        <v>340</v>
      </c>
      <c r="C289" s="27">
        <v>7835966</v>
      </c>
      <c r="D289" s="27">
        <v>601556</v>
      </c>
      <c r="E289" s="28">
        <f t="shared" si="10"/>
        <v>7.6768582201607307</v>
      </c>
      <c r="F289" s="27">
        <f t="shared" si="11"/>
        <v>7234410</v>
      </c>
    </row>
    <row r="290" spans="1:6" ht="15.6" x14ac:dyDescent="0.3">
      <c r="A290" s="11" t="s">
        <v>75</v>
      </c>
      <c r="B290" s="14" t="s">
        <v>341</v>
      </c>
      <c r="C290" s="27">
        <f>C291</f>
        <v>4106916</v>
      </c>
      <c r="D290" s="27">
        <f>D291</f>
        <v>0</v>
      </c>
      <c r="E290" s="28">
        <f t="shared" si="10"/>
        <v>0</v>
      </c>
      <c r="F290" s="27">
        <f t="shared" si="11"/>
        <v>4106916</v>
      </c>
    </row>
    <row r="291" spans="1:6" ht="31.2" x14ac:dyDescent="0.3">
      <c r="A291" s="11" t="s">
        <v>76</v>
      </c>
      <c r="B291" s="14" t="s">
        <v>342</v>
      </c>
      <c r="C291" s="27">
        <f>C292</f>
        <v>4106916</v>
      </c>
      <c r="D291" s="27">
        <f>D292</f>
        <v>0</v>
      </c>
      <c r="E291" s="28">
        <f t="shared" si="10"/>
        <v>0</v>
      </c>
      <c r="F291" s="27">
        <f t="shared" si="11"/>
        <v>4106916</v>
      </c>
    </row>
    <row r="292" spans="1:6" ht="31.2" x14ac:dyDescent="0.3">
      <c r="A292" s="11" t="s">
        <v>77</v>
      </c>
      <c r="B292" s="14" t="s">
        <v>343</v>
      </c>
      <c r="C292" s="27">
        <v>4106916</v>
      </c>
      <c r="D292" s="27">
        <v>0</v>
      </c>
      <c r="E292" s="28">
        <f t="shared" si="10"/>
        <v>0</v>
      </c>
      <c r="F292" s="27">
        <f t="shared" si="11"/>
        <v>4106916</v>
      </c>
    </row>
    <row r="293" spans="1:6" ht="15.6" x14ac:dyDescent="0.3">
      <c r="A293" s="11" t="s">
        <v>344</v>
      </c>
      <c r="B293" s="14" t="s">
        <v>345</v>
      </c>
      <c r="C293" s="27">
        <f>C294+C297+C300</f>
        <v>83850266</v>
      </c>
      <c r="D293" s="27">
        <f>D294+D297+D300</f>
        <v>1590850.65</v>
      </c>
      <c r="E293" s="28">
        <f t="shared" si="10"/>
        <v>1.8972517630415149</v>
      </c>
      <c r="F293" s="27">
        <f t="shared" si="11"/>
        <v>82259415.349999994</v>
      </c>
    </row>
    <row r="294" spans="1:6" ht="15.6" x14ac:dyDescent="0.3">
      <c r="A294" s="11" t="s">
        <v>75</v>
      </c>
      <c r="B294" s="14" t="s">
        <v>346</v>
      </c>
      <c r="C294" s="27">
        <f>C295</f>
        <v>18000000</v>
      </c>
      <c r="D294" s="27">
        <f>D295</f>
        <v>0</v>
      </c>
      <c r="E294" s="28">
        <f t="shared" si="10"/>
        <v>0</v>
      </c>
      <c r="F294" s="27">
        <f t="shared" si="11"/>
        <v>18000000</v>
      </c>
    </row>
    <row r="295" spans="1:6" ht="31.2" x14ac:dyDescent="0.3">
      <c r="A295" s="11" t="s">
        <v>76</v>
      </c>
      <c r="B295" s="14" t="s">
        <v>347</v>
      </c>
      <c r="C295" s="27">
        <f>C296</f>
        <v>18000000</v>
      </c>
      <c r="D295" s="27">
        <f>D296</f>
        <v>0</v>
      </c>
      <c r="E295" s="28">
        <f t="shared" si="10"/>
        <v>0</v>
      </c>
      <c r="F295" s="27">
        <f t="shared" si="11"/>
        <v>18000000</v>
      </c>
    </row>
    <row r="296" spans="1:6" ht="15.6" x14ac:dyDescent="0.3">
      <c r="A296" s="11" t="s">
        <v>348</v>
      </c>
      <c r="B296" s="14" t="s">
        <v>349</v>
      </c>
      <c r="C296" s="27">
        <v>18000000</v>
      </c>
      <c r="D296" s="27">
        <v>0</v>
      </c>
      <c r="E296" s="28">
        <f t="shared" si="10"/>
        <v>0</v>
      </c>
      <c r="F296" s="27">
        <f t="shared" si="11"/>
        <v>18000000</v>
      </c>
    </row>
    <row r="297" spans="1:6" ht="31.2" x14ac:dyDescent="0.3">
      <c r="A297" s="11" t="s">
        <v>199</v>
      </c>
      <c r="B297" s="14" t="s">
        <v>350</v>
      </c>
      <c r="C297" s="27">
        <f>C298</f>
        <v>47295666</v>
      </c>
      <c r="D297" s="27">
        <f>D298</f>
        <v>1374451.65</v>
      </c>
      <c r="E297" s="28">
        <f t="shared" si="10"/>
        <v>2.9060837202292489</v>
      </c>
      <c r="F297" s="27">
        <f t="shared" si="11"/>
        <v>45921214.350000001</v>
      </c>
    </row>
    <row r="298" spans="1:6" ht="15.6" x14ac:dyDescent="0.3">
      <c r="A298" s="11" t="s">
        <v>200</v>
      </c>
      <c r="B298" s="14" t="s">
        <v>351</v>
      </c>
      <c r="C298" s="27">
        <f>C299</f>
        <v>47295666</v>
      </c>
      <c r="D298" s="27">
        <f>D299</f>
        <v>1374451.65</v>
      </c>
      <c r="E298" s="28">
        <f t="shared" si="10"/>
        <v>2.9060837202292489</v>
      </c>
      <c r="F298" s="27">
        <f t="shared" si="11"/>
        <v>45921214.350000001</v>
      </c>
    </row>
    <row r="299" spans="1:6" ht="31.8" customHeight="1" x14ac:dyDescent="0.3">
      <c r="A299" s="11" t="s">
        <v>201</v>
      </c>
      <c r="B299" s="14" t="s">
        <v>352</v>
      </c>
      <c r="C299" s="27">
        <v>47295666</v>
      </c>
      <c r="D299" s="27">
        <v>1374451.65</v>
      </c>
      <c r="E299" s="28">
        <f t="shared" si="10"/>
        <v>2.9060837202292489</v>
      </c>
      <c r="F299" s="27">
        <f t="shared" si="11"/>
        <v>45921214.350000001</v>
      </c>
    </row>
    <row r="300" spans="1:6" ht="31.2" x14ac:dyDescent="0.3">
      <c r="A300" s="11" t="s">
        <v>102</v>
      </c>
      <c r="B300" s="14" t="s">
        <v>353</v>
      </c>
      <c r="C300" s="27">
        <f>C301</f>
        <v>18554600</v>
      </c>
      <c r="D300" s="27">
        <f>D301</f>
        <v>216399</v>
      </c>
      <c r="E300" s="28">
        <f t="shared" si="10"/>
        <v>1.1662822157308699</v>
      </c>
      <c r="F300" s="27">
        <f t="shared" si="11"/>
        <v>18338201</v>
      </c>
    </row>
    <row r="301" spans="1:6" ht="15.6" x14ac:dyDescent="0.3">
      <c r="A301" s="11" t="s">
        <v>169</v>
      </c>
      <c r="B301" s="14" t="s">
        <v>354</v>
      </c>
      <c r="C301" s="27">
        <f>C302</f>
        <v>18554600</v>
      </c>
      <c r="D301" s="27">
        <f>D302</f>
        <v>216399</v>
      </c>
      <c r="E301" s="28">
        <f t="shared" si="10"/>
        <v>1.1662822157308699</v>
      </c>
      <c r="F301" s="27">
        <f t="shared" si="11"/>
        <v>18338201</v>
      </c>
    </row>
    <row r="302" spans="1:6" ht="15.6" x14ac:dyDescent="0.3">
      <c r="A302" s="11" t="s">
        <v>171</v>
      </c>
      <c r="B302" s="14" t="s">
        <v>355</v>
      </c>
      <c r="C302" s="27">
        <v>18554600</v>
      </c>
      <c r="D302" s="27">
        <v>216399</v>
      </c>
      <c r="E302" s="28">
        <f t="shared" si="10"/>
        <v>1.1662822157308699</v>
      </c>
      <c r="F302" s="27">
        <f t="shared" si="11"/>
        <v>18338201</v>
      </c>
    </row>
    <row r="303" spans="1:6" ht="15.6" x14ac:dyDescent="0.3">
      <c r="A303" s="20" t="s">
        <v>356</v>
      </c>
      <c r="B303" s="15" t="s">
        <v>357</v>
      </c>
      <c r="C303" s="25">
        <f>C304+C318</f>
        <v>273154608.15999997</v>
      </c>
      <c r="D303" s="25">
        <f>D304+D318</f>
        <v>33890748.539999999</v>
      </c>
      <c r="E303" s="26">
        <f t="shared" si="10"/>
        <v>12.407167050298685</v>
      </c>
      <c r="F303" s="25">
        <f t="shared" si="11"/>
        <v>239263859.61999997</v>
      </c>
    </row>
    <row r="304" spans="1:6" ht="15.6" x14ac:dyDescent="0.3">
      <c r="A304" s="11" t="s">
        <v>358</v>
      </c>
      <c r="B304" s="14" t="s">
        <v>359</v>
      </c>
      <c r="C304" s="27">
        <f>C305+C308+C311</f>
        <v>248244184.16</v>
      </c>
      <c r="D304" s="27">
        <f>D305+D308+D311</f>
        <v>31261644.91</v>
      </c>
      <c r="E304" s="28">
        <f t="shared" si="10"/>
        <v>12.59310264036278</v>
      </c>
      <c r="F304" s="27">
        <f t="shared" si="11"/>
        <v>216982539.25</v>
      </c>
    </row>
    <row r="305" spans="1:6" ht="31.2" x14ac:dyDescent="0.3">
      <c r="A305" s="11" t="s">
        <v>28</v>
      </c>
      <c r="B305" s="14" t="s">
        <v>422</v>
      </c>
      <c r="C305" s="27">
        <f>C306</f>
        <v>18035760.609999999</v>
      </c>
      <c r="D305" s="27">
        <f>D306</f>
        <v>0</v>
      </c>
      <c r="E305" s="28">
        <f t="shared" si="10"/>
        <v>0</v>
      </c>
      <c r="F305" s="27">
        <f t="shared" si="11"/>
        <v>18035760.609999999</v>
      </c>
    </row>
    <row r="306" spans="1:6" ht="31.2" x14ac:dyDescent="0.3">
      <c r="A306" s="11" t="s">
        <v>30</v>
      </c>
      <c r="B306" s="14" t="s">
        <v>421</v>
      </c>
      <c r="C306" s="27">
        <f>C307</f>
        <v>18035760.609999999</v>
      </c>
      <c r="D306" s="27">
        <f>D307</f>
        <v>0</v>
      </c>
      <c r="E306" s="28">
        <f t="shared" si="10"/>
        <v>0</v>
      </c>
      <c r="F306" s="27">
        <f t="shared" si="11"/>
        <v>18035760.609999999</v>
      </c>
    </row>
    <row r="307" spans="1:6" ht="15.6" x14ac:dyDescent="0.3">
      <c r="A307" s="11" t="s">
        <v>34</v>
      </c>
      <c r="B307" s="14" t="s">
        <v>420</v>
      </c>
      <c r="C307" s="27">
        <v>18035760.609999999</v>
      </c>
      <c r="D307" s="27">
        <v>0</v>
      </c>
      <c r="E307" s="28">
        <f t="shared" si="10"/>
        <v>0</v>
      </c>
      <c r="F307" s="27">
        <f t="shared" si="11"/>
        <v>18035760.609999999</v>
      </c>
    </row>
    <row r="308" spans="1:6" ht="31.2" x14ac:dyDescent="0.3">
      <c r="A308" s="11" t="s">
        <v>199</v>
      </c>
      <c r="B308" s="14" t="s">
        <v>360</v>
      </c>
      <c r="C308" s="27">
        <f>C309</f>
        <v>22420893.550000001</v>
      </c>
      <c r="D308" s="27">
        <f>D309</f>
        <v>274408.45</v>
      </c>
      <c r="E308" s="28">
        <f t="shared" si="10"/>
        <v>1.2238961368245735</v>
      </c>
      <c r="F308" s="27">
        <f t="shared" si="11"/>
        <v>22146485.100000001</v>
      </c>
    </row>
    <row r="309" spans="1:6" ht="15.6" x14ac:dyDescent="0.3">
      <c r="A309" s="11" t="s">
        <v>200</v>
      </c>
      <c r="B309" s="14" t="s">
        <v>361</v>
      </c>
      <c r="C309" s="27">
        <f>C310</f>
        <v>22420893.550000001</v>
      </c>
      <c r="D309" s="27">
        <f>D310</f>
        <v>274408.45</v>
      </c>
      <c r="E309" s="28">
        <f t="shared" si="10"/>
        <v>1.2238961368245735</v>
      </c>
      <c r="F309" s="27">
        <f t="shared" si="11"/>
        <v>22146485.100000001</v>
      </c>
    </row>
    <row r="310" spans="1:6" ht="32.4" customHeight="1" x14ac:dyDescent="0.3">
      <c r="A310" s="11" t="s">
        <v>212</v>
      </c>
      <c r="B310" s="14" t="s">
        <v>362</v>
      </c>
      <c r="C310" s="27">
        <v>22420893.550000001</v>
      </c>
      <c r="D310" s="27">
        <v>274408.45</v>
      </c>
      <c r="E310" s="28">
        <f t="shared" si="10"/>
        <v>1.2238961368245735</v>
      </c>
      <c r="F310" s="27">
        <f t="shared" si="11"/>
        <v>22146485.100000001</v>
      </c>
    </row>
    <row r="311" spans="1:6" ht="31.2" x14ac:dyDescent="0.3">
      <c r="A311" s="11" t="s">
        <v>102</v>
      </c>
      <c r="B311" s="14" t="s">
        <v>363</v>
      </c>
      <c r="C311" s="27">
        <f>C312+C315</f>
        <v>207787530</v>
      </c>
      <c r="D311" s="27">
        <f>D312+D315</f>
        <v>30987236.460000001</v>
      </c>
      <c r="E311" s="28">
        <f t="shared" si="10"/>
        <v>14.912943264689657</v>
      </c>
      <c r="F311" s="27">
        <f t="shared" si="11"/>
        <v>176800293.53999999</v>
      </c>
    </row>
    <row r="312" spans="1:6" ht="15.6" x14ac:dyDescent="0.3">
      <c r="A312" s="11" t="s">
        <v>169</v>
      </c>
      <c r="B312" s="14" t="s">
        <v>364</v>
      </c>
      <c r="C312" s="27">
        <f>C313+C314</f>
        <v>130351992.09</v>
      </c>
      <c r="D312" s="27">
        <f>D313+D314</f>
        <v>20943320.309999999</v>
      </c>
      <c r="E312" s="28">
        <f t="shared" si="10"/>
        <v>16.066743571927866</v>
      </c>
      <c r="F312" s="27">
        <f t="shared" si="11"/>
        <v>109408671.78</v>
      </c>
    </row>
    <row r="313" spans="1:6" ht="46.8" customHeight="1" x14ac:dyDescent="0.3">
      <c r="A313" s="11" t="s">
        <v>252</v>
      </c>
      <c r="B313" s="14" t="s">
        <v>365</v>
      </c>
      <c r="C313" s="27">
        <v>129700410.39</v>
      </c>
      <c r="D313" s="27">
        <v>20873880.809999999</v>
      </c>
      <c r="E313" s="28">
        <f t="shared" si="10"/>
        <v>16.093920402590637</v>
      </c>
      <c r="F313" s="27">
        <f t="shared" si="11"/>
        <v>108826529.58</v>
      </c>
    </row>
    <row r="314" spans="1:6" ht="15.6" x14ac:dyDescent="0.3">
      <c r="A314" s="11" t="s">
        <v>171</v>
      </c>
      <c r="B314" s="14" t="s">
        <v>366</v>
      </c>
      <c r="C314" s="27">
        <v>651581.69999999995</v>
      </c>
      <c r="D314" s="27">
        <v>69439.5</v>
      </c>
      <c r="E314" s="28">
        <f t="shared" si="10"/>
        <v>10.657067256492931</v>
      </c>
      <c r="F314" s="27">
        <f t="shared" si="11"/>
        <v>582142.19999999995</v>
      </c>
    </row>
    <row r="315" spans="1:6" ht="15.6" x14ac:dyDescent="0.3">
      <c r="A315" s="11" t="s">
        <v>261</v>
      </c>
      <c r="B315" s="14" t="s">
        <v>367</v>
      </c>
      <c r="C315" s="27">
        <f>C316+C317</f>
        <v>77435537.909999996</v>
      </c>
      <c r="D315" s="27">
        <f>D316+D317</f>
        <v>10043916.15</v>
      </c>
      <c r="E315" s="28">
        <f t="shared" si="10"/>
        <v>12.970680415074552</v>
      </c>
      <c r="F315" s="27">
        <f t="shared" si="11"/>
        <v>67391621.75999999</v>
      </c>
    </row>
    <row r="316" spans="1:6" ht="46.2" customHeight="1" x14ac:dyDescent="0.3">
      <c r="A316" s="11" t="s">
        <v>263</v>
      </c>
      <c r="B316" s="14" t="s">
        <v>368</v>
      </c>
      <c r="C316" s="27">
        <v>76752119.609999999</v>
      </c>
      <c r="D316" s="27">
        <v>9995916.1500000004</v>
      </c>
      <c r="E316" s="28">
        <f t="shared" si="10"/>
        <v>13.023635309086156</v>
      </c>
      <c r="F316" s="27">
        <f t="shared" si="11"/>
        <v>66756203.460000001</v>
      </c>
    </row>
    <row r="317" spans="1:6" ht="15.6" x14ac:dyDescent="0.3">
      <c r="A317" s="11" t="s">
        <v>265</v>
      </c>
      <c r="B317" s="14" t="s">
        <v>369</v>
      </c>
      <c r="C317" s="27">
        <v>683418.3</v>
      </c>
      <c r="D317" s="27">
        <v>48000</v>
      </c>
      <c r="E317" s="28">
        <f t="shared" si="10"/>
        <v>7.0235169295291033</v>
      </c>
      <c r="F317" s="27">
        <f t="shared" si="11"/>
        <v>635418.30000000005</v>
      </c>
    </row>
    <row r="318" spans="1:6" ht="15.6" x14ac:dyDescent="0.3">
      <c r="A318" s="11" t="s">
        <v>370</v>
      </c>
      <c r="B318" s="14" t="s">
        <v>371</v>
      </c>
      <c r="C318" s="27">
        <f>C319+C325+C330</f>
        <v>24910424</v>
      </c>
      <c r="D318" s="27">
        <f>D319+D325+D330</f>
        <v>2629103.63</v>
      </c>
      <c r="E318" s="28">
        <f t="shared" si="10"/>
        <v>10.554230750949884</v>
      </c>
      <c r="F318" s="27">
        <f t="shared" si="11"/>
        <v>22281320.370000001</v>
      </c>
    </row>
    <row r="319" spans="1:6" ht="62.4" x14ac:dyDescent="0.3">
      <c r="A319" s="11" t="s">
        <v>11</v>
      </c>
      <c r="B319" s="14" t="s">
        <v>372</v>
      </c>
      <c r="C319" s="27">
        <f>C320</f>
        <v>23031939</v>
      </c>
      <c r="D319" s="27">
        <f>D320</f>
        <v>2285544.71</v>
      </c>
      <c r="E319" s="28">
        <f t="shared" si="10"/>
        <v>9.9233708026058949</v>
      </c>
      <c r="F319" s="27">
        <f t="shared" si="11"/>
        <v>20746394.289999999</v>
      </c>
    </row>
    <row r="320" spans="1:6" ht="31.2" x14ac:dyDescent="0.3">
      <c r="A320" s="11" t="s">
        <v>13</v>
      </c>
      <c r="B320" s="14" t="s">
        <v>373</v>
      </c>
      <c r="C320" s="27">
        <f>C321+C322+C323+C324</f>
        <v>23031939</v>
      </c>
      <c r="D320" s="27">
        <f>D321+D322+D323+D324</f>
        <v>2285544.71</v>
      </c>
      <c r="E320" s="28">
        <f>D320*100/C320</f>
        <v>9.9233708026058949</v>
      </c>
      <c r="F320" s="27">
        <f>C320-D320</f>
        <v>20746394.289999999</v>
      </c>
    </row>
    <row r="321" spans="1:6" ht="17.399999999999999" customHeight="1" x14ac:dyDescent="0.3">
      <c r="A321" s="11" t="s">
        <v>15</v>
      </c>
      <c r="B321" s="14" t="s">
        <v>374</v>
      </c>
      <c r="C321" s="27">
        <v>15662735</v>
      </c>
      <c r="D321" s="27">
        <v>1881314.76</v>
      </c>
      <c r="E321" s="28">
        <f t="shared" si="10"/>
        <v>12.011406436998392</v>
      </c>
      <c r="F321" s="27">
        <f t="shared" si="11"/>
        <v>13781420.24</v>
      </c>
    </row>
    <row r="322" spans="1:6" ht="31.2" x14ac:dyDescent="0.3">
      <c r="A322" s="11" t="s">
        <v>17</v>
      </c>
      <c r="B322" s="14" t="s">
        <v>375</v>
      </c>
      <c r="C322" s="27">
        <v>534200</v>
      </c>
      <c r="D322" s="27">
        <v>4200</v>
      </c>
      <c r="E322" s="28">
        <f t="shared" si="10"/>
        <v>0.78622238861849492</v>
      </c>
      <c r="F322" s="27">
        <f t="shared" si="11"/>
        <v>530000</v>
      </c>
    </row>
    <row r="323" spans="1:6" ht="62.4" x14ac:dyDescent="0.3">
      <c r="A323" s="11" t="s">
        <v>140</v>
      </c>
      <c r="B323" s="14" t="s">
        <v>410</v>
      </c>
      <c r="C323" s="27">
        <v>2095800</v>
      </c>
      <c r="D323" s="27">
        <v>30300</v>
      </c>
      <c r="E323" s="28">
        <f t="shared" si="10"/>
        <v>1.4457486401374178</v>
      </c>
      <c r="F323" s="27">
        <f>C323-D323</f>
        <v>2065500</v>
      </c>
    </row>
    <row r="324" spans="1:6" ht="46.8" x14ac:dyDescent="0.3">
      <c r="A324" s="11" t="s">
        <v>19</v>
      </c>
      <c r="B324" s="14" t="s">
        <v>376</v>
      </c>
      <c r="C324" s="27">
        <v>4739204</v>
      </c>
      <c r="D324" s="27">
        <v>369729.95</v>
      </c>
      <c r="E324" s="28">
        <f t="shared" si="10"/>
        <v>7.8015200442943584</v>
      </c>
      <c r="F324" s="27">
        <f t="shared" si="11"/>
        <v>4369474.05</v>
      </c>
    </row>
    <row r="325" spans="1:6" ht="31.2" x14ac:dyDescent="0.3">
      <c r="A325" s="11" t="s">
        <v>28</v>
      </c>
      <c r="B325" s="14" t="s">
        <v>377</v>
      </c>
      <c r="C325" s="27">
        <f>C326</f>
        <v>1875425</v>
      </c>
      <c r="D325" s="27">
        <f>D326</f>
        <v>342793.92000000004</v>
      </c>
      <c r="E325" s="28">
        <f t="shared" si="10"/>
        <v>18.278199341482601</v>
      </c>
      <c r="F325" s="27">
        <f t="shared" si="11"/>
        <v>1532631.08</v>
      </c>
    </row>
    <row r="326" spans="1:6" ht="31.2" x14ac:dyDescent="0.3">
      <c r="A326" s="11" t="s">
        <v>30</v>
      </c>
      <c r="B326" s="14" t="s">
        <v>378</v>
      </c>
      <c r="C326" s="27">
        <f>C327+C328+C329</f>
        <v>1875425</v>
      </c>
      <c r="D326" s="27">
        <f>D327+D328+D329</f>
        <v>342793.92000000004</v>
      </c>
      <c r="E326" s="28">
        <f t="shared" si="10"/>
        <v>18.278199341482601</v>
      </c>
      <c r="F326" s="27">
        <f t="shared" si="11"/>
        <v>1532631.08</v>
      </c>
    </row>
    <row r="327" spans="1:6" ht="31.2" x14ac:dyDescent="0.3">
      <c r="A327" s="11" t="s">
        <v>32</v>
      </c>
      <c r="B327" s="14" t="s">
        <v>379</v>
      </c>
      <c r="C327" s="27">
        <v>530902</v>
      </c>
      <c r="D327" s="27">
        <v>97589.33</v>
      </c>
      <c r="E327" s="28">
        <f t="shared" si="10"/>
        <v>18.381797393869302</v>
      </c>
      <c r="F327" s="27">
        <f t="shared" si="11"/>
        <v>433312.67</v>
      </c>
    </row>
    <row r="328" spans="1:6" ht="15.6" x14ac:dyDescent="0.3">
      <c r="A328" s="11" t="s">
        <v>34</v>
      </c>
      <c r="B328" s="14" t="s">
        <v>380</v>
      </c>
      <c r="C328" s="27">
        <v>1029310</v>
      </c>
      <c r="D328" s="27">
        <v>221213.37</v>
      </c>
      <c r="E328" s="28">
        <f t="shared" si="10"/>
        <v>21.49142338071135</v>
      </c>
      <c r="F328" s="27">
        <f t="shared" si="11"/>
        <v>808096.63</v>
      </c>
    </row>
    <row r="329" spans="1:6" ht="15.6" x14ac:dyDescent="0.3">
      <c r="A329" s="11" t="s">
        <v>50</v>
      </c>
      <c r="B329" s="14" t="s">
        <v>381</v>
      </c>
      <c r="C329" s="27">
        <v>315213</v>
      </c>
      <c r="D329" s="27">
        <v>23991.22</v>
      </c>
      <c r="E329" s="28">
        <f t="shared" si="10"/>
        <v>7.6111137548261016</v>
      </c>
      <c r="F329" s="27">
        <f t="shared" si="11"/>
        <v>291221.78000000003</v>
      </c>
    </row>
    <row r="330" spans="1:6" ht="15.6" x14ac:dyDescent="0.3">
      <c r="A330" s="11" t="s">
        <v>36</v>
      </c>
      <c r="B330" s="14" t="s">
        <v>382</v>
      </c>
      <c r="C330" s="27">
        <f>C331</f>
        <v>3060</v>
      </c>
      <c r="D330" s="27">
        <f>D331</f>
        <v>765</v>
      </c>
      <c r="E330" s="28">
        <f t="shared" si="10"/>
        <v>25</v>
      </c>
      <c r="F330" s="27">
        <f t="shared" si="11"/>
        <v>2295</v>
      </c>
    </row>
    <row r="331" spans="1:6" ht="15.6" x14ac:dyDescent="0.3">
      <c r="A331" s="11" t="s">
        <v>37</v>
      </c>
      <c r="B331" s="14" t="s">
        <v>383</v>
      </c>
      <c r="C331" s="27">
        <f>C332</f>
        <v>3060</v>
      </c>
      <c r="D331" s="27">
        <f>D332</f>
        <v>765</v>
      </c>
      <c r="E331" s="28">
        <f t="shared" ref="E331:E341" si="13">D331*100/C331</f>
        <v>25</v>
      </c>
      <c r="F331" s="27">
        <f t="shared" ref="F331:F341" si="14">C331-D331</f>
        <v>2295</v>
      </c>
    </row>
    <row r="332" spans="1:6" ht="15.6" x14ac:dyDescent="0.3">
      <c r="A332" s="11" t="s">
        <v>60</v>
      </c>
      <c r="B332" s="14" t="s">
        <v>384</v>
      </c>
      <c r="C332" s="27">
        <v>3060</v>
      </c>
      <c r="D332" s="27">
        <v>765</v>
      </c>
      <c r="E332" s="28">
        <f t="shared" si="13"/>
        <v>25</v>
      </c>
      <c r="F332" s="27">
        <f t="shared" si="14"/>
        <v>2295</v>
      </c>
    </row>
    <row r="333" spans="1:6" ht="15.6" x14ac:dyDescent="0.3">
      <c r="A333" s="9" t="s">
        <v>385</v>
      </c>
      <c r="B333" s="15" t="s">
        <v>386</v>
      </c>
      <c r="C333" s="25">
        <f t="shared" ref="C333:D336" si="15">C334</f>
        <v>7000000</v>
      </c>
      <c r="D333" s="25">
        <f t="shared" si="15"/>
        <v>1050000</v>
      </c>
      <c r="E333" s="26">
        <f t="shared" si="13"/>
        <v>15</v>
      </c>
      <c r="F333" s="25">
        <f t="shared" si="14"/>
        <v>5950000</v>
      </c>
    </row>
    <row r="334" spans="1:6" ht="15.6" x14ac:dyDescent="0.3">
      <c r="A334" s="10" t="s">
        <v>387</v>
      </c>
      <c r="B334" s="14" t="s">
        <v>388</v>
      </c>
      <c r="C334" s="27">
        <f t="shared" si="15"/>
        <v>7000000</v>
      </c>
      <c r="D334" s="27">
        <f t="shared" si="15"/>
        <v>1050000</v>
      </c>
      <c r="E334" s="28">
        <f t="shared" si="13"/>
        <v>15</v>
      </c>
      <c r="F334" s="27">
        <f t="shared" si="14"/>
        <v>5950000</v>
      </c>
    </row>
    <row r="335" spans="1:6" ht="31.2" x14ac:dyDescent="0.3">
      <c r="A335" s="10" t="s">
        <v>102</v>
      </c>
      <c r="B335" s="14" t="s">
        <v>389</v>
      </c>
      <c r="C335" s="27">
        <f t="shared" si="15"/>
        <v>7000000</v>
      </c>
      <c r="D335" s="27">
        <f t="shared" si="15"/>
        <v>1050000</v>
      </c>
      <c r="E335" s="28">
        <f t="shared" si="13"/>
        <v>15</v>
      </c>
      <c r="F335" s="27">
        <f t="shared" si="14"/>
        <v>5950000</v>
      </c>
    </row>
    <row r="336" spans="1:6" ht="15.6" x14ac:dyDescent="0.3">
      <c r="A336" s="10" t="s">
        <v>169</v>
      </c>
      <c r="B336" s="14" t="s">
        <v>390</v>
      </c>
      <c r="C336" s="27">
        <f t="shared" si="15"/>
        <v>7000000</v>
      </c>
      <c r="D336" s="27">
        <f t="shared" si="15"/>
        <v>1050000</v>
      </c>
      <c r="E336" s="28">
        <f t="shared" si="13"/>
        <v>15</v>
      </c>
      <c r="F336" s="27">
        <f t="shared" si="14"/>
        <v>5950000</v>
      </c>
    </row>
    <row r="337" spans="1:6" ht="47.4" customHeight="1" x14ac:dyDescent="0.3">
      <c r="A337" s="10" t="s">
        <v>252</v>
      </c>
      <c r="B337" s="14" t="s">
        <v>391</v>
      </c>
      <c r="C337" s="27">
        <v>7000000</v>
      </c>
      <c r="D337" s="27">
        <v>1050000</v>
      </c>
      <c r="E337" s="28">
        <f t="shared" si="13"/>
        <v>15</v>
      </c>
      <c r="F337" s="27">
        <f t="shared" si="14"/>
        <v>5950000</v>
      </c>
    </row>
    <row r="338" spans="1:6" ht="31.2" x14ac:dyDescent="0.3">
      <c r="A338" s="9" t="s">
        <v>392</v>
      </c>
      <c r="B338" s="15" t="s">
        <v>393</v>
      </c>
      <c r="C338" s="25">
        <f t="shared" ref="C338:D340" si="16">C339</f>
        <v>38000000</v>
      </c>
      <c r="D338" s="25">
        <f t="shared" si="16"/>
        <v>2706413.99</v>
      </c>
      <c r="E338" s="26">
        <f t="shared" si="13"/>
        <v>7.1221420789473688</v>
      </c>
      <c r="F338" s="25">
        <f t="shared" si="14"/>
        <v>35293586.009999998</v>
      </c>
    </row>
    <row r="339" spans="1:6" ht="31.2" x14ac:dyDescent="0.3">
      <c r="A339" s="10" t="s">
        <v>394</v>
      </c>
      <c r="B339" s="14" t="s">
        <v>395</v>
      </c>
      <c r="C339" s="27">
        <f t="shared" si="16"/>
        <v>38000000</v>
      </c>
      <c r="D339" s="27">
        <f t="shared" si="16"/>
        <v>2706413.99</v>
      </c>
      <c r="E339" s="28">
        <f t="shared" si="13"/>
        <v>7.1221420789473688</v>
      </c>
      <c r="F339" s="27">
        <f t="shared" si="14"/>
        <v>35293586.009999998</v>
      </c>
    </row>
    <row r="340" spans="1:6" ht="15.6" x14ac:dyDescent="0.3">
      <c r="A340" s="10" t="s">
        <v>396</v>
      </c>
      <c r="B340" s="14" t="s">
        <v>397</v>
      </c>
      <c r="C340" s="27">
        <f t="shared" si="16"/>
        <v>38000000</v>
      </c>
      <c r="D340" s="27">
        <f t="shared" si="16"/>
        <v>2706413.99</v>
      </c>
      <c r="E340" s="28">
        <f t="shared" si="13"/>
        <v>7.1221420789473688</v>
      </c>
      <c r="F340" s="27">
        <f t="shared" si="14"/>
        <v>35293586.009999998</v>
      </c>
    </row>
    <row r="341" spans="1:6" ht="15.6" x14ac:dyDescent="0.3">
      <c r="A341" s="10" t="s">
        <v>398</v>
      </c>
      <c r="B341" s="14" t="s">
        <v>399</v>
      </c>
      <c r="C341" s="27">
        <v>38000000</v>
      </c>
      <c r="D341" s="27">
        <v>2706413.99</v>
      </c>
      <c r="E341" s="28">
        <f t="shared" si="13"/>
        <v>7.1221420789473688</v>
      </c>
      <c r="F341" s="27">
        <f t="shared" si="14"/>
        <v>35293586.009999998</v>
      </c>
    </row>
    <row r="342" spans="1:6" ht="12.9" customHeight="1" x14ac:dyDescent="0.3">
      <c r="A342" s="3"/>
      <c r="B342" s="3"/>
      <c r="C342" s="4"/>
      <c r="D342" s="4"/>
      <c r="E342" s="2"/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5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17081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A8FB84F-049C-4D82-B110-807014F464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Попова</cp:lastModifiedBy>
  <cp:lastPrinted>2022-09-20T07:54:49Z</cp:lastPrinted>
  <dcterms:created xsi:type="dcterms:W3CDTF">2021-12-20T08:37:51Z</dcterms:created>
  <dcterms:modified xsi:type="dcterms:W3CDTF">2023-03-10T09:18:57Z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