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10" yWindow="405" windowWidth="21720" windowHeight="11940"/>
  </bookViews>
  <sheets>
    <sheet name="Расходы" sheetId="3" r:id="rId1"/>
  </sheets>
  <definedNames>
    <definedName name="_xlnm._FilterDatabase" localSheetId="0" hidden="1">Расходы!$A$5:$F$5</definedName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D314" i="3" l="1"/>
  <c r="C314" i="3"/>
  <c r="F303" i="3"/>
  <c r="E303" i="3"/>
  <c r="E302" i="3"/>
  <c r="D302" i="3"/>
  <c r="D301" i="3" s="1"/>
  <c r="C302" i="3"/>
  <c r="C301" i="3" s="1"/>
  <c r="D271" i="3"/>
  <c r="C271" i="3"/>
  <c r="F242" i="3"/>
  <c r="E242" i="3"/>
  <c r="D240" i="3"/>
  <c r="C240" i="3"/>
  <c r="D197" i="3"/>
  <c r="C197" i="3"/>
  <c r="C171" i="3"/>
  <c r="D171" i="3"/>
  <c r="D152" i="3"/>
  <c r="C152" i="3"/>
  <c r="F132" i="3"/>
  <c r="E132" i="3"/>
  <c r="D131" i="3"/>
  <c r="D130" i="3" s="1"/>
  <c r="C131" i="3"/>
  <c r="C130" i="3" s="1"/>
  <c r="D114" i="3"/>
  <c r="D113" i="3" s="1"/>
  <c r="C114" i="3"/>
  <c r="D98" i="3"/>
  <c r="C98" i="3"/>
  <c r="D87" i="3"/>
  <c r="C87" i="3"/>
  <c r="F90" i="3"/>
  <c r="D74" i="3"/>
  <c r="C74" i="3"/>
  <c r="D61" i="3"/>
  <c r="C61" i="3"/>
  <c r="C26" i="3"/>
  <c r="C11" i="3"/>
  <c r="E301" i="3" l="1"/>
  <c r="F301" i="3"/>
  <c r="F302" i="3"/>
  <c r="E171" i="3"/>
  <c r="C170" i="3"/>
  <c r="F171" i="3"/>
  <c r="E130" i="3"/>
  <c r="F130" i="3"/>
  <c r="E131" i="3"/>
  <c r="F131" i="3"/>
  <c r="D230" i="3" l="1"/>
  <c r="F269" i="3" l="1"/>
  <c r="E269" i="3"/>
  <c r="C106" i="3"/>
  <c r="C105" i="3" s="1"/>
  <c r="E272" i="3"/>
  <c r="F319" i="3"/>
  <c r="D316" i="3"/>
  <c r="D315" i="3" s="1"/>
  <c r="C316" i="3"/>
  <c r="C315" i="3" s="1"/>
  <c r="E319" i="3"/>
  <c r="D268" i="3"/>
  <c r="D267" i="3" s="1"/>
  <c r="C268" i="3"/>
  <c r="C267" i="3" s="1"/>
  <c r="F199" i="3"/>
  <c r="F316" i="3" l="1"/>
  <c r="E267" i="3"/>
  <c r="F267" i="3"/>
  <c r="F268" i="3"/>
  <c r="E316" i="3"/>
  <c r="E268" i="3"/>
  <c r="E14" i="3"/>
  <c r="D178" i="3" l="1"/>
  <c r="D11" i="3" l="1"/>
  <c r="D10" i="3" s="1"/>
  <c r="D9" i="3" s="1"/>
  <c r="C10" i="3"/>
  <c r="C9" i="3" s="1"/>
  <c r="D17" i="3"/>
  <c r="D16" i="3" s="1"/>
  <c r="C17" i="3"/>
  <c r="C16" i="3" s="1"/>
  <c r="D23" i="3"/>
  <c r="D22" i="3" s="1"/>
  <c r="C23" i="3"/>
  <c r="C22" i="3" s="1"/>
  <c r="D29" i="3"/>
  <c r="D28" i="3" s="1"/>
  <c r="C29" i="3"/>
  <c r="C28" i="3" s="1"/>
  <c r="D26" i="3"/>
  <c r="D33" i="3"/>
  <c r="D32" i="3" s="1"/>
  <c r="C33" i="3"/>
  <c r="C32" i="3" s="1"/>
  <c r="C38" i="3"/>
  <c r="C37" i="3" s="1"/>
  <c r="D38" i="3"/>
  <c r="D37" i="3" s="1"/>
  <c r="D43" i="3"/>
  <c r="C43" i="3"/>
  <c r="D45" i="3"/>
  <c r="C45" i="3"/>
  <c r="D51" i="3"/>
  <c r="D50" i="3" s="1"/>
  <c r="C51" i="3"/>
  <c r="C50" i="3" s="1"/>
  <c r="D56" i="3"/>
  <c r="D55" i="3" s="1"/>
  <c r="C56" i="3"/>
  <c r="C55" i="3" s="1"/>
  <c r="D60" i="3"/>
  <c r="C60" i="3"/>
  <c r="D65" i="3"/>
  <c r="D64" i="3" s="1"/>
  <c r="C65" i="3"/>
  <c r="C64" i="3" s="1"/>
  <c r="D69" i="3"/>
  <c r="D68" i="3" s="1"/>
  <c r="C69" i="3"/>
  <c r="C68" i="3" s="1"/>
  <c r="D73" i="3"/>
  <c r="C73" i="3"/>
  <c r="D79" i="3"/>
  <c r="D78" i="3" s="1"/>
  <c r="C79" i="3"/>
  <c r="C78" i="3" s="1"/>
  <c r="D82" i="3"/>
  <c r="D81" i="3" s="1"/>
  <c r="C82" i="3"/>
  <c r="C81" i="3" s="1"/>
  <c r="D85" i="3"/>
  <c r="D84" i="3" s="1"/>
  <c r="C85" i="3"/>
  <c r="C84" i="3" s="1"/>
  <c r="C94" i="3"/>
  <c r="C93" i="3" s="1"/>
  <c r="D94" i="3"/>
  <c r="D93" i="3" s="1"/>
  <c r="D101" i="3"/>
  <c r="D100" i="3" s="1"/>
  <c r="C101" i="3"/>
  <c r="C100" i="3" s="1"/>
  <c r="D106" i="3"/>
  <c r="D105" i="3" s="1"/>
  <c r="D111" i="3"/>
  <c r="D110" i="3" s="1"/>
  <c r="C111" i="3"/>
  <c r="C110" i="3" s="1"/>
  <c r="C113" i="3"/>
  <c r="C121" i="3"/>
  <c r="C120" i="3" s="1"/>
  <c r="D121" i="3"/>
  <c r="D120" i="3" s="1"/>
  <c r="D124" i="3"/>
  <c r="D123" i="3" s="1"/>
  <c r="C124" i="3"/>
  <c r="C123" i="3" s="1"/>
  <c r="D128" i="3"/>
  <c r="D127" i="3" s="1"/>
  <c r="C128" i="3"/>
  <c r="C127" i="3" s="1"/>
  <c r="D134" i="3"/>
  <c r="D133" i="3" s="1"/>
  <c r="C134" i="3"/>
  <c r="C133" i="3" s="1"/>
  <c r="D138" i="3"/>
  <c r="D137" i="3" s="1"/>
  <c r="D136" i="3" s="1"/>
  <c r="C138" i="3"/>
  <c r="C137" i="3" s="1"/>
  <c r="C136" i="3" s="1"/>
  <c r="D142" i="3"/>
  <c r="D141" i="3" s="1"/>
  <c r="C142" i="3"/>
  <c r="C141" i="3" s="1"/>
  <c r="D147" i="3"/>
  <c r="D146" i="3" s="1"/>
  <c r="C147" i="3"/>
  <c r="C146" i="3" s="1"/>
  <c r="D154" i="3"/>
  <c r="C154" i="3"/>
  <c r="D161" i="3"/>
  <c r="D160" i="3" s="1"/>
  <c r="C161" i="3"/>
  <c r="C160" i="3" s="1"/>
  <c r="D164" i="3"/>
  <c r="D163" i="3" s="1"/>
  <c r="C164" i="3"/>
  <c r="C163" i="3" s="1"/>
  <c r="D168" i="3"/>
  <c r="D167" i="3" s="1"/>
  <c r="C168" i="3"/>
  <c r="C167" i="3" s="1"/>
  <c r="D170" i="3"/>
  <c r="D174" i="3"/>
  <c r="C174" i="3"/>
  <c r="C173" i="3" s="1"/>
  <c r="D177" i="3"/>
  <c r="C178" i="3"/>
  <c r="C177" i="3" s="1"/>
  <c r="D182" i="3"/>
  <c r="D181" i="3" s="1"/>
  <c r="C182" i="3"/>
  <c r="C181" i="3" s="1"/>
  <c r="C186" i="3"/>
  <c r="C185" i="3" s="1"/>
  <c r="D186" i="3"/>
  <c r="D185" i="3" s="1"/>
  <c r="D191" i="3"/>
  <c r="D190" i="3" s="1"/>
  <c r="C191" i="3"/>
  <c r="C190" i="3" s="1"/>
  <c r="D195" i="3"/>
  <c r="D194" i="3" s="1"/>
  <c r="C195" i="3"/>
  <c r="C194" i="3" s="1"/>
  <c r="D203" i="3"/>
  <c r="D202" i="3" s="1"/>
  <c r="C203" i="3"/>
  <c r="C202" i="3" s="1"/>
  <c r="D206" i="3"/>
  <c r="D205" i="3" s="1"/>
  <c r="C206" i="3"/>
  <c r="C205" i="3" s="1"/>
  <c r="D211" i="3"/>
  <c r="C211" i="3"/>
  <c r="D214" i="3"/>
  <c r="C214" i="3"/>
  <c r="C184" i="3" l="1"/>
  <c r="D184" i="3"/>
  <c r="C49" i="3"/>
  <c r="D159" i="3"/>
  <c r="D126" i="3"/>
  <c r="C159" i="3"/>
  <c r="C126" i="3"/>
  <c r="C67" i="3"/>
  <c r="F84" i="3"/>
  <c r="E84" i="3"/>
  <c r="D67" i="3"/>
  <c r="D49" i="3"/>
  <c r="D173" i="3"/>
  <c r="D166" i="3" s="1"/>
  <c r="E174" i="3"/>
  <c r="C92" i="3"/>
  <c r="D92" i="3"/>
  <c r="E93" i="3"/>
  <c r="F105" i="3"/>
  <c r="E105" i="3"/>
  <c r="C109" i="3"/>
  <c r="D109" i="3"/>
  <c r="C210" i="3"/>
  <c r="C209" i="3" s="1"/>
  <c r="C201" i="3"/>
  <c r="D210" i="3"/>
  <c r="D209" i="3" s="1"/>
  <c r="C119" i="3"/>
  <c r="C42" i="3"/>
  <c r="C31" i="3" s="1"/>
  <c r="C151" i="3"/>
  <c r="C140" i="3" s="1"/>
  <c r="D119" i="3"/>
  <c r="D42" i="3"/>
  <c r="D31" i="3" s="1"/>
  <c r="C176" i="3"/>
  <c r="D201" i="3"/>
  <c r="D151" i="3"/>
  <c r="D140" i="3" s="1"/>
  <c r="C15" i="3"/>
  <c r="D176" i="3"/>
  <c r="D15" i="3"/>
  <c r="C166" i="3"/>
  <c r="D219" i="3"/>
  <c r="C219" i="3"/>
  <c r="D222" i="3"/>
  <c r="C222" i="3"/>
  <c r="D226" i="3"/>
  <c r="D225" i="3" s="1"/>
  <c r="D224" i="3" s="1"/>
  <c r="C226" i="3"/>
  <c r="C225" i="3" s="1"/>
  <c r="C224" i="3" s="1"/>
  <c r="D229" i="3"/>
  <c r="C230" i="3"/>
  <c r="C229" i="3" s="1"/>
  <c r="C235" i="3"/>
  <c r="C234" i="3" s="1"/>
  <c r="D235" i="3"/>
  <c r="D234" i="3" s="1"/>
  <c r="C239" i="3"/>
  <c r="D239" i="3"/>
  <c r="D244" i="3"/>
  <c r="D243" i="3" s="1"/>
  <c r="C244" i="3"/>
  <c r="C243" i="3" s="1"/>
  <c r="C258" i="3"/>
  <c r="C257" i="3" s="1"/>
  <c r="C253" i="3"/>
  <c r="C250" i="3"/>
  <c r="D250" i="3"/>
  <c r="D253" i="3"/>
  <c r="D258" i="3"/>
  <c r="D257" i="3" s="1"/>
  <c r="D263" i="3"/>
  <c r="D262" i="3" s="1"/>
  <c r="C263" i="3"/>
  <c r="C262" i="3" s="1"/>
  <c r="D270" i="3"/>
  <c r="C270" i="3"/>
  <c r="D274" i="3"/>
  <c r="D273" i="3" s="1"/>
  <c r="C274" i="3"/>
  <c r="C273" i="3" s="1"/>
  <c r="D280" i="3"/>
  <c r="D279" i="3" s="1"/>
  <c r="D278" i="3" s="1"/>
  <c r="C280" i="3"/>
  <c r="C279" i="3" s="1"/>
  <c r="C278" i="3" s="1"/>
  <c r="D284" i="3"/>
  <c r="D283" i="3" s="1"/>
  <c r="C284" i="3"/>
  <c r="C283" i="3" s="1"/>
  <c r="D287" i="3"/>
  <c r="D286" i="3" s="1"/>
  <c r="C287" i="3"/>
  <c r="C286" i="3" s="1"/>
  <c r="D291" i="3"/>
  <c r="D290" i="3" s="1"/>
  <c r="C291" i="3"/>
  <c r="C290" i="3" s="1"/>
  <c r="D294" i="3"/>
  <c r="D293" i="3" s="1"/>
  <c r="D289" i="3" s="1"/>
  <c r="C294" i="3"/>
  <c r="C293" i="3" s="1"/>
  <c r="C289" i="3" s="1"/>
  <c r="D297" i="3"/>
  <c r="D296" i="3" s="1"/>
  <c r="C297" i="3"/>
  <c r="C296" i="3" s="1"/>
  <c r="D305" i="3"/>
  <c r="D304" i="3" s="1"/>
  <c r="C305" i="3"/>
  <c r="C304" i="3" s="1"/>
  <c r="D308" i="3"/>
  <c r="C308" i="3"/>
  <c r="D311" i="3"/>
  <c r="C311" i="3"/>
  <c r="C322" i="3"/>
  <c r="C321" i="3" s="1"/>
  <c r="D322" i="3"/>
  <c r="D321" i="3" s="1"/>
  <c r="D327" i="3"/>
  <c r="D326" i="3" s="1"/>
  <c r="C327" i="3"/>
  <c r="C326" i="3" s="1"/>
  <c r="D332" i="3"/>
  <c r="D331" i="3" s="1"/>
  <c r="D330" i="3" s="1"/>
  <c r="D329" i="3" s="1"/>
  <c r="C332" i="3"/>
  <c r="C331" i="3" s="1"/>
  <c r="C330" i="3" s="1"/>
  <c r="C329" i="3" s="1"/>
  <c r="D336" i="3"/>
  <c r="D335" i="3" s="1"/>
  <c r="D334" i="3" s="1"/>
  <c r="C336" i="3"/>
  <c r="C335" i="3" s="1"/>
  <c r="C334" i="3" s="1"/>
  <c r="C228" i="3" l="1"/>
  <c r="D228" i="3"/>
  <c r="F159" i="3"/>
  <c r="D8" i="3"/>
  <c r="C8" i="3"/>
  <c r="F31" i="3"/>
  <c r="E31" i="3"/>
  <c r="C158" i="3"/>
  <c r="E92" i="3"/>
  <c r="C91" i="3"/>
  <c r="F92" i="3"/>
  <c r="D256" i="3"/>
  <c r="C256" i="3"/>
  <c r="F67" i="3"/>
  <c r="C249" i="3"/>
  <c r="C248" i="3" s="1"/>
  <c r="D91" i="3"/>
  <c r="D118" i="3"/>
  <c r="D158" i="3"/>
  <c r="C118" i="3"/>
  <c r="C282" i="3"/>
  <c r="D249" i="3"/>
  <c r="D248" i="3" s="1"/>
  <c r="D282" i="3"/>
  <c r="C307" i="3"/>
  <c r="C300" i="3" s="1"/>
  <c r="D218" i="3"/>
  <c r="D217" i="3" s="1"/>
  <c r="D307" i="3"/>
  <c r="D300" i="3" s="1"/>
  <c r="C218" i="3"/>
  <c r="C217" i="3" s="1"/>
  <c r="A62" i="3"/>
  <c r="A63" i="3"/>
  <c r="C299" i="3" l="1"/>
  <c r="D200" i="3"/>
  <c r="C200" i="3"/>
  <c r="D277" i="3"/>
  <c r="C277" i="3"/>
  <c r="C247" i="3"/>
  <c r="D247" i="3"/>
  <c r="D299" i="3"/>
  <c r="F337" i="3"/>
  <c r="E337" i="3"/>
  <c r="F336" i="3"/>
  <c r="E336" i="3"/>
  <c r="F335" i="3"/>
  <c r="E335" i="3"/>
  <c r="F334" i="3"/>
  <c r="E334" i="3"/>
  <c r="F333" i="3"/>
  <c r="E333" i="3"/>
  <c r="F332" i="3"/>
  <c r="E332" i="3"/>
  <c r="F331" i="3"/>
  <c r="E331" i="3"/>
  <c r="F330" i="3"/>
  <c r="E330" i="3"/>
  <c r="F329" i="3"/>
  <c r="E329" i="3"/>
  <c r="F328" i="3"/>
  <c r="E328" i="3"/>
  <c r="F327" i="3"/>
  <c r="E327" i="3"/>
  <c r="F326" i="3"/>
  <c r="E326" i="3"/>
  <c r="F325" i="3"/>
  <c r="E325" i="3"/>
  <c r="F324" i="3"/>
  <c r="E324" i="3"/>
  <c r="F323" i="3"/>
  <c r="E323" i="3"/>
  <c r="F322" i="3"/>
  <c r="E322" i="3"/>
  <c r="F321" i="3"/>
  <c r="E321" i="3"/>
  <c r="F320" i="3"/>
  <c r="E320" i="3"/>
  <c r="F318" i="3"/>
  <c r="E318" i="3"/>
  <c r="F317" i="3"/>
  <c r="E317" i="3"/>
  <c r="F315" i="3"/>
  <c r="E315" i="3"/>
  <c r="F314" i="3"/>
  <c r="E314" i="3"/>
  <c r="F313" i="3"/>
  <c r="E313" i="3"/>
  <c r="F312" i="3"/>
  <c r="E312" i="3"/>
  <c r="F311" i="3"/>
  <c r="E311" i="3"/>
  <c r="F310" i="3"/>
  <c r="E310" i="3"/>
  <c r="F309" i="3"/>
  <c r="E309" i="3"/>
  <c r="F308" i="3"/>
  <c r="E308" i="3"/>
  <c r="F307" i="3"/>
  <c r="E307" i="3"/>
  <c r="F306" i="3"/>
  <c r="E306" i="3"/>
  <c r="F305" i="3"/>
  <c r="E305" i="3"/>
  <c r="F304" i="3"/>
  <c r="E304" i="3"/>
  <c r="F300" i="3"/>
  <c r="E300" i="3"/>
  <c r="F298" i="3"/>
  <c r="E298" i="3"/>
  <c r="F297" i="3"/>
  <c r="E297" i="3"/>
  <c r="F296" i="3"/>
  <c r="E296" i="3"/>
  <c r="F295" i="3"/>
  <c r="E295" i="3"/>
  <c r="F294" i="3"/>
  <c r="E294" i="3"/>
  <c r="F293" i="3"/>
  <c r="E293" i="3"/>
  <c r="F292" i="3"/>
  <c r="E292" i="3"/>
  <c r="F291" i="3"/>
  <c r="E291" i="3"/>
  <c r="F290" i="3"/>
  <c r="E290" i="3"/>
  <c r="F289" i="3"/>
  <c r="E289" i="3"/>
  <c r="F288" i="3"/>
  <c r="E288" i="3"/>
  <c r="F287" i="3"/>
  <c r="E287" i="3"/>
  <c r="F286" i="3"/>
  <c r="E286" i="3"/>
  <c r="F285" i="3"/>
  <c r="E285" i="3"/>
  <c r="F284" i="3"/>
  <c r="E284" i="3"/>
  <c r="F283" i="3"/>
  <c r="E283" i="3"/>
  <c r="F282" i="3"/>
  <c r="E282" i="3"/>
  <c r="F281" i="3"/>
  <c r="E281" i="3"/>
  <c r="F280" i="3"/>
  <c r="E280" i="3"/>
  <c r="F279" i="3"/>
  <c r="E279" i="3"/>
  <c r="F278" i="3"/>
  <c r="E278" i="3"/>
  <c r="F276" i="3"/>
  <c r="E276" i="3"/>
  <c r="F275" i="3"/>
  <c r="E275" i="3"/>
  <c r="F274" i="3"/>
  <c r="E274" i="3"/>
  <c r="F273" i="3"/>
  <c r="E273" i="3"/>
  <c r="F272" i="3"/>
  <c r="F271" i="3"/>
  <c r="E271" i="3"/>
  <c r="F270" i="3"/>
  <c r="E270" i="3"/>
  <c r="F266" i="3"/>
  <c r="E266" i="3"/>
  <c r="F265" i="3"/>
  <c r="E265" i="3"/>
  <c r="F264" i="3"/>
  <c r="E264" i="3"/>
  <c r="F263" i="3"/>
  <c r="E263" i="3"/>
  <c r="F262" i="3"/>
  <c r="E262" i="3"/>
  <c r="F261" i="3"/>
  <c r="E261" i="3"/>
  <c r="F260" i="3"/>
  <c r="E260" i="3"/>
  <c r="F259" i="3"/>
  <c r="E259" i="3"/>
  <c r="F258" i="3"/>
  <c r="E258" i="3"/>
  <c r="F257" i="3"/>
  <c r="E257" i="3"/>
  <c r="F256" i="3"/>
  <c r="E256" i="3"/>
  <c r="F255" i="3"/>
  <c r="E255" i="3"/>
  <c r="F254" i="3"/>
  <c r="E254" i="3"/>
  <c r="F253" i="3"/>
  <c r="E253" i="3"/>
  <c r="F252" i="3"/>
  <c r="E252" i="3"/>
  <c r="F251" i="3"/>
  <c r="E251" i="3"/>
  <c r="F250" i="3"/>
  <c r="E250" i="3"/>
  <c r="F249" i="3"/>
  <c r="E249" i="3"/>
  <c r="F248" i="3"/>
  <c r="E248" i="3"/>
  <c r="F246" i="3"/>
  <c r="E246" i="3"/>
  <c r="F245" i="3"/>
  <c r="E245" i="3"/>
  <c r="F244" i="3"/>
  <c r="E244" i="3"/>
  <c r="F243" i="3"/>
  <c r="E243" i="3"/>
  <c r="F241" i="3"/>
  <c r="E241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F218" i="3"/>
  <c r="E218" i="3"/>
  <c r="F217" i="3"/>
  <c r="E217" i="3"/>
  <c r="F216" i="3"/>
  <c r="E216" i="3"/>
  <c r="F215" i="3"/>
  <c r="E215" i="3"/>
  <c r="F214" i="3"/>
  <c r="E214" i="3"/>
  <c r="F213" i="3"/>
  <c r="E213" i="3"/>
  <c r="F212" i="3"/>
  <c r="E212" i="3"/>
  <c r="F211" i="3"/>
  <c r="E211" i="3"/>
  <c r="F210" i="3"/>
  <c r="E210" i="3"/>
  <c r="F209" i="3"/>
  <c r="E209" i="3"/>
  <c r="F208" i="3"/>
  <c r="E208" i="3"/>
  <c r="F207" i="3"/>
  <c r="E207" i="3"/>
  <c r="F206" i="3"/>
  <c r="E206" i="3"/>
  <c r="F205" i="3"/>
  <c r="E205" i="3"/>
  <c r="F204" i="3"/>
  <c r="E204" i="3"/>
  <c r="F203" i="3"/>
  <c r="E203" i="3"/>
  <c r="F202" i="3"/>
  <c r="E202" i="3"/>
  <c r="F201" i="3"/>
  <c r="E201" i="3"/>
  <c r="E199" i="3"/>
  <c r="F198" i="3"/>
  <c r="E198" i="3"/>
  <c r="F197" i="3"/>
  <c r="E197" i="3"/>
  <c r="F196" i="3"/>
  <c r="E196" i="3"/>
  <c r="F195" i="3"/>
  <c r="E195" i="3"/>
  <c r="F194" i="3"/>
  <c r="E194" i="3"/>
  <c r="F193" i="3"/>
  <c r="E193" i="3"/>
  <c r="F192" i="3"/>
  <c r="E192" i="3"/>
  <c r="F191" i="3"/>
  <c r="E191" i="3"/>
  <c r="F190" i="3"/>
  <c r="E190" i="3"/>
  <c r="F189" i="3"/>
  <c r="E189" i="3"/>
  <c r="F188" i="3"/>
  <c r="E188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E181" i="3"/>
  <c r="F180" i="3"/>
  <c r="E180" i="3"/>
  <c r="F179" i="3"/>
  <c r="E179" i="3"/>
  <c r="F178" i="3"/>
  <c r="E178" i="3"/>
  <c r="F177" i="3"/>
  <c r="E177" i="3"/>
  <c r="F176" i="3"/>
  <c r="E176" i="3"/>
  <c r="F175" i="3"/>
  <c r="E175" i="3"/>
  <c r="F174" i="3"/>
  <c r="F173" i="3"/>
  <c r="E173" i="3"/>
  <c r="F172" i="3"/>
  <c r="E172" i="3"/>
  <c r="F170" i="3"/>
  <c r="E170" i="3"/>
  <c r="F169" i="3"/>
  <c r="E169" i="3"/>
  <c r="F168" i="3"/>
  <c r="E168" i="3"/>
  <c r="F167" i="3"/>
  <c r="E167" i="3"/>
  <c r="F166" i="3"/>
  <c r="E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E159" i="3"/>
  <c r="F158" i="3"/>
  <c r="E158" i="3"/>
  <c r="F157" i="3"/>
  <c r="E157" i="3"/>
  <c r="F156" i="3"/>
  <c r="E156" i="3"/>
  <c r="F155" i="3"/>
  <c r="E155" i="3"/>
  <c r="F154" i="3"/>
  <c r="E154" i="3"/>
  <c r="F153" i="3"/>
  <c r="E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29" i="3"/>
  <c r="E129" i="3"/>
  <c r="F128" i="3"/>
  <c r="E128" i="3"/>
  <c r="F127" i="3"/>
  <c r="E127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4" i="3"/>
  <c r="E104" i="3"/>
  <c r="F103" i="3"/>
  <c r="E103" i="3"/>
  <c r="F102" i="3"/>
  <c r="E102" i="3"/>
  <c r="F101" i="3"/>
  <c r="E101" i="3"/>
  <c r="F100" i="3"/>
  <c r="E100" i="3"/>
  <c r="F97" i="3"/>
  <c r="E97" i="3"/>
  <c r="F96" i="3"/>
  <c r="E96" i="3"/>
  <c r="F95" i="3"/>
  <c r="E95" i="3"/>
  <c r="F94" i="3"/>
  <c r="E94" i="3"/>
  <c r="F93" i="3"/>
  <c r="F91" i="3"/>
  <c r="E91" i="3"/>
  <c r="E90" i="3"/>
  <c r="F89" i="3"/>
  <c r="E89" i="3"/>
  <c r="F88" i="3"/>
  <c r="E88" i="3"/>
  <c r="F87" i="3"/>
  <c r="E87" i="3"/>
  <c r="F86" i="3"/>
  <c r="E86" i="3"/>
  <c r="F85" i="3"/>
  <c r="E85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E67" i="3"/>
  <c r="F66" i="3"/>
  <c r="E66" i="3"/>
  <c r="F63" i="3"/>
  <c r="E63" i="3"/>
  <c r="F62" i="3"/>
  <c r="E62" i="3"/>
  <c r="F59" i="3"/>
  <c r="E59" i="3"/>
  <c r="F58" i="3"/>
  <c r="E58" i="3"/>
  <c r="F57" i="3"/>
  <c r="E57" i="3"/>
  <c r="F54" i="3"/>
  <c r="E54" i="3"/>
  <c r="F53" i="3"/>
  <c r="E53" i="3"/>
  <c r="F52" i="3"/>
  <c r="E52" i="3"/>
  <c r="F49" i="3"/>
  <c r="E49" i="3"/>
  <c r="F48" i="3"/>
  <c r="E48" i="3"/>
  <c r="F47" i="3"/>
  <c r="E47" i="3"/>
  <c r="F46" i="3"/>
  <c r="E46" i="3"/>
  <c r="F44" i="3"/>
  <c r="E44" i="3"/>
  <c r="F41" i="3"/>
  <c r="E41" i="3"/>
  <c r="F40" i="3"/>
  <c r="E40" i="3"/>
  <c r="F39" i="3"/>
  <c r="E39" i="3"/>
  <c r="F36" i="3"/>
  <c r="E36" i="3"/>
  <c r="F35" i="3"/>
  <c r="E35" i="3"/>
  <c r="F34" i="3"/>
  <c r="E34" i="3"/>
  <c r="F30" i="3"/>
  <c r="E30" i="3"/>
  <c r="F27" i="3"/>
  <c r="E27" i="3"/>
  <c r="F25" i="3"/>
  <c r="E25" i="3"/>
  <c r="F24" i="3"/>
  <c r="E24" i="3"/>
  <c r="F21" i="3"/>
  <c r="E21" i="3"/>
  <c r="F20" i="3"/>
  <c r="E20" i="3"/>
  <c r="F19" i="3"/>
  <c r="E19" i="3"/>
  <c r="F18" i="3"/>
  <c r="E18" i="3"/>
  <c r="F14" i="3"/>
  <c r="F13" i="3"/>
  <c r="E13" i="3"/>
  <c r="F12" i="3"/>
  <c r="E12" i="3"/>
  <c r="F8" i="3"/>
  <c r="E8" i="3"/>
  <c r="E64" i="3"/>
  <c r="F64" i="3"/>
  <c r="F60" i="3"/>
  <c r="E55" i="3"/>
  <c r="F55" i="3"/>
  <c r="F50" i="3"/>
  <c r="E45" i="3"/>
  <c r="F45" i="3"/>
  <c r="F43" i="3"/>
  <c r="F37" i="3"/>
  <c r="E37" i="3"/>
  <c r="F32" i="3"/>
  <c r="F26" i="3"/>
  <c r="F28" i="3"/>
  <c r="F22" i="3"/>
  <c r="F16" i="3"/>
  <c r="C6" i="3" l="1"/>
  <c r="D6" i="3"/>
  <c r="F247" i="3"/>
  <c r="E200" i="3"/>
  <c r="F200" i="3"/>
  <c r="E299" i="3"/>
  <c r="E247" i="3"/>
  <c r="F277" i="3"/>
  <c r="E277" i="3"/>
  <c r="F299" i="3"/>
  <c r="E11" i="3"/>
  <c r="E60" i="3"/>
  <c r="E26" i="3"/>
  <c r="F23" i="3"/>
  <c r="E23" i="3"/>
  <c r="E22" i="3"/>
  <c r="F11" i="3"/>
  <c r="E16" i="3"/>
  <c r="E28" i="3"/>
  <c r="E32" i="3"/>
  <c r="E50" i="3"/>
  <c r="E17" i="3"/>
  <c r="E33" i="3"/>
  <c r="E43" i="3"/>
  <c r="E51" i="3"/>
  <c r="F17" i="3"/>
  <c r="F29" i="3"/>
  <c r="F33" i="3"/>
  <c r="E10" i="3"/>
  <c r="E38" i="3"/>
  <c r="E56" i="3"/>
  <c r="E61" i="3"/>
  <c r="E65" i="3"/>
  <c r="E29" i="3"/>
  <c r="F51" i="3"/>
  <c r="F10" i="3"/>
  <c r="F38" i="3"/>
  <c r="F56" i="3"/>
  <c r="F61" i="3"/>
  <c r="F65" i="3"/>
  <c r="F15" i="3"/>
  <c r="E9" i="3"/>
  <c r="F9" i="3"/>
  <c r="E42" i="3" l="1"/>
  <c r="E15" i="3"/>
  <c r="F42" i="3"/>
  <c r="F6" i="3"/>
  <c r="E6" i="3"/>
</calcChain>
</file>

<file path=xl/sharedStrings.xml><?xml version="1.0" encoding="utf-8"?>
<sst xmlns="http://schemas.openxmlformats.org/spreadsheetml/2006/main" count="668" uniqueCount="426">
  <si>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</si>
  <si>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</si>
  <si>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</si>
  <si>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</si>
  <si>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</si>
  <si>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</si>
  <si>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</si>
  <si>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</si>
  <si>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</si>
  <si>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</si>
  <si>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</si>
  <si>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</si>
  <si>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</si>
  <si>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</si>
  <si>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</si>
  <si>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</si>
  <si>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</si>
  <si>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</si>
  <si>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</si>
  <si>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</si>
  <si>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</si>
  <si>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</si>
  <si>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</si>
  <si>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</si>
  <si>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</si>
  <si>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</si>
  <si>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</si>
  <si>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</si>
  <si>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</si>
  <si>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</si>
  <si>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</si>
  <si>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</si>
  <si>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</si>
  <si>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</si>
  <si>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</si>
  <si>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</si>
  <si>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</si>
  <si>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</si>
  <si>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</si>
  <si>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</si>
  <si>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иных платежей</t>
  </si>
  <si>
    <t xml:space="preserve"> 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</si>
  <si>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</si>
  <si>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</si>
  <si>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</si>
  <si>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</si>
  <si>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</si>
  <si>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</si>
  <si>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</si>
  <si>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</si>
  <si>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</si>
  <si>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</si>
  <si>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</si>
  <si>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</si>
  <si>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</si>
  <si>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</si>
  <si>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</si>
  <si>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</si>
  <si>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</si>
  <si>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</si>
  <si>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</si>
  <si>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</si>
  <si>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</si>
  <si>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</si>
  <si>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</si>
  <si>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</si>
  <si>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</si>
  <si>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</si>
  <si>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</si>
  <si>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</si>
  <si>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</si>
  <si>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</si>
  <si>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</si>
  <si>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</si>
  <si>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</si>
  <si>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</si>
  <si>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</si>
  <si>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</si>
  <si>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</si>
  <si>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</si>
  <si>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</si>
  <si>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</si>
  <si>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</si>
  <si>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</si>
  <si>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</si>
  <si>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</si>
  <si>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</si>
  <si>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</si>
  <si>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</si>
  <si>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</si>
  <si>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</si>
  <si>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</si>
  <si>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</si>
  <si>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</si>
  <si>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</si>
  <si>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</si>
  <si>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</si>
  <si>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</si>
  <si>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</si>
  <si>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</si>
  <si>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</si>
  <si>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</si>
  <si>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</si>
  <si>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</si>
  <si>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</si>
  <si>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</si>
  <si>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</si>
  <si>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</si>
  <si>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</si>
  <si>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</si>
  <si>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</si>
  <si>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</si>
  <si>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</si>
  <si>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</si>
  <si>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</si>
  <si>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</si>
  <si>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</si>
  <si>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</si>
  <si>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</si>
  <si>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</si>
  <si>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</si>
  <si>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</si>
  <si>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</si>
  <si>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</si>
  <si>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</si>
  <si>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</si>
  <si>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</si>
  <si>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</si>
  <si>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</si>
  <si>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</si>
  <si>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</si>
  <si>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</si>
  <si>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</si>
  <si>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</si>
  <si>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</si>
  <si>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</si>
  <si>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</si>
  <si>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</si>
  <si>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</si>
  <si>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</si>
  <si>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</si>
  <si>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</si>
  <si>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</si>
  <si>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</si>
  <si>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</si>
  <si>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</si>
  <si>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</si>
  <si>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</si>
  <si>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</si>
  <si>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</si>
  <si>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</si>
  <si>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</si>
  <si>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</si>
  <si>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</si>
  <si>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</si>
  <si>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</si>
  <si>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</si>
  <si>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</si>
  <si>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</si>
  <si>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</si>
  <si>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</si>
  <si>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</si>
  <si>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</si>
  <si>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</si>
  <si>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</si>
  <si>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</si>
  <si>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</si>
  <si>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</si>
  <si>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</si>
  <si>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</si>
  <si>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</si>
  <si>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</si>
  <si>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</si>
  <si>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</si>
  <si>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</si>
  <si>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</si>
  <si>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</si>
  <si>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</si>
  <si>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</si>
  <si>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</si>
  <si>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</si>
  <si>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</si>
  <si>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</si>
  <si>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</si>
  <si>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</si>
  <si>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</si>
  <si>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</si>
  <si>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</si>
  <si>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</si>
  <si>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</si>
  <si>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</si>
  <si>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</si>
  <si>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</si>
  <si>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</si>
  <si>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</si>
  <si>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</si>
  <si>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</si>
  <si>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</si>
  <si>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</si>
  <si>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</si>
  <si>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</si>
  <si>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</si>
  <si>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</si>
  <si>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</si>
  <si>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</si>
  <si>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</si>
  <si>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</si>
  <si>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</si>
  <si>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</si>
  <si>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</si>
  <si>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</si>
  <si>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</si>
  <si>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</si>
  <si>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</si>
  <si>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</si>
  <si>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</si>
  <si>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</si>
  <si>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</si>
  <si>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</si>
  <si>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</si>
  <si>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</si>
  <si>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</si>
  <si>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</si>
  <si>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</si>
  <si>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</si>
  <si>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</si>
  <si>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</si>
  <si>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</si>
  <si>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</si>
  <si>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</si>
  <si>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</si>
  <si>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</si>
  <si>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</si>
  <si>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</si>
  <si>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</si>
  <si>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</si>
  <si>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</si>
  <si>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</si>
  <si>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</si>
  <si>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</si>
  <si>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</si>
  <si>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</si>
  <si>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</si>
  <si>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</si>
  <si>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</si>
  <si>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</si>
  <si>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</si>
  <si>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</si>
  <si>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</si>
  <si>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</si>
  <si>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</si>
  <si>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</si>
  <si>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</si>
  <si>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</si>
  <si>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</si>
  <si>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</si>
  <si>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</si>
  <si>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</si>
  <si>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</si>
  <si>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</si>
  <si>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</si>
  <si>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</si>
  <si>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</si>
  <si>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</si>
  <si>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</si>
  <si>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</si>
  <si>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</si>
  <si>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</si>
  <si>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</si>
  <si>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</si>
  <si>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</si>
  <si>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</si>
  <si>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</si>
  <si>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</si>
  <si>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</si>
  <si>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</si>
  <si>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</si>
  <si>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</si>
  <si>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</si>
  <si>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</si>
  <si>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</si>
  <si>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</si>
  <si>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</si>
  <si>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</si>
  <si>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</si>
  <si>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</si>
  <si>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</si>
  <si>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</si>
  <si>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</si>
  <si>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</si>
  <si>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</si>
  <si>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</si>
  <si>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</si>
  <si>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</si>
  <si>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</si>
  <si>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</si>
  <si>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</si>
  <si>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</si>
  <si>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</si>
  <si>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</si>
  <si>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</si>
  <si>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</si>
  <si>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</si>
  <si>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</si>
  <si>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</si>
  <si>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</si>
  <si>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</si>
  <si>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</si>
  <si>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</si>
  <si>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</si>
  <si>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</si>
  <si>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</si>
  <si>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</si>
  <si>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</si>
  <si>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</si>
  <si>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</si>
  <si>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</si>
  <si>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</si>
  <si>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</si>
  <si>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</si>
  <si>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</si>
  <si>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</si>
  <si>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</si>
  <si>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</si>
  <si>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</si>
  <si>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</si>
  <si>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</si>
  <si>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</si>
  <si>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</si>
  <si>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</si>
  <si>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</si>
  <si>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</si>
  <si>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</si>
  <si>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</si>
  <si>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</si>
  <si>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</si>
  <si>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</si>
  <si>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</si>
  <si>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</si>
  <si>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</si>
  <si>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</si>
  <si>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</si>
  <si>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</si>
  <si>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</si>
  <si>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</si>
  <si>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</si>
  <si>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</si>
  <si>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</si>
  <si>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</si>
  <si>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</si>
  <si>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</si>
  <si>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</si>
  <si>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</si>
  <si>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</si>
  <si>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</si>
  <si>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</si>
  <si>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</si>
  <si>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</si>
  <si>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</si>
  <si>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</si>
  <si>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</si>
  <si>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</si>
  <si>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</si>
  <si>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</si>
  <si>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</si>
  <si>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</si>
  <si>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</si>
  <si>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</si>
  <si>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</si>
  <si>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</si>
  <si>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</si>
  <si>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</si>
  <si>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</si>
  <si>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</si>
  <si>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</si>
  <si>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</si>
  <si>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</si>
  <si>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</si>
  <si>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</si>
  <si>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</si>
  <si>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</si>
  <si>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</si>
  <si>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</si>
  <si>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</si>
  <si>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</si>
  <si>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</si>
  <si>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</si>
  <si>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</si>
  <si>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</si>
  <si>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</si>
  <si>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</si>
  <si>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</si>
  <si>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</si>
  <si>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</si>
  <si>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</si>
  <si>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</si>
  <si>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</si>
  <si>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</si>
  <si>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</si>
  <si>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</si>
  <si>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</si>
  <si>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</si>
  <si>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</si>
  <si>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</si>
  <si>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</si>
  <si>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</si>
  <si>
    <t xml:space="preserve"> 000 0103 0000000000 123</t>
  </si>
  <si>
    <t xml:space="preserve"> 000 0103 0000000000 300</t>
  </si>
  <si>
    <t xml:space="preserve"> 000 0103 0000000000 360</t>
  </si>
  <si>
    <t>Иные выплаты населению</t>
  </si>
  <si>
    <t xml:space="preserve"> 000 0804 0000000000 300</t>
  </si>
  <si>
    <t xml:space="preserve"> 000 0804 0000000000 320</t>
  </si>
  <si>
    <t xml:space="preserve"> 000 0804 0000000000 321</t>
  </si>
  <si>
    <t xml:space="preserve"> 000 1105 0000000000 123</t>
  </si>
  <si>
    <t xml:space="preserve"> 000 0113 0000000000 870</t>
  </si>
  <si>
    <t xml:space="preserve"> 000 0310 0000000000 120</t>
  </si>
  <si>
    <t xml:space="preserve"> 000 0310 0000000000 123</t>
  </si>
  <si>
    <t>Иные выплаты государственных (муниципальных) органов привлкаемым лицам</t>
  </si>
  <si>
    <t xml:space="preserve"> 000 0314 0000000000 242</t>
  </si>
  <si>
    <t xml:space="preserve"> 000 0409 0000000000 400</t>
  </si>
  <si>
    <t xml:space="preserve"> 000 0409 0000000000 410</t>
  </si>
  <si>
    <t xml:space="preserve"> 000 0409 0000000000 414</t>
  </si>
  <si>
    <t xml:space="preserve"> 000 0709 0000000000 612</t>
  </si>
  <si>
    <t xml:space="preserve"> 000 1101 0000000000 244</t>
  </si>
  <si>
    <t xml:space="preserve"> 000 1101 0000000000 240</t>
  </si>
  <si>
    <t xml:space="preserve"> 000 1101 0000000000 200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</si>
</sst>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31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18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9" fillId="0" borderId="46" xfId="48" applyNumberFormat="1" applyFont="1" applyBorder="1" applyAlignment="1" applyProtection="1">
      <alignment horizontal="left" vertical="center" wrapText="1"/>
    </xf>
    <xf numFmtId="0" fontId="18" fillId="0" borderId="46" xfId="48" applyNumberFormat="1" applyFont="1" applyBorder="1" applyAlignment="1" applyProtection="1">
      <alignment horizontal="left" vertical="center" wrapText="1"/>
    </xf>
    <xf numFmtId="0" fontId="18" fillId="4" borderId="46" xfId="48" applyNumberFormat="1" applyFont="1" applyFill="1" applyBorder="1" applyAlignment="1" applyProtection="1">
      <alignment horizontal="left" vertical="center" wrapText="1"/>
    </xf>
    <xf numFmtId="49" fontId="19" fillId="0" borderId="46" xfId="50" applyNumberFormat="1" applyFont="1" applyBorder="1" applyAlignment="1" applyProtection="1">
      <alignment horizontal="center" vertical="center"/>
    </xf>
    <xf numFmtId="49" fontId="18" fillId="0" borderId="46" xfId="50" applyNumberFormat="1" applyFont="1" applyBorder="1" applyAlignment="1" applyProtection="1">
      <alignment horizontal="center" vertical="center"/>
    </xf>
    <xf numFmtId="49" fontId="18" fillId="4" borderId="46" xfId="50" applyNumberFormat="1" applyFont="1" applyFill="1" applyBorder="1" applyAlignment="1" applyProtection="1">
      <alignment horizontal="center" vertical="center"/>
    </xf>
    <xf numFmtId="49" fontId="19" fillId="4" borderId="46" xfId="50" applyNumberFormat="1" applyFont="1" applyFill="1" applyBorder="1" applyAlignment="1" applyProtection="1">
      <alignment horizontal="center" vertical="center"/>
    </xf>
    <xf numFmtId="0" fontId="6" fillId="0" borderId="1" xfId="58" applyNumberFormat="1" applyBorder="1" applyProtection="1">
      <alignment horizontal="left"/>
    </xf>
    <xf numFmtId="49" fontId="6" fillId="0" borderId="1" xfId="59" applyNumberFormat="1" applyBorder="1" applyProtection="1"/>
    <xf numFmtId="4" fontId="4" fillId="0" borderId="1" xfId="61" applyNumberFormat="1" applyBorder="1" applyProtection="1"/>
    <xf numFmtId="0" fontId="0" fillId="0" borderId="1" xfId="0" applyBorder="1" applyProtection="1">
      <protection locked="0"/>
    </xf>
    <xf numFmtId="0" fontId="19" fillId="4" borderId="46" xfId="48" applyNumberFormat="1" applyFont="1" applyFill="1" applyBorder="1" applyAlignment="1" applyProtection="1">
      <alignment horizontal="left" vertical="center" wrapText="1"/>
    </xf>
    <xf numFmtId="4" fontId="20" fillId="0" borderId="46" xfId="40" applyNumberFormat="1" applyFont="1" applyBorder="1" applyAlignment="1" applyProtection="1">
      <alignment vertical="center"/>
    </xf>
    <xf numFmtId="165" fontId="20" fillId="0" borderId="46" xfId="40" applyNumberFormat="1" applyFont="1" applyBorder="1" applyAlignment="1" applyProtection="1">
      <alignment vertical="center"/>
    </xf>
    <xf numFmtId="4" fontId="18" fillId="0" borderId="46" xfId="40" applyNumberFormat="1" applyFont="1" applyBorder="1" applyAlignment="1" applyProtection="1">
      <alignment vertical="center"/>
    </xf>
    <xf numFmtId="165" fontId="18" fillId="0" borderId="46" xfId="40" applyNumberFormat="1" applyFont="1" applyBorder="1" applyAlignment="1" applyProtection="1">
      <alignment vertical="center"/>
    </xf>
    <xf numFmtId="4" fontId="19" fillId="4" borderId="46" xfId="40" applyNumberFormat="1" applyFont="1" applyFill="1" applyBorder="1" applyAlignment="1" applyProtection="1">
      <alignment vertical="center"/>
    </xf>
    <xf numFmtId="165" fontId="19" fillId="4" borderId="46" xfId="40" applyNumberFormat="1" applyFont="1" applyFill="1" applyBorder="1" applyAlignment="1" applyProtection="1">
      <alignment vertical="center"/>
    </xf>
    <xf numFmtId="4" fontId="18" fillId="4" borderId="46" xfId="40" applyNumberFormat="1" applyFont="1" applyFill="1" applyBorder="1" applyAlignment="1" applyProtection="1">
      <alignment vertical="center"/>
    </xf>
    <xf numFmtId="165" fontId="18" fillId="4" borderId="46" xfId="40" applyNumberFormat="1" applyFont="1" applyFill="1" applyBorder="1" applyAlignment="1" applyProtection="1">
      <alignment vertical="center"/>
    </xf>
    <xf numFmtId="4" fontId="17" fillId="4" borderId="46" xfId="40" applyNumberFormat="1" applyFont="1" applyFill="1" applyBorder="1" applyAlignment="1" applyProtection="1">
      <alignment vertical="center"/>
    </xf>
    <xf numFmtId="0" fontId="19" fillId="0" borderId="1" xfId="1" applyNumberFormat="1" applyFont="1" applyAlignment="1" applyProtection="1">
      <alignment horizontal="center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colors>
    <mruColors>
      <color rgb="FFCC9900"/>
      <color rgb="FFFF66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8"/>
  <sheetViews>
    <sheetView tabSelected="1" zoomScale="70" zoomScaleNormal="70" zoomScaleSheetLayoutView="100" workbookViewId="0">
      <selection activeCell="I12" sqref="I12"/>
    </sheetView>
  </sheetViews>
  <sheetFormatPr defaultColWidth="9.140625" defaultRowHeight="15" x14ac:dyDescent="0.25"/>
  <cols>
    <col min="1" max="1" width="62.28515625" style="1" customWidth="1"/>
    <col min="2" max="2" width="26.140625" style="1" customWidth="1"/>
    <col min="3" max="3" width="32.28515625" style="1" customWidth="1"/>
    <col min="4" max="4" width="19.5703125" style="1" customWidth="1"/>
    <col min="5" max="5" width="14.28515625" style="1" customWidth="1"/>
    <col min="6" max="6" width="18.42578125" style="1" customWidth="1"/>
    <col min="7" max="16384" width="9.140625" style="1"/>
  </cols>
  <sheetData>
    <row r="1" spans="1:6" ht="7.5" customHeight="1" x14ac:dyDescent="0.25">
      <c r="A1" s="5"/>
      <c r="B1" s="6"/>
      <c r="C1" s="6"/>
      <c r="D1" s="2"/>
      <c r="E1" s="2"/>
    </row>
    <row r="2" spans="1:6" ht="14.1" customHeight="1" x14ac:dyDescent="0.25">
      <c r="A2" s="30" t="s">
        <v>403</v>
      </c>
      <c r="B2" s="30"/>
      <c r="C2" s="30"/>
      <c r="D2" s="30"/>
      <c r="E2" s="30"/>
      <c r="F2" s="30"/>
    </row>
    <row r="3" spans="1:6" ht="12.95" customHeight="1" x14ac:dyDescent="0.25">
      <c r="A3" s="16"/>
      <c r="B3" s="16"/>
      <c r="C3" s="17"/>
      <c r="D3" s="18"/>
      <c r="E3" s="2"/>
      <c r="F3" s="19"/>
    </row>
    <row r="4" spans="1:6" ht="47.25" x14ac:dyDescent="0.25">
      <c r="A4" s="7" t="s">
        <v>0</v>
      </c>
      <c r="B4" s="7" t="s">
        <v>5</v>
      </c>
      <c r="C4" s="7" t="s">
        <v>1</v>
      </c>
      <c r="D4" s="7" t="s">
        <v>2</v>
      </c>
      <c r="E4" s="7" t="s">
        <v>404</v>
      </c>
      <c r="F4" s="7" t="s">
        <v>405</v>
      </c>
    </row>
    <row r="5" spans="1:6" ht="15.6" customHeight="1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25.5" customHeight="1" x14ac:dyDescent="0.25">
      <c r="A6" s="9" t="s">
        <v>6</v>
      </c>
      <c r="B6" s="12" t="s">
        <v>3</v>
      </c>
      <c r="C6" s="21">
        <f>C8+C91+C118+C158+C200+C247+C277+C299+C329+C334</f>
        <v>4827677429.8299999</v>
      </c>
      <c r="D6" s="21">
        <f>D8+D91+D118+D158+D200+D247+D277+D299+D329+D334</f>
        <v>263734435.45999998</v>
      </c>
      <c r="E6" s="22">
        <f>D6/C6*100</f>
        <v>5.4629672196074424</v>
      </c>
      <c r="F6" s="21">
        <f>C6-D6</f>
        <v>4563942994.3699999</v>
      </c>
    </row>
    <row r="7" spans="1:6" ht="14.25" customHeight="1" x14ac:dyDescent="0.25">
      <c r="A7" s="10" t="s">
        <v>4</v>
      </c>
      <c r="B7" s="13"/>
      <c r="C7" s="23"/>
      <c r="D7" s="23"/>
      <c r="E7" s="24"/>
      <c r="F7" s="23"/>
    </row>
    <row r="8" spans="1:6" ht="15.75" x14ac:dyDescent="0.25">
      <c r="A8" s="20" t="s">
        <v>7</v>
      </c>
      <c r="B8" s="15" t="s">
        <v>8</v>
      </c>
      <c r="C8" s="25">
        <f>C9+C15+C31+C49+C64+C67</f>
        <v>412921677.70000005</v>
      </c>
      <c r="D8" s="25">
        <f>D9+D15+D31+D49+D64+D67</f>
        <v>6937422.9400000004</v>
      </c>
      <c r="E8" s="26">
        <f>D8*100/C8</f>
        <v>1.6800820384732247</v>
      </c>
      <c r="F8" s="25">
        <f>C8-D8</f>
        <v>405984254.76000005</v>
      </c>
    </row>
    <row r="9" spans="1:6" ht="31.5" x14ac:dyDescent="0.25">
      <c r="A9" s="11" t="s">
        <v>9</v>
      </c>
      <c r="B9" s="14" t="s">
        <v>10</v>
      </c>
      <c r="C9" s="27">
        <f>C10</f>
        <v>6681844</v>
      </c>
      <c r="D9" s="27">
        <f>D10</f>
        <v>118084.93</v>
      </c>
      <c r="E9" s="28">
        <f>D9*100/C9</f>
        <v>1.7672506272220663</v>
      </c>
      <c r="F9" s="27">
        <f>C9-D9</f>
        <v>6563759.0700000003</v>
      </c>
    </row>
    <row r="10" spans="1:6" ht="63" x14ac:dyDescent="0.25">
      <c r="A10" s="11" t="s">
        <v>11</v>
      </c>
      <c r="B10" s="14" t="s">
        <v>12</v>
      </c>
      <c r="C10" s="27">
        <f>C11</f>
        <v>6681844</v>
      </c>
      <c r="D10" s="27">
        <f>D11</f>
        <v>118084.93</v>
      </c>
      <c r="E10" s="28">
        <f t="shared" ref="E10:E66" si="0">D10*100/C10</f>
        <v>1.7672506272220663</v>
      </c>
      <c r="F10" s="27">
        <f t="shared" ref="F10:F66" si="1">C10-D10</f>
        <v>6563759.0700000003</v>
      </c>
    </row>
    <row r="11" spans="1:6" ht="31.5" x14ac:dyDescent="0.25">
      <c r="A11" s="11" t="s">
        <v>13</v>
      </c>
      <c r="B11" s="14" t="s">
        <v>14</v>
      </c>
      <c r="C11" s="27">
        <f>C12+C13+C14</f>
        <v>6681844</v>
      </c>
      <c r="D11" s="27">
        <f>D12+D13+D14</f>
        <v>118084.93</v>
      </c>
      <c r="E11" s="28">
        <f t="shared" si="0"/>
        <v>1.7672506272220663</v>
      </c>
      <c r="F11" s="27">
        <f t="shared" si="1"/>
        <v>6563759.0700000003</v>
      </c>
    </row>
    <row r="12" spans="1:6" ht="21.6" customHeight="1" x14ac:dyDescent="0.25">
      <c r="A12" s="11" t="s">
        <v>15</v>
      </c>
      <c r="B12" s="14" t="s">
        <v>16</v>
      </c>
      <c r="C12" s="27">
        <v>5032138</v>
      </c>
      <c r="D12" s="27">
        <v>118084.93</v>
      </c>
      <c r="E12" s="28">
        <f t="shared" si="0"/>
        <v>2.3466154942491642</v>
      </c>
      <c r="F12" s="27">
        <f t="shared" si="1"/>
        <v>4914053.07</v>
      </c>
    </row>
    <row r="13" spans="1:6" ht="47.25" x14ac:dyDescent="0.25">
      <c r="A13" s="11" t="s">
        <v>17</v>
      </c>
      <c r="B13" s="14" t="s">
        <v>18</v>
      </c>
      <c r="C13" s="27">
        <v>130000</v>
      </c>
      <c r="D13" s="27">
        <v>0</v>
      </c>
      <c r="E13" s="28">
        <f t="shared" si="0"/>
        <v>0</v>
      </c>
      <c r="F13" s="27">
        <f t="shared" si="1"/>
        <v>130000</v>
      </c>
    </row>
    <row r="14" spans="1:6" ht="47.25" x14ac:dyDescent="0.25">
      <c r="A14" s="11" t="s">
        <v>19</v>
      </c>
      <c r="B14" s="14" t="s">
        <v>20</v>
      </c>
      <c r="C14" s="27">
        <v>1519706</v>
      </c>
      <c r="D14" s="27">
        <v>0</v>
      </c>
      <c r="E14" s="28">
        <f>D14*100/C14</f>
        <v>0</v>
      </c>
      <c r="F14" s="27">
        <f t="shared" si="1"/>
        <v>1519706</v>
      </c>
    </row>
    <row r="15" spans="1:6" ht="47.25" x14ac:dyDescent="0.25">
      <c r="A15" s="11" t="s">
        <v>21</v>
      </c>
      <c r="B15" s="14" t="s">
        <v>22</v>
      </c>
      <c r="C15" s="27">
        <f>C16+C22+C26+C28</f>
        <v>3097488</v>
      </c>
      <c r="D15" s="27">
        <f>D16+D22+D26+D28</f>
        <v>45777.83</v>
      </c>
      <c r="E15" s="28">
        <f t="shared" si="0"/>
        <v>1.4779017707251811</v>
      </c>
      <c r="F15" s="27">
        <f t="shared" si="1"/>
        <v>3051710.17</v>
      </c>
    </row>
    <row r="16" spans="1:6" ht="63" x14ac:dyDescent="0.25">
      <c r="A16" s="11" t="s">
        <v>11</v>
      </c>
      <c r="B16" s="14" t="s">
        <v>23</v>
      </c>
      <c r="C16" s="27">
        <f>C17</f>
        <v>2307545</v>
      </c>
      <c r="D16" s="27">
        <f>D17</f>
        <v>39335.14</v>
      </c>
      <c r="E16" s="28">
        <f t="shared" si="0"/>
        <v>1.7046315456469971</v>
      </c>
      <c r="F16" s="27">
        <f t="shared" si="1"/>
        <v>2268209.86</v>
      </c>
    </row>
    <row r="17" spans="1:6" ht="31.5" x14ac:dyDescent="0.25">
      <c r="A17" s="11" t="s">
        <v>13</v>
      </c>
      <c r="B17" s="14" t="s">
        <v>24</v>
      </c>
      <c r="C17" s="27">
        <f>C18+C19+C20+C21</f>
        <v>2307545</v>
      </c>
      <c r="D17" s="27">
        <f>D18+D19+D20+D21</f>
        <v>39335.14</v>
      </c>
      <c r="E17" s="28">
        <f t="shared" si="0"/>
        <v>1.7046315456469971</v>
      </c>
      <c r="F17" s="27">
        <f t="shared" si="1"/>
        <v>2268209.86</v>
      </c>
    </row>
    <row r="18" spans="1:6" ht="18.600000000000001" customHeight="1" x14ac:dyDescent="0.25">
      <c r="A18" s="11" t="s">
        <v>15</v>
      </c>
      <c r="B18" s="14" t="s">
        <v>25</v>
      </c>
      <c r="C18" s="27">
        <v>1604874</v>
      </c>
      <c r="D18" s="27">
        <v>39335.14</v>
      </c>
      <c r="E18" s="28">
        <f t="shared" si="0"/>
        <v>2.4509799523202442</v>
      </c>
      <c r="F18" s="27">
        <f t="shared" si="1"/>
        <v>1565538.86</v>
      </c>
    </row>
    <row r="19" spans="1:6" ht="47.25" x14ac:dyDescent="0.25">
      <c r="A19" s="11" t="s">
        <v>17</v>
      </c>
      <c r="B19" s="14" t="s">
        <v>26</v>
      </c>
      <c r="C19" s="27">
        <v>118000</v>
      </c>
      <c r="D19" s="27">
        <v>0</v>
      </c>
      <c r="E19" s="28">
        <f t="shared" si="0"/>
        <v>0</v>
      </c>
      <c r="F19" s="27">
        <f t="shared" si="1"/>
        <v>118000</v>
      </c>
    </row>
    <row r="20" spans="1:6" ht="69" customHeight="1" x14ac:dyDescent="0.25">
      <c r="A20" s="11" t="s">
        <v>143</v>
      </c>
      <c r="B20" s="14" t="s">
        <v>406</v>
      </c>
      <c r="C20" s="27">
        <v>100000</v>
      </c>
      <c r="D20" s="27">
        <v>0</v>
      </c>
      <c r="E20" s="28">
        <f t="shared" si="0"/>
        <v>0</v>
      </c>
      <c r="F20" s="27">
        <f t="shared" si="1"/>
        <v>100000</v>
      </c>
    </row>
    <row r="21" spans="1:6" ht="47.25" x14ac:dyDescent="0.25">
      <c r="A21" s="11" t="s">
        <v>19</v>
      </c>
      <c r="B21" s="14" t="s">
        <v>27</v>
      </c>
      <c r="C21" s="27">
        <v>484671</v>
      </c>
      <c r="D21" s="27">
        <v>0</v>
      </c>
      <c r="E21" s="28">
        <f t="shared" si="0"/>
        <v>0</v>
      </c>
      <c r="F21" s="27">
        <f t="shared" si="1"/>
        <v>484671</v>
      </c>
    </row>
    <row r="22" spans="1:6" ht="31.5" x14ac:dyDescent="0.25">
      <c r="A22" s="11" t="s">
        <v>28</v>
      </c>
      <c r="B22" s="14" t="s">
        <v>29</v>
      </c>
      <c r="C22" s="27">
        <f>C23</f>
        <v>384943</v>
      </c>
      <c r="D22" s="27">
        <f>D23</f>
        <v>6442.69</v>
      </c>
      <c r="E22" s="28">
        <f t="shared" si="0"/>
        <v>1.6736737646872395</v>
      </c>
      <c r="F22" s="27">
        <f t="shared" si="1"/>
        <v>378500.31</v>
      </c>
    </row>
    <row r="23" spans="1:6" ht="31.5" x14ac:dyDescent="0.25">
      <c r="A23" s="11" t="s">
        <v>30</v>
      </c>
      <c r="B23" s="14" t="s">
        <v>31</v>
      </c>
      <c r="C23" s="27">
        <f>C24+C25</f>
        <v>384943</v>
      </c>
      <c r="D23" s="27">
        <f>D24+D25</f>
        <v>6442.69</v>
      </c>
      <c r="E23" s="28">
        <f t="shared" si="0"/>
        <v>1.6736737646872395</v>
      </c>
      <c r="F23" s="27">
        <f t="shared" si="1"/>
        <v>378500.31</v>
      </c>
    </row>
    <row r="24" spans="1:6" ht="31.5" x14ac:dyDescent="0.25">
      <c r="A24" s="11" t="s">
        <v>32</v>
      </c>
      <c r="B24" s="14" t="s">
        <v>33</v>
      </c>
      <c r="C24" s="27">
        <v>141811</v>
      </c>
      <c r="D24" s="27">
        <v>6442.69</v>
      </c>
      <c r="E24" s="28">
        <f t="shared" si="0"/>
        <v>4.5431525057999735</v>
      </c>
      <c r="F24" s="27">
        <f t="shared" si="1"/>
        <v>135368.31</v>
      </c>
    </row>
    <row r="25" spans="1:6" ht="15.75" x14ac:dyDescent="0.25">
      <c r="A25" s="11" t="s">
        <v>34</v>
      </c>
      <c r="B25" s="14" t="s">
        <v>35</v>
      </c>
      <c r="C25" s="27">
        <v>243132</v>
      </c>
      <c r="D25" s="27">
        <v>0</v>
      </c>
      <c r="E25" s="28">
        <f t="shared" si="0"/>
        <v>0</v>
      </c>
      <c r="F25" s="27">
        <f t="shared" si="1"/>
        <v>243132</v>
      </c>
    </row>
    <row r="26" spans="1:6" ht="17.45" customHeight="1" x14ac:dyDescent="0.25">
      <c r="A26" s="11" t="s">
        <v>78</v>
      </c>
      <c r="B26" s="14" t="s">
        <v>407</v>
      </c>
      <c r="C26" s="27">
        <f>C27</f>
        <v>125000</v>
      </c>
      <c r="D26" s="27">
        <f>D27</f>
        <v>0</v>
      </c>
      <c r="E26" s="28">
        <f t="shared" si="0"/>
        <v>0</v>
      </c>
      <c r="F26" s="27">
        <f t="shared" si="1"/>
        <v>125000</v>
      </c>
    </row>
    <row r="27" spans="1:6" ht="15.75" x14ac:dyDescent="0.25">
      <c r="A27" s="11" t="s">
        <v>409</v>
      </c>
      <c r="B27" s="14" t="s">
        <v>408</v>
      </c>
      <c r="C27" s="27">
        <v>125000</v>
      </c>
      <c r="D27" s="27">
        <v>0</v>
      </c>
      <c r="E27" s="28">
        <f t="shared" si="0"/>
        <v>0</v>
      </c>
      <c r="F27" s="27">
        <f t="shared" si="1"/>
        <v>125000</v>
      </c>
    </row>
    <row r="28" spans="1:6" ht="15.75" x14ac:dyDescent="0.25">
      <c r="A28" s="11" t="s">
        <v>36</v>
      </c>
      <c r="B28" s="14" t="s">
        <v>37</v>
      </c>
      <c r="C28" s="27">
        <f>C29</f>
        <v>280000</v>
      </c>
      <c r="D28" s="27">
        <f>D29</f>
        <v>0</v>
      </c>
      <c r="E28" s="28">
        <f t="shared" si="0"/>
        <v>0</v>
      </c>
      <c r="F28" s="27">
        <f t="shared" si="1"/>
        <v>280000</v>
      </c>
    </row>
    <row r="29" spans="1:6" ht="15.75" x14ac:dyDescent="0.25">
      <c r="A29" s="11" t="s">
        <v>38</v>
      </c>
      <c r="B29" s="14" t="s">
        <v>39</v>
      </c>
      <c r="C29" s="27">
        <f>C30</f>
        <v>280000</v>
      </c>
      <c r="D29" s="27">
        <f>D30</f>
        <v>0</v>
      </c>
      <c r="E29" s="28">
        <f t="shared" si="0"/>
        <v>0</v>
      </c>
      <c r="F29" s="27">
        <f t="shared" si="1"/>
        <v>280000</v>
      </c>
    </row>
    <row r="30" spans="1:6" ht="15.75" x14ac:dyDescent="0.25">
      <c r="A30" s="11" t="s">
        <v>40</v>
      </c>
      <c r="B30" s="14" t="s">
        <v>41</v>
      </c>
      <c r="C30" s="27">
        <v>280000</v>
      </c>
      <c r="D30" s="27">
        <v>0</v>
      </c>
      <c r="E30" s="28">
        <f t="shared" si="0"/>
        <v>0</v>
      </c>
      <c r="F30" s="27">
        <f t="shared" si="1"/>
        <v>280000</v>
      </c>
    </row>
    <row r="31" spans="1:6" ht="47.25" x14ac:dyDescent="0.25">
      <c r="A31" s="11" t="s">
        <v>42</v>
      </c>
      <c r="B31" s="14" t="s">
        <v>43</v>
      </c>
      <c r="C31" s="27">
        <f>C32+C37+C42</f>
        <v>164888190.78</v>
      </c>
      <c r="D31" s="27">
        <f>D32+D37+D42</f>
        <v>3282391.93</v>
      </c>
      <c r="E31" s="28">
        <f>D31*100/C31</f>
        <v>1.9906773884004163</v>
      </c>
      <c r="F31" s="27">
        <f>C31-D31</f>
        <v>161605798.84999999</v>
      </c>
    </row>
    <row r="32" spans="1:6" ht="78.75" x14ac:dyDescent="0.25">
      <c r="A32" s="11" t="s">
        <v>11</v>
      </c>
      <c r="B32" s="14" t="s">
        <v>44</v>
      </c>
      <c r="C32" s="27">
        <f>C33</f>
        <v>140091558</v>
      </c>
      <c r="D32" s="27">
        <f>D33</f>
        <v>2423030.4700000002</v>
      </c>
      <c r="E32" s="28">
        <f t="shared" si="0"/>
        <v>1.7296049130954774</v>
      </c>
      <c r="F32" s="27">
        <f t="shared" si="1"/>
        <v>137668527.53</v>
      </c>
    </row>
    <row r="33" spans="1:6" ht="31.5" x14ac:dyDescent="0.25">
      <c r="A33" s="11" t="s">
        <v>13</v>
      </c>
      <c r="B33" s="14" t="s">
        <v>45</v>
      </c>
      <c r="C33" s="27">
        <f>C34+C35+C36</f>
        <v>140091558</v>
      </c>
      <c r="D33" s="27">
        <f>D34+D35+D36</f>
        <v>2423030.4700000002</v>
      </c>
      <c r="E33" s="28">
        <f t="shared" si="0"/>
        <v>1.7296049130954774</v>
      </c>
      <c r="F33" s="27">
        <f t="shared" si="1"/>
        <v>137668527.53</v>
      </c>
    </row>
    <row r="34" spans="1:6" ht="21.6" customHeight="1" x14ac:dyDescent="0.25">
      <c r="A34" s="11" t="s">
        <v>15</v>
      </c>
      <c r="B34" s="14" t="s">
        <v>46</v>
      </c>
      <c r="C34" s="27">
        <v>104803555</v>
      </c>
      <c r="D34" s="27">
        <v>2410998.4700000002</v>
      </c>
      <c r="E34" s="28">
        <f t="shared" si="0"/>
        <v>2.3004930223979523</v>
      </c>
      <c r="F34" s="27">
        <f t="shared" si="1"/>
        <v>102392556.53</v>
      </c>
    </row>
    <row r="35" spans="1:6" ht="47.25" x14ac:dyDescent="0.25">
      <c r="A35" s="11" t="s">
        <v>17</v>
      </c>
      <c r="B35" s="14" t="s">
        <v>47</v>
      </c>
      <c r="C35" s="27">
        <v>3361000</v>
      </c>
      <c r="D35" s="27">
        <v>12032</v>
      </c>
      <c r="E35" s="28">
        <f t="shared" si="0"/>
        <v>0.3579886938411187</v>
      </c>
      <c r="F35" s="27">
        <f t="shared" si="1"/>
        <v>3348968</v>
      </c>
    </row>
    <row r="36" spans="1:6" ht="47.25" x14ac:dyDescent="0.25">
      <c r="A36" s="11" t="s">
        <v>19</v>
      </c>
      <c r="B36" s="14" t="s">
        <v>48</v>
      </c>
      <c r="C36" s="27">
        <v>31927003</v>
      </c>
      <c r="D36" s="27">
        <v>0</v>
      </c>
      <c r="E36" s="28">
        <f t="shared" si="0"/>
        <v>0</v>
      </c>
      <c r="F36" s="27">
        <f t="shared" si="1"/>
        <v>31927003</v>
      </c>
    </row>
    <row r="37" spans="1:6" ht="31.5" x14ac:dyDescent="0.25">
      <c r="A37" s="11" t="s">
        <v>28</v>
      </c>
      <c r="B37" s="14" t="s">
        <v>49</v>
      </c>
      <c r="C37" s="27">
        <f>C38</f>
        <v>22096632.780000001</v>
      </c>
      <c r="D37" s="27">
        <f>D38</f>
        <v>856561.46</v>
      </c>
      <c r="E37" s="28">
        <f t="shared" si="0"/>
        <v>3.876434335168419</v>
      </c>
      <c r="F37" s="27">
        <f t="shared" si="1"/>
        <v>21240071.32</v>
      </c>
    </row>
    <row r="38" spans="1:6" ht="31.5" x14ac:dyDescent="0.25">
      <c r="A38" s="11" t="s">
        <v>30</v>
      </c>
      <c r="B38" s="14" t="s">
        <v>50</v>
      </c>
      <c r="C38" s="27">
        <f>C39+C40+C41</f>
        <v>22096632.780000001</v>
      </c>
      <c r="D38" s="27">
        <f>D39+D40+D41</f>
        <v>856561.46</v>
      </c>
      <c r="E38" s="28">
        <f t="shared" si="0"/>
        <v>3.876434335168419</v>
      </c>
      <c r="F38" s="27">
        <f t="shared" si="1"/>
        <v>21240071.32</v>
      </c>
    </row>
    <row r="39" spans="1:6" ht="31.5" x14ac:dyDescent="0.25">
      <c r="A39" s="11" t="s">
        <v>32</v>
      </c>
      <c r="B39" s="14" t="s">
        <v>51</v>
      </c>
      <c r="C39" s="27">
        <v>3262000</v>
      </c>
      <c r="D39" s="27">
        <v>169737.49</v>
      </c>
      <c r="E39" s="28">
        <f t="shared" si="0"/>
        <v>5.2034791538933174</v>
      </c>
      <c r="F39" s="27">
        <f t="shared" si="1"/>
        <v>3092262.51</v>
      </c>
    </row>
    <row r="40" spans="1:6" ht="15.75" x14ac:dyDescent="0.25">
      <c r="A40" s="11" t="s">
        <v>34</v>
      </c>
      <c r="B40" s="14" t="s">
        <v>52</v>
      </c>
      <c r="C40" s="27">
        <v>14084632.779999999</v>
      </c>
      <c r="D40" s="27">
        <v>389525.44</v>
      </c>
      <c r="E40" s="28">
        <f t="shared" si="0"/>
        <v>2.7656059343848938</v>
      </c>
      <c r="F40" s="27">
        <f t="shared" si="1"/>
        <v>13695107.34</v>
      </c>
    </row>
    <row r="41" spans="1:6" ht="15.75" x14ac:dyDescent="0.25">
      <c r="A41" s="11" t="s">
        <v>53</v>
      </c>
      <c r="B41" s="14" t="s">
        <v>54</v>
      </c>
      <c r="C41" s="27">
        <v>4750000</v>
      </c>
      <c r="D41" s="27">
        <v>297298.53000000003</v>
      </c>
      <c r="E41" s="28">
        <f t="shared" si="0"/>
        <v>6.258916421052632</v>
      </c>
      <c r="F41" s="27">
        <f t="shared" si="1"/>
        <v>4452701.47</v>
      </c>
    </row>
    <row r="42" spans="1:6" ht="15.75" x14ac:dyDescent="0.25">
      <c r="A42" s="11" t="s">
        <v>36</v>
      </c>
      <c r="B42" s="14" t="s">
        <v>55</v>
      </c>
      <c r="C42" s="27">
        <f>C43+C45</f>
        <v>2700000</v>
      </c>
      <c r="D42" s="27">
        <f>D43+D45</f>
        <v>2800</v>
      </c>
      <c r="E42" s="28">
        <f t="shared" si="0"/>
        <v>0.1037037037037037</v>
      </c>
      <c r="F42" s="27">
        <f t="shared" si="1"/>
        <v>2697200</v>
      </c>
    </row>
    <row r="43" spans="1:6" ht="15.75" x14ac:dyDescent="0.25">
      <c r="A43" s="11" t="s">
        <v>56</v>
      </c>
      <c r="B43" s="14" t="s">
        <v>57</v>
      </c>
      <c r="C43" s="27">
        <f>C44</f>
        <v>1000000</v>
      </c>
      <c r="D43" s="27">
        <f>D44</f>
        <v>2800</v>
      </c>
      <c r="E43" s="28">
        <f t="shared" si="0"/>
        <v>0.28000000000000003</v>
      </c>
      <c r="F43" s="27">
        <f t="shared" si="1"/>
        <v>997200</v>
      </c>
    </row>
    <row r="44" spans="1:6" ht="31.5" x14ac:dyDescent="0.25">
      <c r="A44" s="11" t="s">
        <v>58</v>
      </c>
      <c r="B44" s="14" t="s">
        <v>59</v>
      </c>
      <c r="C44" s="27">
        <v>1000000</v>
      </c>
      <c r="D44" s="27">
        <v>2800</v>
      </c>
      <c r="E44" s="28">
        <f t="shared" si="0"/>
        <v>0.28000000000000003</v>
      </c>
      <c r="F44" s="27">
        <f t="shared" si="1"/>
        <v>997200</v>
      </c>
    </row>
    <row r="45" spans="1:6" ht="15.75" x14ac:dyDescent="0.25">
      <c r="A45" s="11" t="s">
        <v>38</v>
      </c>
      <c r="B45" s="14" t="s">
        <v>60</v>
      </c>
      <c r="C45" s="27">
        <f>C46+C47+C48</f>
        <v>1700000</v>
      </c>
      <c r="D45" s="27">
        <f>D46+D47+D48</f>
        <v>0</v>
      </c>
      <c r="E45" s="28">
        <f t="shared" si="0"/>
        <v>0</v>
      </c>
      <c r="F45" s="27">
        <f t="shared" si="1"/>
        <v>1700000</v>
      </c>
    </row>
    <row r="46" spans="1:6" ht="18" customHeight="1" x14ac:dyDescent="0.25">
      <c r="A46" s="11" t="s">
        <v>61</v>
      </c>
      <c r="B46" s="14" t="s">
        <v>62</v>
      </c>
      <c r="C46" s="27">
        <v>58000</v>
      </c>
      <c r="D46" s="27">
        <v>0</v>
      </c>
      <c r="E46" s="28">
        <f t="shared" si="0"/>
        <v>0</v>
      </c>
      <c r="F46" s="27">
        <f t="shared" si="1"/>
        <v>58000</v>
      </c>
    </row>
    <row r="47" spans="1:6" ht="15.75" x14ac:dyDescent="0.25">
      <c r="A47" s="11" t="s">
        <v>63</v>
      </c>
      <c r="B47" s="14" t="s">
        <v>64</v>
      </c>
      <c r="C47" s="27">
        <v>72000</v>
      </c>
      <c r="D47" s="27">
        <v>0</v>
      </c>
      <c r="E47" s="28">
        <f t="shared" si="0"/>
        <v>0</v>
      </c>
      <c r="F47" s="27">
        <f t="shared" si="1"/>
        <v>72000</v>
      </c>
    </row>
    <row r="48" spans="1:6" ht="15.75" x14ac:dyDescent="0.25">
      <c r="A48" s="11" t="s">
        <v>40</v>
      </c>
      <c r="B48" s="14" t="s">
        <v>65</v>
      </c>
      <c r="C48" s="27">
        <v>1570000</v>
      </c>
      <c r="D48" s="27">
        <v>0</v>
      </c>
      <c r="E48" s="28">
        <f t="shared" si="0"/>
        <v>0</v>
      </c>
      <c r="F48" s="27">
        <f t="shared" si="1"/>
        <v>1570000</v>
      </c>
    </row>
    <row r="49" spans="1:6" ht="47.25" x14ac:dyDescent="0.25">
      <c r="A49" s="11" t="s">
        <v>66</v>
      </c>
      <c r="B49" s="14" t="s">
        <v>67</v>
      </c>
      <c r="C49" s="27">
        <f>C50+C55+C60</f>
        <v>47115250</v>
      </c>
      <c r="D49" s="27">
        <f>D50+D55+D60</f>
        <v>2004471.2799999998</v>
      </c>
      <c r="E49" s="28">
        <f t="shared" si="0"/>
        <v>4.2544001782862226</v>
      </c>
      <c r="F49" s="27">
        <f t="shared" si="1"/>
        <v>45110778.719999999</v>
      </c>
    </row>
    <row r="50" spans="1:6" ht="78.75" x14ac:dyDescent="0.25">
      <c r="A50" s="11" t="s">
        <v>11</v>
      </c>
      <c r="B50" s="14" t="s">
        <v>68</v>
      </c>
      <c r="C50" s="27">
        <f>C51</f>
        <v>43702237</v>
      </c>
      <c r="D50" s="27">
        <f>D51</f>
        <v>1862095.69</v>
      </c>
      <c r="E50" s="28">
        <f t="shared" si="0"/>
        <v>4.2608704218047233</v>
      </c>
      <c r="F50" s="27">
        <f t="shared" si="1"/>
        <v>41840141.310000002</v>
      </c>
    </row>
    <row r="51" spans="1:6" ht="31.5" x14ac:dyDescent="0.25">
      <c r="A51" s="11" t="s">
        <v>13</v>
      </c>
      <c r="B51" s="14" t="s">
        <v>69</v>
      </c>
      <c r="C51" s="27">
        <f>C52+C53+C54</f>
        <v>43702237</v>
      </c>
      <c r="D51" s="27">
        <f>D52+D53+D54</f>
        <v>1862095.69</v>
      </c>
      <c r="E51" s="28">
        <f t="shared" si="0"/>
        <v>4.2608704218047233</v>
      </c>
      <c r="F51" s="27">
        <f t="shared" si="1"/>
        <v>41840141.310000002</v>
      </c>
    </row>
    <row r="52" spans="1:6" ht="16.899999999999999" customHeight="1" x14ac:dyDescent="0.25">
      <c r="A52" s="11" t="s">
        <v>15</v>
      </c>
      <c r="B52" s="14" t="s">
        <v>70</v>
      </c>
      <c r="C52" s="27">
        <v>32162340</v>
      </c>
      <c r="D52" s="27">
        <v>1832095.69</v>
      </c>
      <c r="E52" s="28">
        <f t="shared" si="0"/>
        <v>5.6964004795670959</v>
      </c>
      <c r="F52" s="27">
        <f t="shared" si="1"/>
        <v>30330244.309999999</v>
      </c>
    </row>
    <row r="53" spans="1:6" ht="47.25" x14ac:dyDescent="0.25">
      <c r="A53" s="11" t="s">
        <v>17</v>
      </c>
      <c r="B53" s="14" t="s">
        <v>71</v>
      </c>
      <c r="C53" s="27">
        <v>1695500</v>
      </c>
      <c r="D53" s="27">
        <v>30000</v>
      </c>
      <c r="E53" s="28">
        <f t="shared" si="0"/>
        <v>1.7693895606015924</v>
      </c>
      <c r="F53" s="27">
        <f t="shared" si="1"/>
        <v>1665500</v>
      </c>
    </row>
    <row r="54" spans="1:6" ht="47.25" x14ac:dyDescent="0.25">
      <c r="A54" s="11" t="s">
        <v>19</v>
      </c>
      <c r="B54" s="14" t="s">
        <v>72</v>
      </c>
      <c r="C54" s="27">
        <v>9844397</v>
      </c>
      <c r="D54" s="27">
        <v>0</v>
      </c>
      <c r="E54" s="28">
        <f t="shared" si="0"/>
        <v>0</v>
      </c>
      <c r="F54" s="27">
        <f t="shared" si="1"/>
        <v>9844397</v>
      </c>
    </row>
    <row r="55" spans="1:6" ht="31.5" x14ac:dyDescent="0.25">
      <c r="A55" s="11" t="s">
        <v>28</v>
      </c>
      <c r="B55" s="14" t="s">
        <v>73</v>
      </c>
      <c r="C55" s="27">
        <f>C56</f>
        <v>3380613</v>
      </c>
      <c r="D55" s="27">
        <f>D56</f>
        <v>140114.58999999997</v>
      </c>
      <c r="E55" s="28">
        <f t="shared" si="0"/>
        <v>4.1446503932866605</v>
      </c>
      <c r="F55" s="27">
        <f t="shared" si="1"/>
        <v>3240498.41</v>
      </c>
    </row>
    <row r="56" spans="1:6" ht="31.5" x14ac:dyDescent="0.25">
      <c r="A56" s="11" t="s">
        <v>30</v>
      </c>
      <c r="B56" s="14" t="s">
        <v>74</v>
      </c>
      <c r="C56" s="27">
        <f>C57+C58+C59</f>
        <v>3380613</v>
      </c>
      <c r="D56" s="27">
        <f>D57+D58+D59</f>
        <v>140114.58999999997</v>
      </c>
      <c r="E56" s="28">
        <f t="shared" si="0"/>
        <v>4.1446503932866605</v>
      </c>
      <c r="F56" s="27">
        <f t="shared" si="1"/>
        <v>3240498.41</v>
      </c>
    </row>
    <row r="57" spans="1:6" ht="31.5" x14ac:dyDescent="0.25">
      <c r="A57" s="11" t="s">
        <v>32</v>
      </c>
      <c r="B57" s="14" t="s">
        <v>75</v>
      </c>
      <c r="C57" s="27">
        <v>1833976</v>
      </c>
      <c r="D57" s="27">
        <v>90598.95</v>
      </c>
      <c r="E57" s="28">
        <f t="shared" si="0"/>
        <v>4.9400292043080167</v>
      </c>
      <c r="F57" s="27">
        <f t="shared" si="1"/>
        <v>1743377.05</v>
      </c>
    </row>
    <row r="58" spans="1:6" ht="15.75" x14ac:dyDescent="0.25">
      <c r="A58" s="11" t="s">
        <v>34</v>
      </c>
      <c r="B58" s="14" t="s">
        <v>76</v>
      </c>
      <c r="C58" s="27">
        <v>1543137</v>
      </c>
      <c r="D58" s="27">
        <v>49466.84</v>
      </c>
      <c r="E58" s="28">
        <f t="shared" si="0"/>
        <v>3.2056026133778142</v>
      </c>
      <c r="F58" s="27">
        <f t="shared" si="1"/>
        <v>1493670.16</v>
      </c>
    </row>
    <row r="59" spans="1:6" ht="15.75" x14ac:dyDescent="0.25">
      <c r="A59" s="11" t="s">
        <v>53</v>
      </c>
      <c r="B59" s="14" t="s">
        <v>77</v>
      </c>
      <c r="C59" s="27">
        <v>3500</v>
      </c>
      <c r="D59" s="27">
        <v>48.8</v>
      </c>
      <c r="E59" s="28">
        <f t="shared" si="0"/>
        <v>1.3942857142857144</v>
      </c>
      <c r="F59" s="27">
        <f t="shared" si="1"/>
        <v>3451.2</v>
      </c>
    </row>
    <row r="60" spans="1:6" ht="15.75" x14ac:dyDescent="0.25">
      <c r="A60" s="11" t="s">
        <v>36</v>
      </c>
      <c r="B60" s="14" t="s">
        <v>81</v>
      </c>
      <c r="C60" s="27">
        <f>C61</f>
        <v>32400</v>
      </c>
      <c r="D60" s="27">
        <f>D61</f>
        <v>2261</v>
      </c>
      <c r="E60" s="28">
        <f t="shared" si="0"/>
        <v>6.9783950617283947</v>
      </c>
      <c r="F60" s="27">
        <f t="shared" si="1"/>
        <v>30139</v>
      </c>
    </row>
    <row r="61" spans="1:6" ht="15.75" x14ac:dyDescent="0.25">
      <c r="A61" s="11" t="s">
        <v>38</v>
      </c>
      <c r="B61" s="14" t="s">
        <v>82</v>
      </c>
      <c r="C61" s="27">
        <f>C62+C63</f>
        <v>32400</v>
      </c>
      <c r="D61" s="27">
        <f>D62+D63</f>
        <v>2261</v>
      </c>
      <c r="E61" s="28">
        <f t="shared" si="0"/>
        <v>6.9783950617283947</v>
      </c>
      <c r="F61" s="27">
        <f t="shared" si="1"/>
        <v>30139</v>
      </c>
    </row>
    <row r="62" spans="1:6" ht="15.75" x14ac:dyDescent="0.25">
      <c r="A62" s="11" t="str">
        <f>A47</f>
        <v>Уплата прочих налогов, сборов</v>
      </c>
      <c r="B62" s="14" t="s">
        <v>83</v>
      </c>
      <c r="C62" s="27">
        <v>13400</v>
      </c>
      <c r="D62" s="27">
        <v>2261</v>
      </c>
      <c r="E62" s="28">
        <f t="shared" si="0"/>
        <v>16.873134328358208</v>
      </c>
      <c r="F62" s="27">
        <f t="shared" si="1"/>
        <v>11139</v>
      </c>
    </row>
    <row r="63" spans="1:6" ht="15.75" x14ac:dyDescent="0.25">
      <c r="A63" s="11" t="str">
        <f>A48</f>
        <v>Уплата иных платежей</v>
      </c>
      <c r="B63" s="14" t="s">
        <v>84</v>
      </c>
      <c r="C63" s="27">
        <v>19000</v>
      </c>
      <c r="D63" s="27">
        <v>0</v>
      </c>
      <c r="E63" s="28">
        <f t="shared" si="0"/>
        <v>0</v>
      </c>
      <c r="F63" s="27">
        <f t="shared" si="1"/>
        <v>19000</v>
      </c>
    </row>
    <row r="64" spans="1:6" ht="15.75" x14ac:dyDescent="0.25">
      <c r="A64" s="11" t="s">
        <v>85</v>
      </c>
      <c r="B64" s="14" t="s">
        <v>86</v>
      </c>
      <c r="C64" s="27">
        <f>C65</f>
        <v>5000000</v>
      </c>
      <c r="D64" s="27">
        <f>D65</f>
        <v>0</v>
      </c>
      <c r="E64" s="28">
        <f t="shared" si="0"/>
        <v>0</v>
      </c>
      <c r="F64" s="27">
        <f t="shared" si="1"/>
        <v>5000000</v>
      </c>
    </row>
    <row r="65" spans="1:6" ht="15.75" x14ac:dyDescent="0.25">
      <c r="A65" s="11" t="s">
        <v>36</v>
      </c>
      <c r="B65" s="14" t="s">
        <v>87</v>
      </c>
      <c r="C65" s="27">
        <f>C66</f>
        <v>5000000</v>
      </c>
      <c r="D65" s="27">
        <f>D66</f>
        <v>0</v>
      </c>
      <c r="E65" s="28">
        <f t="shared" si="0"/>
        <v>0</v>
      </c>
      <c r="F65" s="27">
        <f t="shared" si="1"/>
        <v>5000000</v>
      </c>
    </row>
    <row r="66" spans="1:6" ht="15.75" x14ac:dyDescent="0.25">
      <c r="A66" s="11" t="s">
        <v>88</v>
      </c>
      <c r="B66" s="14" t="s">
        <v>89</v>
      </c>
      <c r="C66" s="27">
        <v>5000000</v>
      </c>
      <c r="D66" s="27">
        <v>0</v>
      </c>
      <c r="E66" s="28">
        <f t="shared" si="0"/>
        <v>0</v>
      </c>
      <c r="F66" s="27">
        <f t="shared" si="1"/>
        <v>5000000</v>
      </c>
    </row>
    <row r="67" spans="1:6" ht="15.75" x14ac:dyDescent="0.25">
      <c r="A67" s="11" t="s">
        <v>90</v>
      </c>
      <c r="B67" s="14" t="s">
        <v>91</v>
      </c>
      <c r="C67" s="27">
        <f>C68+C73+C78+C81+C84</f>
        <v>186138904.92000002</v>
      </c>
      <c r="D67" s="27">
        <f>D68+D73+D78+D81+D84</f>
        <v>1486696.97</v>
      </c>
      <c r="E67" s="28">
        <f t="shared" ref="E67:E135" si="2">D67*100/C67</f>
        <v>0.79870297434002968</v>
      </c>
      <c r="F67" s="27">
        <f>C67-D67</f>
        <v>184652207.95000002</v>
      </c>
    </row>
    <row r="68" spans="1:6" ht="78.75" x14ac:dyDescent="0.25">
      <c r="A68" s="11" t="s">
        <v>11</v>
      </c>
      <c r="B68" s="14" t="s">
        <v>92</v>
      </c>
      <c r="C68" s="27">
        <f>C69</f>
        <v>46209781</v>
      </c>
      <c r="D68" s="27">
        <f>D69</f>
        <v>1040435.92</v>
      </c>
      <c r="E68" s="28">
        <f t="shared" si="2"/>
        <v>2.2515491254979114</v>
      </c>
      <c r="F68" s="27">
        <f t="shared" ref="F68:F135" si="3">C68-D68</f>
        <v>45169345.079999998</v>
      </c>
    </row>
    <row r="69" spans="1:6" ht="31.5" x14ac:dyDescent="0.25">
      <c r="A69" s="11" t="s">
        <v>13</v>
      </c>
      <c r="B69" s="14" t="s">
        <v>93</v>
      </c>
      <c r="C69" s="27">
        <f>C70+C71+C72</f>
        <v>46209781</v>
      </c>
      <c r="D69" s="27">
        <f>D70+D71+D72</f>
        <v>1040435.92</v>
      </c>
      <c r="E69" s="28">
        <f t="shared" si="2"/>
        <v>2.2515491254979114</v>
      </c>
      <c r="F69" s="27">
        <f t="shared" si="3"/>
        <v>45169345.079999998</v>
      </c>
    </row>
    <row r="70" spans="1:6" ht="17.45" customHeight="1" x14ac:dyDescent="0.25">
      <c r="A70" s="11" t="s">
        <v>15</v>
      </c>
      <c r="B70" s="14" t="s">
        <v>94</v>
      </c>
      <c r="C70" s="27">
        <v>34524363</v>
      </c>
      <c r="D70" s="27">
        <v>1040435.92</v>
      </c>
      <c r="E70" s="28">
        <f t="shared" si="2"/>
        <v>3.0136281442759714</v>
      </c>
      <c r="F70" s="27">
        <f t="shared" si="3"/>
        <v>33483927.079999998</v>
      </c>
    </row>
    <row r="71" spans="1:6" ht="47.25" x14ac:dyDescent="0.25">
      <c r="A71" s="11" t="s">
        <v>17</v>
      </c>
      <c r="B71" s="14" t="s">
        <v>95</v>
      </c>
      <c r="C71" s="27">
        <v>1186580</v>
      </c>
      <c r="D71" s="27">
        <v>0</v>
      </c>
      <c r="E71" s="28">
        <f t="shared" si="2"/>
        <v>0</v>
      </c>
      <c r="F71" s="27">
        <f t="shared" si="3"/>
        <v>1186580</v>
      </c>
    </row>
    <row r="72" spans="1:6" ht="47.25" x14ac:dyDescent="0.25">
      <c r="A72" s="11" t="s">
        <v>19</v>
      </c>
      <c r="B72" s="14" t="s">
        <v>96</v>
      </c>
      <c r="C72" s="27">
        <v>10498838</v>
      </c>
      <c r="D72" s="27">
        <v>0</v>
      </c>
      <c r="E72" s="28">
        <f t="shared" si="2"/>
        <v>0</v>
      </c>
      <c r="F72" s="27">
        <f t="shared" si="3"/>
        <v>10498838</v>
      </c>
    </row>
    <row r="73" spans="1:6" ht="31.5" x14ac:dyDescent="0.25">
      <c r="A73" s="11" t="s">
        <v>28</v>
      </c>
      <c r="B73" s="14" t="s">
        <v>97</v>
      </c>
      <c r="C73" s="27">
        <f>C74</f>
        <v>47282670.760000005</v>
      </c>
      <c r="D73" s="27">
        <f>D74</f>
        <v>209743.05</v>
      </c>
      <c r="E73" s="28">
        <f t="shared" si="2"/>
        <v>0.44359391427913486</v>
      </c>
      <c r="F73" s="27">
        <f t="shared" si="3"/>
        <v>47072927.710000008</v>
      </c>
    </row>
    <row r="74" spans="1:6" ht="31.5" x14ac:dyDescent="0.25">
      <c r="A74" s="11" t="s">
        <v>30</v>
      </c>
      <c r="B74" s="14" t="s">
        <v>98</v>
      </c>
      <c r="C74" s="27">
        <f>C75+C76+C77</f>
        <v>47282670.760000005</v>
      </c>
      <c r="D74" s="27">
        <f>D75+D76+D77</f>
        <v>209743.05</v>
      </c>
      <c r="E74" s="28">
        <f t="shared" si="2"/>
        <v>0.44359391427913486</v>
      </c>
      <c r="F74" s="27">
        <f t="shared" si="3"/>
        <v>47072927.710000008</v>
      </c>
    </row>
    <row r="75" spans="1:6" ht="31.5" x14ac:dyDescent="0.25">
      <c r="A75" s="11" t="s">
        <v>32</v>
      </c>
      <c r="B75" s="14" t="s">
        <v>99</v>
      </c>
      <c r="C75" s="27">
        <v>4101620</v>
      </c>
      <c r="D75" s="27">
        <v>69405.3</v>
      </c>
      <c r="E75" s="28">
        <f t="shared" si="2"/>
        <v>1.6921435920441192</v>
      </c>
      <c r="F75" s="27">
        <f t="shared" si="3"/>
        <v>4032214.7</v>
      </c>
    </row>
    <row r="76" spans="1:6" ht="15.75" x14ac:dyDescent="0.25">
      <c r="A76" s="11" t="s">
        <v>34</v>
      </c>
      <c r="B76" s="14" t="s">
        <v>100</v>
      </c>
      <c r="C76" s="27">
        <v>28431050.760000002</v>
      </c>
      <c r="D76" s="27">
        <v>140337.75</v>
      </c>
      <c r="E76" s="28">
        <f t="shared" si="2"/>
        <v>0.49360732807470808</v>
      </c>
      <c r="F76" s="27">
        <f t="shared" si="3"/>
        <v>28290713.010000002</v>
      </c>
    </row>
    <row r="77" spans="1:6" ht="15.75" x14ac:dyDescent="0.25">
      <c r="A77" s="11" t="s">
        <v>53</v>
      </c>
      <c r="B77" s="14" t="s">
        <v>101</v>
      </c>
      <c r="C77" s="27">
        <v>14750000</v>
      </c>
      <c r="D77" s="27">
        <v>0</v>
      </c>
      <c r="E77" s="28">
        <f t="shared" si="2"/>
        <v>0</v>
      </c>
      <c r="F77" s="27">
        <f t="shared" si="3"/>
        <v>14750000</v>
      </c>
    </row>
    <row r="78" spans="1:6" ht="15.75" x14ac:dyDescent="0.25">
      <c r="A78" s="11" t="s">
        <v>78</v>
      </c>
      <c r="B78" s="14" t="s">
        <v>102</v>
      </c>
      <c r="C78" s="27">
        <f>C79</f>
        <v>1000000</v>
      </c>
      <c r="D78" s="27">
        <f>D79</f>
        <v>0</v>
      </c>
      <c r="E78" s="28">
        <f t="shared" si="2"/>
        <v>0</v>
      </c>
      <c r="F78" s="27">
        <f t="shared" si="3"/>
        <v>1000000</v>
      </c>
    </row>
    <row r="79" spans="1:6" ht="31.5" x14ac:dyDescent="0.25">
      <c r="A79" s="11" t="s">
        <v>79</v>
      </c>
      <c r="B79" s="14" t="s">
        <v>103</v>
      </c>
      <c r="C79" s="27">
        <f>C80</f>
        <v>1000000</v>
      </c>
      <c r="D79" s="27">
        <f>D80</f>
        <v>0</v>
      </c>
      <c r="E79" s="28">
        <f t="shared" si="2"/>
        <v>0</v>
      </c>
      <c r="F79" s="27">
        <f t="shared" si="3"/>
        <v>1000000</v>
      </c>
    </row>
    <row r="80" spans="1:6" ht="31.5" x14ac:dyDescent="0.25">
      <c r="A80" s="11" t="s">
        <v>80</v>
      </c>
      <c r="B80" s="14" t="s">
        <v>104</v>
      </c>
      <c r="C80" s="27">
        <v>1000000</v>
      </c>
      <c r="D80" s="27">
        <v>0</v>
      </c>
      <c r="E80" s="28">
        <f t="shared" si="2"/>
        <v>0</v>
      </c>
      <c r="F80" s="27">
        <f t="shared" si="3"/>
        <v>1000000</v>
      </c>
    </row>
    <row r="81" spans="1:6" ht="34.9" customHeight="1" x14ac:dyDescent="0.25">
      <c r="A81" s="11" t="s">
        <v>105</v>
      </c>
      <c r="B81" s="14" t="s">
        <v>106</v>
      </c>
      <c r="C81" s="27">
        <f>C82</f>
        <v>1400000</v>
      </c>
      <c r="D81" s="27">
        <f>D82</f>
        <v>0</v>
      </c>
      <c r="E81" s="28">
        <f t="shared" si="2"/>
        <v>0</v>
      </c>
      <c r="F81" s="27">
        <f t="shared" si="3"/>
        <v>1400000</v>
      </c>
    </row>
    <row r="82" spans="1:6" ht="63" x14ac:dyDescent="0.25">
      <c r="A82" s="11" t="s">
        <v>107</v>
      </c>
      <c r="B82" s="14" t="s">
        <v>108</v>
      </c>
      <c r="C82" s="27">
        <f>C83</f>
        <v>1400000</v>
      </c>
      <c r="D82" s="27">
        <f>D83</f>
        <v>0</v>
      </c>
      <c r="E82" s="28">
        <f t="shared" si="2"/>
        <v>0</v>
      </c>
      <c r="F82" s="27">
        <f t="shared" si="3"/>
        <v>1400000</v>
      </c>
    </row>
    <row r="83" spans="1:6" ht="31.5" x14ac:dyDescent="0.25">
      <c r="A83" s="11" t="s">
        <v>109</v>
      </c>
      <c r="B83" s="14" t="s">
        <v>110</v>
      </c>
      <c r="C83" s="27">
        <v>1400000</v>
      </c>
      <c r="D83" s="27">
        <v>0</v>
      </c>
      <c r="E83" s="28">
        <f t="shared" si="2"/>
        <v>0</v>
      </c>
      <c r="F83" s="27">
        <f t="shared" si="3"/>
        <v>1400000</v>
      </c>
    </row>
    <row r="84" spans="1:6" ht="15.75" x14ac:dyDescent="0.25">
      <c r="A84" s="11" t="s">
        <v>36</v>
      </c>
      <c r="B84" s="14" t="s">
        <v>111</v>
      </c>
      <c r="C84" s="27">
        <f>C85+C87+C90</f>
        <v>90246453.159999996</v>
      </c>
      <c r="D84" s="27">
        <f>D85+D87+D90</f>
        <v>236518</v>
      </c>
      <c r="E84" s="28">
        <f>D84*100/C84</f>
        <v>0.26208010588590319</v>
      </c>
      <c r="F84" s="27">
        <f>C84-D84</f>
        <v>90009935.159999996</v>
      </c>
    </row>
    <row r="85" spans="1:6" ht="15.75" x14ac:dyDescent="0.25">
      <c r="A85" s="11" t="s">
        <v>56</v>
      </c>
      <c r="B85" s="14" t="s">
        <v>112</v>
      </c>
      <c r="C85" s="27">
        <f>C86</f>
        <v>16084891</v>
      </c>
      <c r="D85" s="27">
        <f>D86</f>
        <v>10543</v>
      </c>
      <c r="E85" s="28">
        <f t="shared" si="2"/>
        <v>6.554598349469698E-2</v>
      </c>
      <c r="F85" s="27">
        <f t="shared" si="3"/>
        <v>16074348</v>
      </c>
    </row>
    <row r="86" spans="1:6" ht="31.5" x14ac:dyDescent="0.25">
      <c r="A86" s="11" t="s">
        <v>58</v>
      </c>
      <c r="B86" s="14" t="s">
        <v>113</v>
      </c>
      <c r="C86" s="27">
        <v>16084891</v>
      </c>
      <c r="D86" s="27">
        <v>10543</v>
      </c>
      <c r="E86" s="28">
        <f t="shared" si="2"/>
        <v>6.554598349469698E-2</v>
      </c>
      <c r="F86" s="27">
        <f t="shared" si="3"/>
        <v>16074348</v>
      </c>
    </row>
    <row r="87" spans="1:6" ht="15.75" x14ac:dyDescent="0.25">
      <c r="A87" s="11" t="s">
        <v>38</v>
      </c>
      <c r="B87" s="14" t="s">
        <v>114</v>
      </c>
      <c r="C87" s="27">
        <f>C88+C89</f>
        <v>885000</v>
      </c>
      <c r="D87" s="27">
        <f>D88+D89</f>
        <v>225975</v>
      </c>
      <c r="E87" s="28">
        <f t="shared" si="2"/>
        <v>25.533898305084747</v>
      </c>
      <c r="F87" s="27">
        <f t="shared" si="3"/>
        <v>659025</v>
      </c>
    </row>
    <row r="88" spans="1:6" ht="21" customHeight="1" x14ac:dyDescent="0.25">
      <c r="A88" s="11" t="s">
        <v>61</v>
      </c>
      <c r="B88" s="14" t="s">
        <v>115</v>
      </c>
      <c r="C88" s="27">
        <v>670000</v>
      </c>
      <c r="D88" s="27">
        <v>141411</v>
      </c>
      <c r="E88" s="28">
        <f t="shared" si="2"/>
        <v>21.106119402985076</v>
      </c>
      <c r="F88" s="27">
        <f t="shared" si="3"/>
        <v>528589</v>
      </c>
    </row>
    <row r="89" spans="1:6" ht="15.75" x14ac:dyDescent="0.25">
      <c r="A89" s="11" t="s">
        <v>63</v>
      </c>
      <c r="B89" s="14" t="s">
        <v>116</v>
      </c>
      <c r="C89" s="27">
        <v>215000</v>
      </c>
      <c r="D89" s="27">
        <v>84564</v>
      </c>
      <c r="E89" s="28">
        <f t="shared" si="2"/>
        <v>39.332093023255815</v>
      </c>
      <c r="F89" s="27">
        <f t="shared" si="3"/>
        <v>130436</v>
      </c>
    </row>
    <row r="90" spans="1:6" ht="15.75" x14ac:dyDescent="0.25">
      <c r="A90" s="11" t="s">
        <v>88</v>
      </c>
      <c r="B90" s="14" t="s">
        <v>414</v>
      </c>
      <c r="C90" s="27">
        <v>73276562.159999996</v>
      </c>
      <c r="D90" s="27">
        <v>0</v>
      </c>
      <c r="E90" s="28">
        <f t="shared" si="2"/>
        <v>0</v>
      </c>
      <c r="F90" s="27">
        <f>C90-D90</f>
        <v>73276562.159999996</v>
      </c>
    </row>
    <row r="91" spans="1:6" ht="31.5" x14ac:dyDescent="0.25">
      <c r="A91" s="20" t="s">
        <v>117</v>
      </c>
      <c r="B91" s="15" t="s">
        <v>118</v>
      </c>
      <c r="C91" s="25">
        <f>C92+C109</f>
        <v>47439670</v>
      </c>
      <c r="D91" s="25">
        <f>D92+D109</f>
        <v>911019.32</v>
      </c>
      <c r="E91" s="26">
        <f t="shared" si="2"/>
        <v>1.9203744882711031</v>
      </c>
      <c r="F91" s="25">
        <f t="shared" si="3"/>
        <v>46528650.68</v>
      </c>
    </row>
    <row r="92" spans="1:6" ht="30" customHeight="1" x14ac:dyDescent="0.25">
      <c r="A92" s="11" t="s">
        <v>119</v>
      </c>
      <c r="B92" s="14" t="s">
        <v>120</v>
      </c>
      <c r="C92" s="27">
        <f>C93+C100+C105</f>
        <v>42139670</v>
      </c>
      <c r="D92" s="27">
        <f>D93+D100+D105</f>
        <v>903755.59</v>
      </c>
      <c r="E92" s="28">
        <f>D92*100/C92</f>
        <v>2.144666984815021</v>
      </c>
      <c r="F92" s="27">
        <f t="shared" si="3"/>
        <v>41235914.409999996</v>
      </c>
    </row>
    <row r="93" spans="1:6" ht="78.75" x14ac:dyDescent="0.25">
      <c r="A93" s="11" t="s">
        <v>11</v>
      </c>
      <c r="B93" s="14" t="s">
        <v>121</v>
      </c>
      <c r="C93" s="27">
        <f>C94+C98</f>
        <v>34840470</v>
      </c>
      <c r="D93" s="27">
        <f>D94+D98</f>
        <v>620311.68999999994</v>
      </c>
      <c r="E93" s="28">
        <f>D93*100/C93</f>
        <v>1.7804343339799948</v>
      </c>
      <c r="F93" s="27">
        <f t="shared" si="3"/>
        <v>34220158.310000002</v>
      </c>
    </row>
    <row r="94" spans="1:6" ht="15.75" x14ac:dyDescent="0.25">
      <c r="A94" s="11" t="s">
        <v>122</v>
      </c>
      <c r="B94" s="14" t="s">
        <v>123</v>
      </c>
      <c r="C94" s="27">
        <f>C95+C96+C97</f>
        <v>34540470</v>
      </c>
      <c r="D94" s="27">
        <f>D95+D96+D97</f>
        <v>615961.68999999994</v>
      </c>
      <c r="E94" s="28">
        <f t="shared" si="2"/>
        <v>1.7833043094086443</v>
      </c>
      <c r="F94" s="27">
        <f t="shared" si="3"/>
        <v>33924508.310000002</v>
      </c>
    </row>
    <row r="95" spans="1:6" ht="15.75" x14ac:dyDescent="0.25">
      <c r="A95" s="11" t="s">
        <v>124</v>
      </c>
      <c r="B95" s="14" t="s">
        <v>125</v>
      </c>
      <c r="C95" s="27">
        <v>26144754</v>
      </c>
      <c r="D95" s="27">
        <v>534382.82999999996</v>
      </c>
      <c r="E95" s="28">
        <f t="shared" si="2"/>
        <v>2.0439390250143488</v>
      </c>
      <c r="F95" s="27">
        <f t="shared" si="3"/>
        <v>25610371.170000002</v>
      </c>
    </row>
    <row r="96" spans="1:6" ht="31.5" x14ac:dyDescent="0.25">
      <c r="A96" s="11" t="s">
        <v>126</v>
      </c>
      <c r="B96" s="14" t="s">
        <v>127</v>
      </c>
      <c r="C96" s="27">
        <v>500000</v>
      </c>
      <c r="D96" s="27">
        <v>890</v>
      </c>
      <c r="E96" s="28">
        <f t="shared" si="2"/>
        <v>0.17799999999999999</v>
      </c>
      <c r="F96" s="27">
        <f t="shared" si="3"/>
        <v>499110</v>
      </c>
    </row>
    <row r="97" spans="1:6" ht="47.25" x14ac:dyDescent="0.25">
      <c r="A97" s="11" t="s">
        <v>128</v>
      </c>
      <c r="B97" s="14" t="s">
        <v>129</v>
      </c>
      <c r="C97" s="27">
        <v>7895716</v>
      </c>
      <c r="D97" s="27">
        <v>80688.86</v>
      </c>
      <c r="E97" s="28">
        <f t="shared" si="2"/>
        <v>1.0219321464956439</v>
      </c>
      <c r="F97" s="27">
        <f t="shared" si="3"/>
        <v>7815027.1399999997</v>
      </c>
    </row>
    <row r="98" spans="1:6" ht="31.5" x14ac:dyDescent="0.25">
      <c r="A98" s="11" t="s">
        <v>13</v>
      </c>
      <c r="B98" s="14" t="s">
        <v>415</v>
      </c>
      <c r="C98" s="27">
        <f>C99</f>
        <v>300000</v>
      </c>
      <c r="D98" s="27">
        <f>D99</f>
        <v>4350</v>
      </c>
      <c r="E98" s="28"/>
      <c r="F98" s="27"/>
    </row>
    <row r="99" spans="1:6" ht="31.5" x14ac:dyDescent="0.25">
      <c r="A99" s="11" t="s">
        <v>417</v>
      </c>
      <c r="B99" s="14" t="s">
        <v>416</v>
      </c>
      <c r="C99" s="27">
        <v>300000</v>
      </c>
      <c r="D99" s="27">
        <v>4350</v>
      </c>
      <c r="E99" s="28"/>
      <c r="F99" s="27"/>
    </row>
    <row r="100" spans="1:6" ht="31.5" x14ac:dyDescent="0.25">
      <c r="A100" s="11" t="s">
        <v>28</v>
      </c>
      <c r="B100" s="14" t="s">
        <v>130</v>
      </c>
      <c r="C100" s="27">
        <f>C101</f>
        <v>7271200</v>
      </c>
      <c r="D100" s="27">
        <f>D101</f>
        <v>283443.90000000002</v>
      </c>
      <c r="E100" s="28">
        <f t="shared" si="2"/>
        <v>3.8981722411706463</v>
      </c>
      <c r="F100" s="27">
        <f t="shared" si="3"/>
        <v>6987756.0999999996</v>
      </c>
    </row>
    <row r="101" spans="1:6" ht="31.5" x14ac:dyDescent="0.25">
      <c r="A101" s="11" t="s">
        <v>30</v>
      </c>
      <c r="B101" s="14" t="s">
        <v>131</v>
      </c>
      <c r="C101" s="27">
        <f>C102+C103+C104</f>
        <v>7271200</v>
      </c>
      <c r="D101" s="27">
        <f>D102+D103+D104</f>
        <v>283443.90000000002</v>
      </c>
      <c r="E101" s="28">
        <f t="shared" si="2"/>
        <v>3.8981722411706463</v>
      </c>
      <c r="F101" s="27">
        <f t="shared" si="3"/>
        <v>6987756.0999999996</v>
      </c>
    </row>
    <row r="102" spans="1:6" ht="31.5" x14ac:dyDescent="0.25">
      <c r="A102" s="11" t="s">
        <v>32</v>
      </c>
      <c r="B102" s="14" t="s">
        <v>132</v>
      </c>
      <c r="C102" s="27">
        <v>1071200</v>
      </c>
      <c r="D102" s="27">
        <v>50135.59</v>
      </c>
      <c r="E102" s="28">
        <f t="shared" si="2"/>
        <v>4.680320201643017</v>
      </c>
      <c r="F102" s="27">
        <f t="shared" si="3"/>
        <v>1021064.41</v>
      </c>
    </row>
    <row r="103" spans="1:6" ht="15.75" x14ac:dyDescent="0.25">
      <c r="A103" s="11" t="s">
        <v>34</v>
      </c>
      <c r="B103" s="14" t="s">
        <v>133</v>
      </c>
      <c r="C103" s="27">
        <v>4900000</v>
      </c>
      <c r="D103" s="27">
        <v>214032.59</v>
      </c>
      <c r="E103" s="28">
        <f t="shared" si="2"/>
        <v>4.3680120408163265</v>
      </c>
      <c r="F103" s="27">
        <f t="shared" si="3"/>
        <v>4685967.41</v>
      </c>
    </row>
    <row r="104" spans="1:6" ht="15.75" x14ac:dyDescent="0.25">
      <c r="A104" s="11" t="s">
        <v>53</v>
      </c>
      <c r="B104" s="14" t="s">
        <v>134</v>
      </c>
      <c r="C104" s="27">
        <v>1300000</v>
      </c>
      <c r="D104" s="27">
        <v>19275.72</v>
      </c>
      <c r="E104" s="28">
        <f t="shared" si="2"/>
        <v>1.4827476923076923</v>
      </c>
      <c r="F104" s="27">
        <f t="shared" si="3"/>
        <v>1280724.28</v>
      </c>
    </row>
    <row r="105" spans="1:6" ht="15.75" x14ac:dyDescent="0.25">
      <c r="A105" s="11" t="s">
        <v>36</v>
      </c>
      <c r="B105" s="14" t="s">
        <v>135</v>
      </c>
      <c r="C105" s="27">
        <f>C106</f>
        <v>28000</v>
      </c>
      <c r="D105" s="27">
        <f>D106</f>
        <v>0</v>
      </c>
      <c r="E105" s="28">
        <f t="shared" si="2"/>
        <v>0</v>
      </c>
      <c r="F105" s="27">
        <f t="shared" si="3"/>
        <v>28000</v>
      </c>
    </row>
    <row r="106" spans="1:6" ht="15.75" x14ac:dyDescent="0.25">
      <c r="A106" s="11" t="s">
        <v>38</v>
      </c>
      <c r="B106" s="14" t="s">
        <v>136</v>
      </c>
      <c r="C106" s="27">
        <f>C107+C108</f>
        <v>28000</v>
      </c>
      <c r="D106" s="27">
        <f>D107+D108</f>
        <v>0</v>
      </c>
      <c r="E106" s="28">
        <f t="shared" si="2"/>
        <v>0</v>
      </c>
      <c r="F106" s="27">
        <f t="shared" si="3"/>
        <v>28000</v>
      </c>
    </row>
    <row r="107" spans="1:6" ht="20.45" customHeight="1" x14ac:dyDescent="0.25">
      <c r="A107" s="11" t="s">
        <v>61</v>
      </c>
      <c r="B107" s="14" t="s">
        <v>137</v>
      </c>
      <c r="C107" s="27">
        <v>10000</v>
      </c>
      <c r="D107" s="27">
        <v>0</v>
      </c>
      <c r="E107" s="28">
        <f t="shared" si="2"/>
        <v>0</v>
      </c>
      <c r="F107" s="27">
        <f t="shared" si="3"/>
        <v>10000</v>
      </c>
    </row>
    <row r="108" spans="1:6" ht="15.75" x14ac:dyDescent="0.25">
      <c r="A108" s="11" t="s">
        <v>63</v>
      </c>
      <c r="B108" s="14" t="s">
        <v>138</v>
      </c>
      <c r="C108" s="27">
        <v>18000</v>
      </c>
      <c r="D108" s="27">
        <v>0</v>
      </c>
      <c r="E108" s="28">
        <f t="shared" si="2"/>
        <v>0</v>
      </c>
      <c r="F108" s="27">
        <f t="shared" si="3"/>
        <v>18000</v>
      </c>
    </row>
    <row r="109" spans="1:6" ht="31.5" x14ac:dyDescent="0.25">
      <c r="A109" s="11" t="s">
        <v>139</v>
      </c>
      <c r="B109" s="14" t="s">
        <v>140</v>
      </c>
      <c r="C109" s="27">
        <f>C110+C113</f>
        <v>5300000</v>
      </c>
      <c r="D109" s="27">
        <f>D110+D113</f>
        <v>7263.7300000000005</v>
      </c>
      <c r="E109" s="28">
        <f t="shared" si="2"/>
        <v>0.13705150943396227</v>
      </c>
      <c r="F109" s="27">
        <f t="shared" si="3"/>
        <v>5292736.2699999996</v>
      </c>
    </row>
    <row r="110" spans="1:6" ht="78.75" x14ac:dyDescent="0.25">
      <c r="A110" s="11" t="s">
        <v>11</v>
      </c>
      <c r="B110" s="14" t="s">
        <v>141</v>
      </c>
      <c r="C110" s="27">
        <f>C111</f>
        <v>300000</v>
      </c>
      <c r="D110" s="27">
        <f>D111</f>
        <v>0</v>
      </c>
      <c r="E110" s="28">
        <f t="shared" si="2"/>
        <v>0</v>
      </c>
      <c r="F110" s="27">
        <f t="shared" si="3"/>
        <v>300000</v>
      </c>
    </row>
    <row r="111" spans="1:6" ht="31.5" x14ac:dyDescent="0.25">
      <c r="A111" s="11" t="s">
        <v>13</v>
      </c>
      <c r="B111" s="14" t="s">
        <v>142</v>
      </c>
      <c r="C111" s="27">
        <f>C112</f>
        <v>300000</v>
      </c>
      <c r="D111" s="27">
        <f>D112</f>
        <v>0</v>
      </c>
      <c r="E111" s="28">
        <f t="shared" si="2"/>
        <v>0</v>
      </c>
      <c r="F111" s="27">
        <f t="shared" si="3"/>
        <v>300000</v>
      </c>
    </row>
    <row r="112" spans="1:6" ht="31.5" x14ac:dyDescent="0.25">
      <c r="A112" s="11" t="s">
        <v>417</v>
      </c>
      <c r="B112" s="14" t="s">
        <v>144</v>
      </c>
      <c r="C112" s="27">
        <v>300000</v>
      </c>
      <c r="D112" s="27">
        <v>0</v>
      </c>
      <c r="E112" s="28">
        <f t="shared" si="2"/>
        <v>0</v>
      </c>
      <c r="F112" s="27">
        <f t="shared" si="3"/>
        <v>300000</v>
      </c>
    </row>
    <row r="113" spans="1:6" ht="31.5" x14ac:dyDescent="0.25">
      <c r="A113" s="11" t="s">
        <v>28</v>
      </c>
      <c r="B113" s="14" t="s">
        <v>145</v>
      </c>
      <c r="C113" s="27">
        <f>C114</f>
        <v>5000000</v>
      </c>
      <c r="D113" s="27">
        <f>D114</f>
        <v>7263.7300000000005</v>
      </c>
      <c r="E113" s="28">
        <f t="shared" si="2"/>
        <v>0.1452746</v>
      </c>
      <c r="F113" s="27">
        <f t="shared" si="3"/>
        <v>4992736.2699999996</v>
      </c>
    </row>
    <row r="114" spans="1:6" ht="31.5" x14ac:dyDescent="0.25">
      <c r="A114" s="11" t="s">
        <v>30</v>
      </c>
      <c r="B114" s="14" t="s">
        <v>146</v>
      </c>
      <c r="C114" s="27">
        <f>C115+C116+C117</f>
        <v>5000000</v>
      </c>
      <c r="D114" s="27">
        <f>D115+D116+D117</f>
        <v>7263.7300000000005</v>
      </c>
      <c r="E114" s="28">
        <f t="shared" si="2"/>
        <v>0.1452746</v>
      </c>
      <c r="F114" s="27">
        <f t="shared" si="3"/>
        <v>4992736.2699999996</v>
      </c>
    </row>
    <row r="115" spans="1:6" ht="31.5" x14ac:dyDescent="0.25">
      <c r="A115" s="11" t="s">
        <v>32</v>
      </c>
      <c r="B115" s="14" t="s">
        <v>418</v>
      </c>
      <c r="C115" s="27">
        <v>4000000</v>
      </c>
      <c r="D115" s="27">
        <v>0</v>
      </c>
      <c r="E115" s="28"/>
      <c r="F115" s="27"/>
    </row>
    <row r="116" spans="1:6" ht="15.75" x14ac:dyDescent="0.25">
      <c r="A116" s="11" t="s">
        <v>34</v>
      </c>
      <c r="B116" s="14" t="s">
        <v>147</v>
      </c>
      <c r="C116" s="27">
        <v>500000</v>
      </c>
      <c r="D116" s="27">
        <v>1122.3900000000001</v>
      </c>
      <c r="E116" s="28">
        <f t="shared" si="2"/>
        <v>0.22447800000000004</v>
      </c>
      <c r="F116" s="27">
        <f t="shared" si="3"/>
        <v>498877.61</v>
      </c>
    </row>
    <row r="117" spans="1:6" ht="15.75" x14ac:dyDescent="0.25">
      <c r="A117" s="11" t="s">
        <v>53</v>
      </c>
      <c r="B117" s="14" t="s">
        <v>148</v>
      </c>
      <c r="C117" s="27">
        <v>500000</v>
      </c>
      <c r="D117" s="27">
        <v>6141.34</v>
      </c>
      <c r="E117" s="28">
        <f t="shared" si="2"/>
        <v>1.2282679999999999</v>
      </c>
      <c r="F117" s="27">
        <f t="shared" si="3"/>
        <v>493858.66</v>
      </c>
    </row>
    <row r="118" spans="1:6" ht="15.75" x14ac:dyDescent="0.25">
      <c r="A118" s="20" t="s">
        <v>149</v>
      </c>
      <c r="B118" s="15" t="s">
        <v>150</v>
      </c>
      <c r="C118" s="25">
        <f>C119+C126+C136+C140</f>
        <v>109836911.77000001</v>
      </c>
      <c r="D118" s="25">
        <f>D119+D126+D136+D140</f>
        <v>802817.59</v>
      </c>
      <c r="E118" s="26">
        <f t="shared" si="2"/>
        <v>0.7309178463439604</v>
      </c>
      <c r="F118" s="25">
        <f t="shared" si="3"/>
        <v>109034094.18000001</v>
      </c>
    </row>
    <row r="119" spans="1:6" ht="15.75" x14ac:dyDescent="0.25">
      <c r="A119" s="11" t="s">
        <v>151</v>
      </c>
      <c r="B119" s="14" t="s">
        <v>152</v>
      </c>
      <c r="C119" s="27">
        <f>C120+C123</f>
        <v>14569180</v>
      </c>
      <c r="D119" s="27">
        <f>D120+D123</f>
        <v>0</v>
      </c>
      <c r="E119" s="28">
        <f t="shared" si="2"/>
        <v>0</v>
      </c>
      <c r="F119" s="27">
        <f t="shared" si="3"/>
        <v>14569180</v>
      </c>
    </row>
    <row r="120" spans="1:6" ht="31.5" x14ac:dyDescent="0.25">
      <c r="A120" s="11" t="s">
        <v>28</v>
      </c>
      <c r="B120" s="14" t="s">
        <v>153</v>
      </c>
      <c r="C120" s="27">
        <f>C121</f>
        <v>10278382.91</v>
      </c>
      <c r="D120" s="27">
        <f>D121</f>
        <v>0</v>
      </c>
      <c r="E120" s="28">
        <f t="shared" si="2"/>
        <v>0</v>
      </c>
      <c r="F120" s="27">
        <f t="shared" si="3"/>
        <v>10278382.91</v>
      </c>
    </row>
    <row r="121" spans="1:6" ht="31.5" x14ac:dyDescent="0.25">
      <c r="A121" s="11" t="s">
        <v>30</v>
      </c>
      <c r="B121" s="14" t="s">
        <v>154</v>
      </c>
      <c r="C121" s="27">
        <f>C122</f>
        <v>10278382.91</v>
      </c>
      <c r="D121" s="27">
        <f>D122</f>
        <v>0</v>
      </c>
      <c r="E121" s="28">
        <f t="shared" si="2"/>
        <v>0</v>
      </c>
      <c r="F121" s="27">
        <f t="shared" si="3"/>
        <v>10278382.91</v>
      </c>
    </row>
    <row r="122" spans="1:6" ht="15.75" x14ac:dyDescent="0.25">
      <c r="A122" s="11" t="s">
        <v>34</v>
      </c>
      <c r="B122" s="14" t="s">
        <v>155</v>
      </c>
      <c r="C122" s="27">
        <v>10278382.91</v>
      </c>
      <c r="D122" s="27">
        <v>0</v>
      </c>
      <c r="E122" s="28">
        <f t="shared" si="2"/>
        <v>0</v>
      </c>
      <c r="F122" s="27">
        <f t="shared" si="3"/>
        <v>10278382.91</v>
      </c>
    </row>
    <row r="123" spans="1:6" ht="15.75" x14ac:dyDescent="0.25">
      <c r="A123" s="11" t="s">
        <v>36</v>
      </c>
      <c r="B123" s="14" t="s">
        <v>156</v>
      </c>
      <c r="C123" s="27">
        <f>C124</f>
        <v>4290797.09</v>
      </c>
      <c r="D123" s="27">
        <f>D124</f>
        <v>0</v>
      </c>
      <c r="E123" s="28">
        <f t="shared" si="2"/>
        <v>0</v>
      </c>
      <c r="F123" s="27">
        <f t="shared" si="3"/>
        <v>4290797.09</v>
      </c>
    </row>
    <row r="124" spans="1:6" ht="47.25" x14ac:dyDescent="0.25">
      <c r="A124" s="11" t="s">
        <v>157</v>
      </c>
      <c r="B124" s="14" t="s">
        <v>158</v>
      </c>
      <c r="C124" s="27">
        <f>C125</f>
        <v>4290797.09</v>
      </c>
      <c r="D124" s="27">
        <f>D125</f>
        <v>0</v>
      </c>
      <c r="E124" s="28">
        <f t="shared" si="2"/>
        <v>0</v>
      </c>
      <c r="F124" s="27">
        <f t="shared" si="3"/>
        <v>4290797.09</v>
      </c>
    </row>
    <row r="125" spans="1:6" ht="63" x14ac:dyDescent="0.25">
      <c r="A125" s="11" t="s">
        <v>159</v>
      </c>
      <c r="B125" s="14" t="s">
        <v>160</v>
      </c>
      <c r="C125" s="27">
        <v>4290797.09</v>
      </c>
      <c r="D125" s="27">
        <v>0</v>
      </c>
      <c r="E125" s="28">
        <f t="shared" si="2"/>
        <v>0</v>
      </c>
      <c r="F125" s="27">
        <f t="shared" si="3"/>
        <v>4290797.09</v>
      </c>
    </row>
    <row r="126" spans="1:6" ht="15.75" x14ac:dyDescent="0.25">
      <c r="A126" s="11" t="s">
        <v>161</v>
      </c>
      <c r="B126" s="14" t="s">
        <v>162</v>
      </c>
      <c r="C126" s="27">
        <f>C127+C130+C133</f>
        <v>69365440.450000003</v>
      </c>
      <c r="D126" s="27">
        <f>D127+D130+D133</f>
        <v>139393.10999999999</v>
      </c>
      <c r="E126" s="28">
        <f t="shared" si="2"/>
        <v>0.20095469602110769</v>
      </c>
      <c r="F126" s="27">
        <f t="shared" si="3"/>
        <v>69226047.340000004</v>
      </c>
    </row>
    <row r="127" spans="1:6" ht="31.5" x14ac:dyDescent="0.25">
      <c r="A127" s="11" t="s">
        <v>28</v>
      </c>
      <c r="B127" s="14" t="s">
        <v>163</v>
      </c>
      <c r="C127" s="27">
        <f>C128</f>
        <v>52572419.450000003</v>
      </c>
      <c r="D127" s="27">
        <f>D128</f>
        <v>0</v>
      </c>
      <c r="E127" s="28">
        <f t="shared" si="2"/>
        <v>0</v>
      </c>
      <c r="F127" s="27">
        <f t="shared" si="3"/>
        <v>52572419.450000003</v>
      </c>
    </row>
    <row r="128" spans="1:6" ht="31.5" x14ac:dyDescent="0.25">
      <c r="A128" s="11" t="s">
        <v>30</v>
      </c>
      <c r="B128" s="14" t="s">
        <v>164</v>
      </c>
      <c r="C128" s="27">
        <f>C129</f>
        <v>52572419.450000003</v>
      </c>
      <c r="D128" s="27">
        <f>D129</f>
        <v>0</v>
      </c>
      <c r="E128" s="28">
        <f t="shared" si="2"/>
        <v>0</v>
      </c>
      <c r="F128" s="27">
        <f t="shared" si="3"/>
        <v>52572419.450000003</v>
      </c>
    </row>
    <row r="129" spans="1:6" ht="15.75" x14ac:dyDescent="0.25">
      <c r="A129" s="11" t="s">
        <v>34</v>
      </c>
      <c r="B129" s="14" t="s">
        <v>165</v>
      </c>
      <c r="C129" s="27">
        <v>52572419.450000003</v>
      </c>
      <c r="D129" s="27">
        <v>0</v>
      </c>
      <c r="E129" s="28">
        <f t="shared" si="2"/>
        <v>0</v>
      </c>
      <c r="F129" s="27">
        <f t="shared" si="3"/>
        <v>52572419.450000003</v>
      </c>
    </row>
    <row r="130" spans="1:6" ht="31.5" x14ac:dyDescent="0.25">
      <c r="A130" s="11" t="s">
        <v>202</v>
      </c>
      <c r="B130" s="14" t="s">
        <v>419</v>
      </c>
      <c r="C130" s="27">
        <f>C131</f>
        <v>4493021</v>
      </c>
      <c r="D130" s="27">
        <f>D131</f>
        <v>0</v>
      </c>
      <c r="E130" s="28">
        <f t="shared" si="2"/>
        <v>0</v>
      </c>
      <c r="F130" s="27">
        <f t="shared" si="3"/>
        <v>4493021</v>
      </c>
    </row>
    <row r="131" spans="1:6" ht="15.75" x14ac:dyDescent="0.25">
      <c r="A131" s="11" t="s">
        <v>203</v>
      </c>
      <c r="B131" s="14" t="s">
        <v>420</v>
      </c>
      <c r="C131" s="27">
        <f>C132</f>
        <v>4493021</v>
      </c>
      <c r="D131" s="27">
        <f>D132</f>
        <v>0</v>
      </c>
      <c r="E131" s="28">
        <f t="shared" si="2"/>
        <v>0</v>
      </c>
      <c r="F131" s="27">
        <f t="shared" si="3"/>
        <v>4493021</v>
      </c>
    </row>
    <row r="132" spans="1:6" ht="32.450000000000003" customHeight="1" x14ac:dyDescent="0.25">
      <c r="A132" s="11" t="s">
        <v>215</v>
      </c>
      <c r="B132" s="14" t="s">
        <v>421</v>
      </c>
      <c r="C132" s="27">
        <v>4493021</v>
      </c>
      <c r="D132" s="27">
        <v>0</v>
      </c>
      <c r="E132" s="28">
        <f t="shared" si="2"/>
        <v>0</v>
      </c>
      <c r="F132" s="27">
        <f t="shared" si="3"/>
        <v>4493021</v>
      </c>
    </row>
    <row r="133" spans="1:6" ht="15.75" x14ac:dyDescent="0.25">
      <c r="A133" s="11" t="s">
        <v>36</v>
      </c>
      <c r="B133" s="14" t="s">
        <v>166</v>
      </c>
      <c r="C133" s="27">
        <f>C134</f>
        <v>12300000</v>
      </c>
      <c r="D133" s="27">
        <f>D134</f>
        <v>139393.10999999999</v>
      </c>
      <c r="E133" s="28">
        <f t="shared" si="2"/>
        <v>1.1332773170731705</v>
      </c>
      <c r="F133" s="27">
        <f t="shared" si="3"/>
        <v>12160606.890000001</v>
      </c>
    </row>
    <row r="134" spans="1:6" ht="47.25" x14ac:dyDescent="0.25">
      <c r="A134" s="11" t="s">
        <v>157</v>
      </c>
      <c r="B134" s="14" t="s">
        <v>167</v>
      </c>
      <c r="C134" s="27">
        <f>C135</f>
        <v>12300000</v>
      </c>
      <c r="D134" s="27">
        <f>D135</f>
        <v>139393.10999999999</v>
      </c>
      <c r="E134" s="28">
        <f t="shared" si="2"/>
        <v>1.1332773170731705</v>
      </c>
      <c r="F134" s="27">
        <f t="shared" si="3"/>
        <v>12160606.890000001</v>
      </c>
    </row>
    <row r="135" spans="1:6" ht="63" x14ac:dyDescent="0.25">
      <c r="A135" s="11" t="s">
        <v>159</v>
      </c>
      <c r="B135" s="14" t="s">
        <v>168</v>
      </c>
      <c r="C135" s="27">
        <v>12300000</v>
      </c>
      <c r="D135" s="27">
        <v>139393.10999999999</v>
      </c>
      <c r="E135" s="28">
        <f t="shared" si="2"/>
        <v>1.1332773170731705</v>
      </c>
      <c r="F135" s="27">
        <f t="shared" si="3"/>
        <v>12160606.890000001</v>
      </c>
    </row>
    <row r="136" spans="1:6" ht="15.75" x14ac:dyDescent="0.25">
      <c r="A136" s="11" t="s">
        <v>169</v>
      </c>
      <c r="B136" s="14" t="s">
        <v>170</v>
      </c>
      <c r="C136" s="27">
        <f t="shared" ref="C136:D138" si="4">C137</f>
        <v>185543</v>
      </c>
      <c r="D136" s="27">
        <f t="shared" si="4"/>
        <v>0</v>
      </c>
      <c r="E136" s="28">
        <f t="shared" ref="E136:E198" si="5">D136*100/C136</f>
        <v>0</v>
      </c>
      <c r="F136" s="27">
        <f t="shared" ref="F136:F198" si="6">C136-D136</f>
        <v>185543</v>
      </c>
    </row>
    <row r="137" spans="1:6" ht="31.5" x14ac:dyDescent="0.25">
      <c r="A137" s="11" t="s">
        <v>105</v>
      </c>
      <c r="B137" s="14" t="s">
        <v>171</v>
      </c>
      <c r="C137" s="27">
        <f t="shared" si="4"/>
        <v>185543</v>
      </c>
      <c r="D137" s="27">
        <f t="shared" si="4"/>
        <v>0</v>
      </c>
      <c r="E137" s="28">
        <f t="shared" si="5"/>
        <v>0</v>
      </c>
      <c r="F137" s="27">
        <f t="shared" si="6"/>
        <v>185543</v>
      </c>
    </row>
    <row r="138" spans="1:6" ht="15.75" x14ac:dyDescent="0.25">
      <c r="A138" s="11" t="s">
        <v>172</v>
      </c>
      <c r="B138" s="14" t="s">
        <v>173</v>
      </c>
      <c r="C138" s="27">
        <f t="shared" si="4"/>
        <v>185543</v>
      </c>
      <c r="D138" s="27">
        <f t="shared" si="4"/>
        <v>0</v>
      </c>
      <c r="E138" s="28">
        <f t="shared" si="5"/>
        <v>0</v>
      </c>
      <c r="F138" s="27">
        <f t="shared" si="6"/>
        <v>185543</v>
      </c>
    </row>
    <row r="139" spans="1:6" ht="15.75" x14ac:dyDescent="0.25">
      <c r="A139" s="11" t="s">
        <v>174</v>
      </c>
      <c r="B139" s="14" t="s">
        <v>175</v>
      </c>
      <c r="C139" s="27">
        <v>185543</v>
      </c>
      <c r="D139" s="27">
        <v>0</v>
      </c>
      <c r="E139" s="28">
        <f t="shared" si="5"/>
        <v>0</v>
      </c>
      <c r="F139" s="27">
        <f t="shared" si="6"/>
        <v>185543</v>
      </c>
    </row>
    <row r="140" spans="1:6" ht="15.75" x14ac:dyDescent="0.25">
      <c r="A140" s="11" t="s">
        <v>176</v>
      </c>
      <c r="B140" s="14" t="s">
        <v>177</v>
      </c>
      <c r="C140" s="27">
        <f>C141+C146+C151</f>
        <v>25716748.32</v>
      </c>
      <c r="D140" s="27">
        <f>D141+D146+D151</f>
        <v>663424.48</v>
      </c>
      <c r="E140" s="28">
        <f t="shared" si="5"/>
        <v>2.5797370326327478</v>
      </c>
      <c r="F140" s="27">
        <f t="shared" si="6"/>
        <v>25053323.84</v>
      </c>
    </row>
    <row r="141" spans="1:6" ht="78.75" x14ac:dyDescent="0.25">
      <c r="A141" s="11" t="s">
        <v>11</v>
      </c>
      <c r="B141" s="14" t="s">
        <v>178</v>
      </c>
      <c r="C141" s="27">
        <f>C142</f>
        <v>21391852</v>
      </c>
      <c r="D141" s="27">
        <f>D142</f>
        <v>465572.24</v>
      </c>
      <c r="E141" s="28">
        <f t="shared" si="5"/>
        <v>2.1763998741202957</v>
      </c>
      <c r="F141" s="27">
        <f t="shared" si="6"/>
        <v>20926279.760000002</v>
      </c>
    </row>
    <row r="142" spans="1:6" ht="15.75" x14ac:dyDescent="0.25">
      <c r="A142" s="11" t="s">
        <v>122</v>
      </c>
      <c r="B142" s="14" t="s">
        <v>179</v>
      </c>
      <c r="C142" s="27">
        <f>C143+C144+C145</f>
        <v>21391852</v>
      </c>
      <c r="D142" s="27">
        <f>D143+D144+D145</f>
        <v>465572.24</v>
      </c>
      <c r="E142" s="28">
        <f t="shared" si="5"/>
        <v>2.1763998741202957</v>
      </c>
      <c r="F142" s="27">
        <f t="shared" si="6"/>
        <v>20926279.760000002</v>
      </c>
    </row>
    <row r="143" spans="1:6" ht="15.75" x14ac:dyDescent="0.25">
      <c r="A143" s="11" t="s">
        <v>124</v>
      </c>
      <c r="B143" s="14" t="s">
        <v>180</v>
      </c>
      <c r="C143" s="27">
        <v>16093588</v>
      </c>
      <c r="D143" s="27">
        <v>443768.74</v>
      </c>
      <c r="E143" s="28">
        <f t="shared" si="5"/>
        <v>2.7574257524176709</v>
      </c>
      <c r="F143" s="27">
        <f t="shared" si="6"/>
        <v>15649819.26</v>
      </c>
    </row>
    <row r="144" spans="1:6" ht="31.5" x14ac:dyDescent="0.25">
      <c r="A144" s="11" t="s">
        <v>126</v>
      </c>
      <c r="B144" s="14" t="s">
        <v>181</v>
      </c>
      <c r="C144" s="27">
        <v>438000</v>
      </c>
      <c r="D144" s="27">
        <v>21803.5</v>
      </c>
      <c r="E144" s="28">
        <f t="shared" si="5"/>
        <v>4.9779680365296803</v>
      </c>
      <c r="F144" s="27">
        <f t="shared" si="6"/>
        <v>416196.5</v>
      </c>
    </row>
    <row r="145" spans="1:6" ht="47.25" x14ac:dyDescent="0.25">
      <c r="A145" s="11" t="s">
        <v>128</v>
      </c>
      <c r="B145" s="14" t="s">
        <v>182</v>
      </c>
      <c r="C145" s="27">
        <v>4860264</v>
      </c>
      <c r="D145" s="27">
        <v>0</v>
      </c>
      <c r="E145" s="28">
        <f t="shared" si="5"/>
        <v>0</v>
      </c>
      <c r="F145" s="27">
        <f t="shared" si="6"/>
        <v>4860264</v>
      </c>
    </row>
    <row r="146" spans="1:6" ht="31.5" x14ac:dyDescent="0.25">
      <c r="A146" s="11" t="s">
        <v>28</v>
      </c>
      <c r="B146" s="14" t="s">
        <v>183</v>
      </c>
      <c r="C146" s="27">
        <f>C147</f>
        <v>2095096.3199999998</v>
      </c>
      <c r="D146" s="27">
        <f>D147</f>
        <v>134258.23999999999</v>
      </c>
      <c r="E146" s="28">
        <f t="shared" si="5"/>
        <v>6.4082132510260914</v>
      </c>
      <c r="F146" s="27">
        <f t="shared" si="6"/>
        <v>1960838.0799999998</v>
      </c>
    </row>
    <row r="147" spans="1:6" ht="31.5" x14ac:dyDescent="0.25">
      <c r="A147" s="11" t="s">
        <v>30</v>
      </c>
      <c r="B147" s="14" t="s">
        <v>184</v>
      </c>
      <c r="C147" s="27">
        <f>C148+C149+C150</f>
        <v>2095096.3199999998</v>
      </c>
      <c r="D147" s="27">
        <f>D148+D149+D150</f>
        <v>134258.23999999999</v>
      </c>
      <c r="E147" s="28">
        <f t="shared" si="5"/>
        <v>6.4082132510260914</v>
      </c>
      <c r="F147" s="27">
        <f t="shared" si="6"/>
        <v>1960838.0799999998</v>
      </c>
    </row>
    <row r="148" spans="1:6" ht="31.5" x14ac:dyDescent="0.25">
      <c r="A148" s="11" t="s">
        <v>32</v>
      </c>
      <c r="B148" s="14" t="s">
        <v>185</v>
      </c>
      <c r="C148" s="27">
        <v>825000</v>
      </c>
      <c r="D148" s="27">
        <v>37494.94</v>
      </c>
      <c r="E148" s="28">
        <f t="shared" si="5"/>
        <v>4.5448412121212121</v>
      </c>
      <c r="F148" s="27">
        <f t="shared" si="6"/>
        <v>787505.06</v>
      </c>
    </row>
    <row r="149" spans="1:6" ht="15.75" x14ac:dyDescent="0.25">
      <c r="A149" s="11" t="s">
        <v>34</v>
      </c>
      <c r="B149" s="14" t="s">
        <v>186</v>
      </c>
      <c r="C149" s="27">
        <v>935925.32</v>
      </c>
      <c r="D149" s="27">
        <v>67750.12</v>
      </c>
      <c r="E149" s="28">
        <f t="shared" si="5"/>
        <v>7.2388382440599006</v>
      </c>
      <c r="F149" s="27">
        <f t="shared" si="6"/>
        <v>868175.2</v>
      </c>
    </row>
    <row r="150" spans="1:6" ht="15.75" x14ac:dyDescent="0.25">
      <c r="A150" s="11" t="s">
        <v>53</v>
      </c>
      <c r="B150" s="14" t="s">
        <v>187</v>
      </c>
      <c r="C150" s="27">
        <v>334171</v>
      </c>
      <c r="D150" s="27">
        <v>29013.18</v>
      </c>
      <c r="E150" s="28">
        <f t="shared" si="5"/>
        <v>8.6821357927528116</v>
      </c>
      <c r="F150" s="27">
        <f t="shared" si="6"/>
        <v>305157.82</v>
      </c>
    </row>
    <row r="151" spans="1:6" ht="15.75" x14ac:dyDescent="0.25">
      <c r="A151" s="11" t="s">
        <v>36</v>
      </c>
      <c r="B151" s="14" t="s">
        <v>188</v>
      </c>
      <c r="C151" s="27">
        <f>C152+C154</f>
        <v>2229800</v>
      </c>
      <c r="D151" s="27">
        <f>D152+D154</f>
        <v>63594</v>
      </c>
      <c r="E151" s="28">
        <f t="shared" si="5"/>
        <v>2.8520046640954346</v>
      </c>
      <c r="F151" s="27">
        <f t="shared" si="6"/>
        <v>2166206</v>
      </c>
    </row>
    <row r="152" spans="1:6" ht="47.25" x14ac:dyDescent="0.25">
      <c r="A152" s="11" t="s">
        <v>157</v>
      </c>
      <c r="B152" s="14" t="s">
        <v>189</v>
      </c>
      <c r="C152" s="27">
        <f>C153</f>
        <v>2000000</v>
      </c>
      <c r="D152" s="27">
        <f>D153</f>
        <v>0</v>
      </c>
      <c r="E152" s="28">
        <f t="shared" si="5"/>
        <v>0</v>
      </c>
      <c r="F152" s="27">
        <f t="shared" si="6"/>
        <v>2000000</v>
      </c>
    </row>
    <row r="153" spans="1:6" ht="61.15" customHeight="1" x14ac:dyDescent="0.25">
      <c r="A153" s="11" t="s">
        <v>159</v>
      </c>
      <c r="B153" s="14" t="s">
        <v>190</v>
      </c>
      <c r="C153" s="27">
        <v>2000000</v>
      </c>
      <c r="D153" s="27">
        <v>0</v>
      </c>
      <c r="E153" s="28">
        <f t="shared" si="5"/>
        <v>0</v>
      </c>
      <c r="F153" s="27">
        <f t="shared" si="6"/>
        <v>2000000</v>
      </c>
    </row>
    <row r="154" spans="1:6" ht="15.75" x14ac:dyDescent="0.25">
      <c r="A154" s="11" t="s">
        <v>38</v>
      </c>
      <c r="B154" s="14" t="s">
        <v>191</v>
      </c>
      <c r="C154" s="27">
        <f>C155+C156+C157</f>
        <v>229800</v>
      </c>
      <c r="D154" s="27">
        <f>D155+D156+D157</f>
        <v>63594</v>
      </c>
      <c r="E154" s="28">
        <f t="shared" si="5"/>
        <v>27.673629242819842</v>
      </c>
      <c r="F154" s="27">
        <f t="shared" si="6"/>
        <v>166206</v>
      </c>
    </row>
    <row r="155" spans="1:6" ht="18.600000000000001" customHeight="1" x14ac:dyDescent="0.25">
      <c r="A155" s="11" t="s">
        <v>61</v>
      </c>
      <c r="B155" s="14" t="s">
        <v>192</v>
      </c>
      <c r="C155" s="27">
        <v>29000</v>
      </c>
      <c r="D155" s="27">
        <v>7018</v>
      </c>
      <c r="E155" s="28">
        <f t="shared" si="5"/>
        <v>24.2</v>
      </c>
      <c r="F155" s="27">
        <f t="shared" si="6"/>
        <v>21982</v>
      </c>
    </row>
    <row r="156" spans="1:6" ht="15.75" x14ac:dyDescent="0.25">
      <c r="A156" s="11" t="s">
        <v>63</v>
      </c>
      <c r="B156" s="14" t="s">
        <v>193</v>
      </c>
      <c r="C156" s="27">
        <v>8000</v>
      </c>
      <c r="D156" s="27">
        <v>3276</v>
      </c>
      <c r="E156" s="28">
        <f t="shared" si="5"/>
        <v>40.950000000000003</v>
      </c>
      <c r="F156" s="27">
        <f t="shared" si="6"/>
        <v>4724</v>
      </c>
    </row>
    <row r="157" spans="1:6" ht="15.75" x14ac:dyDescent="0.25">
      <c r="A157" s="11" t="s">
        <v>40</v>
      </c>
      <c r="B157" s="14" t="s">
        <v>194</v>
      </c>
      <c r="C157" s="27">
        <v>192800</v>
      </c>
      <c r="D157" s="27">
        <v>53300</v>
      </c>
      <c r="E157" s="28">
        <f t="shared" si="5"/>
        <v>27.645228215767634</v>
      </c>
      <c r="F157" s="27">
        <f t="shared" si="6"/>
        <v>139500</v>
      </c>
    </row>
    <row r="158" spans="1:6" ht="15.75" x14ac:dyDescent="0.25">
      <c r="A158" s="20" t="s">
        <v>195</v>
      </c>
      <c r="B158" s="15" t="s">
        <v>196</v>
      </c>
      <c r="C158" s="25">
        <f>C159+C166+C176+C184</f>
        <v>717015501.68000007</v>
      </c>
      <c r="D158" s="25">
        <f>D159+D166+D176+D184</f>
        <v>25767971.170000002</v>
      </c>
      <c r="E158" s="26">
        <f t="shared" si="5"/>
        <v>3.5937816002059182</v>
      </c>
      <c r="F158" s="25">
        <f t="shared" si="6"/>
        <v>691247530.51000011</v>
      </c>
    </row>
    <row r="159" spans="1:6" ht="15.75" x14ac:dyDescent="0.25">
      <c r="A159" s="11" t="s">
        <v>197</v>
      </c>
      <c r="B159" s="14" t="s">
        <v>198</v>
      </c>
      <c r="C159" s="27">
        <f>C160+C163</f>
        <v>12616367</v>
      </c>
      <c r="D159" s="27">
        <f>D160+D163</f>
        <v>0</v>
      </c>
      <c r="E159" s="28">
        <f t="shared" si="5"/>
        <v>0</v>
      </c>
      <c r="F159" s="27">
        <f>C159-D159</f>
        <v>12616367</v>
      </c>
    </row>
    <row r="160" spans="1:6" ht="31.5" x14ac:dyDescent="0.25">
      <c r="A160" s="11" t="s">
        <v>28</v>
      </c>
      <c r="B160" s="14" t="s">
        <v>199</v>
      </c>
      <c r="C160" s="27">
        <f>C161</f>
        <v>12416367</v>
      </c>
      <c r="D160" s="27">
        <f>D161</f>
        <v>0</v>
      </c>
      <c r="E160" s="28">
        <f t="shared" si="5"/>
        <v>0</v>
      </c>
      <c r="F160" s="27">
        <f t="shared" si="6"/>
        <v>12416367</v>
      </c>
    </row>
    <row r="161" spans="1:6" ht="31.5" x14ac:dyDescent="0.25">
      <c r="A161" s="11" t="s">
        <v>30</v>
      </c>
      <c r="B161" s="14" t="s">
        <v>200</v>
      </c>
      <c r="C161" s="27">
        <f>C162</f>
        <v>12416367</v>
      </c>
      <c r="D161" s="27">
        <f>D162</f>
        <v>0</v>
      </c>
      <c r="E161" s="28">
        <f t="shared" si="5"/>
        <v>0</v>
      </c>
      <c r="F161" s="27">
        <f t="shared" si="6"/>
        <v>12416367</v>
      </c>
    </row>
    <row r="162" spans="1:6" ht="15.75" x14ac:dyDescent="0.25">
      <c r="A162" s="11" t="s">
        <v>34</v>
      </c>
      <c r="B162" s="14" t="s">
        <v>201</v>
      </c>
      <c r="C162" s="27">
        <v>12416367</v>
      </c>
      <c r="D162" s="27">
        <v>0</v>
      </c>
      <c r="E162" s="28">
        <f t="shared" si="5"/>
        <v>0</v>
      </c>
      <c r="F162" s="27">
        <f t="shared" si="6"/>
        <v>12416367</v>
      </c>
    </row>
    <row r="163" spans="1:6" ht="15.75" x14ac:dyDescent="0.25">
      <c r="A163" s="11" t="s">
        <v>36</v>
      </c>
      <c r="B163" s="14" t="s">
        <v>205</v>
      </c>
      <c r="C163" s="27">
        <f>C164</f>
        <v>200000</v>
      </c>
      <c r="D163" s="27">
        <f>D164</f>
        <v>0</v>
      </c>
      <c r="E163" s="28">
        <f t="shared" si="5"/>
        <v>0</v>
      </c>
      <c r="F163" s="27">
        <f t="shared" si="6"/>
        <v>200000</v>
      </c>
    </row>
    <row r="164" spans="1:6" ht="47.25" x14ac:dyDescent="0.25">
      <c r="A164" s="11" t="s">
        <v>157</v>
      </c>
      <c r="B164" s="14" t="s">
        <v>206</v>
      </c>
      <c r="C164" s="27">
        <f>C165</f>
        <v>200000</v>
      </c>
      <c r="D164" s="27">
        <f>D165</f>
        <v>0</v>
      </c>
      <c r="E164" s="28">
        <f t="shared" si="5"/>
        <v>0</v>
      </c>
      <c r="F164" s="27">
        <f t="shared" si="6"/>
        <v>200000</v>
      </c>
    </row>
    <row r="165" spans="1:6" ht="63" x14ac:dyDescent="0.25">
      <c r="A165" s="11" t="s">
        <v>159</v>
      </c>
      <c r="B165" s="14" t="s">
        <v>207</v>
      </c>
      <c r="C165" s="27">
        <v>200000</v>
      </c>
      <c r="D165" s="27">
        <v>0</v>
      </c>
      <c r="E165" s="28">
        <f t="shared" si="5"/>
        <v>0</v>
      </c>
      <c r="F165" s="27">
        <f t="shared" si="6"/>
        <v>200000</v>
      </c>
    </row>
    <row r="166" spans="1:6" ht="15.75" x14ac:dyDescent="0.25">
      <c r="A166" s="11" t="s">
        <v>208</v>
      </c>
      <c r="B166" s="14" t="s">
        <v>209</v>
      </c>
      <c r="C166" s="27">
        <f>C167+C170+C173</f>
        <v>281489873.68000001</v>
      </c>
      <c r="D166" s="27">
        <f>D167+D170+D173</f>
        <v>7286</v>
      </c>
      <c r="E166" s="28">
        <f t="shared" si="5"/>
        <v>2.5883701977438751E-3</v>
      </c>
      <c r="F166" s="27">
        <f t="shared" si="6"/>
        <v>281482587.68000001</v>
      </c>
    </row>
    <row r="167" spans="1:6" ht="31.5" x14ac:dyDescent="0.25">
      <c r="A167" s="11" t="s">
        <v>28</v>
      </c>
      <c r="B167" s="14" t="s">
        <v>210</v>
      </c>
      <c r="C167" s="27">
        <f>C168</f>
        <v>3000000</v>
      </c>
      <c r="D167" s="27">
        <f>D168</f>
        <v>4500</v>
      </c>
      <c r="E167" s="28">
        <f t="shared" si="5"/>
        <v>0.15</v>
      </c>
      <c r="F167" s="27">
        <f t="shared" si="6"/>
        <v>2995500</v>
      </c>
    </row>
    <row r="168" spans="1:6" ht="31.5" x14ac:dyDescent="0.25">
      <c r="A168" s="11" t="s">
        <v>30</v>
      </c>
      <c r="B168" s="14" t="s">
        <v>211</v>
      </c>
      <c r="C168" s="27">
        <f>C169</f>
        <v>3000000</v>
      </c>
      <c r="D168" s="27">
        <f>D169</f>
        <v>4500</v>
      </c>
      <c r="E168" s="28">
        <f t="shared" si="5"/>
        <v>0.15</v>
      </c>
      <c r="F168" s="27">
        <f t="shared" si="6"/>
        <v>2995500</v>
      </c>
    </row>
    <row r="169" spans="1:6" ht="15.75" x14ac:dyDescent="0.25">
      <c r="A169" s="11" t="s">
        <v>34</v>
      </c>
      <c r="B169" s="14" t="s">
        <v>212</v>
      </c>
      <c r="C169" s="27">
        <v>3000000</v>
      </c>
      <c r="D169" s="27">
        <v>4500</v>
      </c>
      <c r="E169" s="28">
        <f t="shared" si="5"/>
        <v>0.15</v>
      </c>
      <c r="F169" s="27">
        <f t="shared" si="6"/>
        <v>2995500</v>
      </c>
    </row>
    <row r="170" spans="1:6" ht="31.5" x14ac:dyDescent="0.25">
      <c r="A170" s="11" t="s">
        <v>202</v>
      </c>
      <c r="B170" s="14" t="s">
        <v>213</v>
      </c>
      <c r="C170" s="27">
        <f>C171</f>
        <v>275449873.68000001</v>
      </c>
      <c r="D170" s="27">
        <f>D171</f>
        <v>0</v>
      </c>
      <c r="E170" s="28">
        <f t="shared" si="5"/>
        <v>0</v>
      </c>
      <c r="F170" s="27">
        <f t="shared" si="6"/>
        <v>275449873.68000001</v>
      </c>
    </row>
    <row r="171" spans="1:6" ht="15.75" x14ac:dyDescent="0.25">
      <c r="A171" s="11" t="s">
        <v>203</v>
      </c>
      <c r="B171" s="14" t="s">
        <v>214</v>
      </c>
      <c r="C171" s="27">
        <f>C172</f>
        <v>275449873.68000001</v>
      </c>
      <c r="D171" s="27">
        <f>D172</f>
        <v>0</v>
      </c>
      <c r="E171" s="28">
        <f t="shared" si="5"/>
        <v>0</v>
      </c>
      <c r="F171" s="27">
        <f t="shared" si="6"/>
        <v>275449873.68000001</v>
      </c>
    </row>
    <row r="172" spans="1:6" ht="31.15" customHeight="1" x14ac:dyDescent="0.25">
      <c r="A172" s="11" t="s">
        <v>215</v>
      </c>
      <c r="B172" s="14" t="s">
        <v>216</v>
      </c>
      <c r="C172" s="27">
        <v>275449873.68000001</v>
      </c>
      <c r="D172" s="27">
        <v>0</v>
      </c>
      <c r="E172" s="28">
        <f t="shared" si="5"/>
        <v>0</v>
      </c>
      <c r="F172" s="27">
        <f t="shared" si="6"/>
        <v>275449873.68000001</v>
      </c>
    </row>
    <row r="173" spans="1:6" ht="15.75" x14ac:dyDescent="0.25">
      <c r="A173" s="11" t="s">
        <v>36</v>
      </c>
      <c r="B173" s="14" t="s">
        <v>217</v>
      </c>
      <c r="C173" s="27">
        <f>C174</f>
        <v>3040000</v>
      </c>
      <c r="D173" s="27">
        <f>D174</f>
        <v>2786</v>
      </c>
      <c r="E173" s="28">
        <f t="shared" si="5"/>
        <v>9.1644736842105265E-2</v>
      </c>
      <c r="F173" s="27">
        <f t="shared" si="6"/>
        <v>3037214</v>
      </c>
    </row>
    <row r="174" spans="1:6" ht="47.25" x14ac:dyDescent="0.25">
      <c r="A174" s="11" t="s">
        <v>157</v>
      </c>
      <c r="B174" s="14" t="s">
        <v>218</v>
      </c>
      <c r="C174" s="27">
        <f>C175</f>
        <v>3040000</v>
      </c>
      <c r="D174" s="27">
        <f>D175</f>
        <v>2786</v>
      </c>
      <c r="E174" s="28">
        <f t="shared" si="5"/>
        <v>9.1644736842105265E-2</v>
      </c>
      <c r="F174" s="27">
        <f t="shared" si="6"/>
        <v>3037214</v>
      </c>
    </row>
    <row r="175" spans="1:6" ht="63" x14ac:dyDescent="0.25">
      <c r="A175" s="11" t="s">
        <v>159</v>
      </c>
      <c r="B175" s="14" t="s">
        <v>219</v>
      </c>
      <c r="C175" s="27">
        <v>3040000</v>
      </c>
      <c r="D175" s="27">
        <v>2786</v>
      </c>
      <c r="E175" s="28">
        <f t="shared" si="5"/>
        <v>9.1644736842105265E-2</v>
      </c>
      <c r="F175" s="27">
        <f t="shared" si="6"/>
        <v>3037214</v>
      </c>
    </row>
    <row r="176" spans="1:6" ht="15.75" x14ac:dyDescent="0.25">
      <c r="A176" s="11" t="s">
        <v>220</v>
      </c>
      <c r="B176" s="14" t="s">
        <v>221</v>
      </c>
      <c r="C176" s="27">
        <f>C177+C181</f>
        <v>366341593</v>
      </c>
      <c r="D176" s="27">
        <f>D177+D181</f>
        <v>24477730.25</v>
      </c>
      <c r="E176" s="28">
        <f t="shared" si="5"/>
        <v>6.6816683438945468</v>
      </c>
      <c r="F176" s="27">
        <f t="shared" si="6"/>
        <v>341863862.75</v>
      </c>
    </row>
    <row r="177" spans="1:6" ht="31.5" x14ac:dyDescent="0.25">
      <c r="A177" s="11" t="s">
        <v>28</v>
      </c>
      <c r="B177" s="14" t="s">
        <v>222</v>
      </c>
      <c r="C177" s="27">
        <f>C178</f>
        <v>64441593</v>
      </c>
      <c r="D177" s="27">
        <f>D178</f>
        <v>2124723.2799999998</v>
      </c>
      <c r="E177" s="28">
        <f t="shared" si="5"/>
        <v>3.297130286645769</v>
      </c>
      <c r="F177" s="27">
        <f t="shared" si="6"/>
        <v>62316869.719999999</v>
      </c>
    </row>
    <row r="178" spans="1:6" ht="31.5" x14ac:dyDescent="0.25">
      <c r="A178" s="11" t="s">
        <v>30</v>
      </c>
      <c r="B178" s="14" t="s">
        <v>223</v>
      </c>
      <c r="C178" s="27">
        <f>C179+C180</f>
        <v>64441593</v>
      </c>
      <c r="D178" s="27">
        <f>D179+D180</f>
        <v>2124723.2799999998</v>
      </c>
      <c r="E178" s="28">
        <f t="shared" si="5"/>
        <v>3.297130286645769</v>
      </c>
      <c r="F178" s="27">
        <f t="shared" si="6"/>
        <v>62316869.719999999</v>
      </c>
    </row>
    <row r="179" spans="1:6" ht="15.75" x14ac:dyDescent="0.25">
      <c r="A179" s="11" t="s">
        <v>34</v>
      </c>
      <c r="B179" s="14" t="s">
        <v>224</v>
      </c>
      <c r="C179" s="27">
        <v>45941593</v>
      </c>
      <c r="D179" s="27">
        <v>0</v>
      </c>
      <c r="E179" s="28">
        <f t="shared" si="5"/>
        <v>0</v>
      </c>
      <c r="F179" s="27">
        <f t="shared" si="6"/>
        <v>45941593</v>
      </c>
    </row>
    <row r="180" spans="1:6" ht="15.75" x14ac:dyDescent="0.25">
      <c r="A180" s="11" t="s">
        <v>53</v>
      </c>
      <c r="B180" s="14" t="s">
        <v>225</v>
      </c>
      <c r="C180" s="27">
        <v>18500000</v>
      </c>
      <c r="D180" s="27">
        <v>2124723.2799999998</v>
      </c>
      <c r="E180" s="28">
        <f t="shared" si="5"/>
        <v>11.484990702702701</v>
      </c>
      <c r="F180" s="27">
        <f t="shared" si="6"/>
        <v>16375276.720000001</v>
      </c>
    </row>
    <row r="181" spans="1:6" ht="15.75" x14ac:dyDescent="0.25">
      <c r="A181" s="11" t="s">
        <v>36</v>
      </c>
      <c r="B181" s="14" t="s">
        <v>226</v>
      </c>
      <c r="C181" s="27">
        <f>C182</f>
        <v>301900000</v>
      </c>
      <c r="D181" s="27">
        <f>D182</f>
        <v>22353006.969999999</v>
      </c>
      <c r="E181" s="28">
        <f t="shared" si="5"/>
        <v>7.4041096290162303</v>
      </c>
      <c r="F181" s="27">
        <f t="shared" si="6"/>
        <v>279546993.02999997</v>
      </c>
    </row>
    <row r="182" spans="1:6" ht="47.25" x14ac:dyDescent="0.25">
      <c r="A182" s="11" t="s">
        <v>157</v>
      </c>
      <c r="B182" s="14" t="s">
        <v>227</v>
      </c>
      <c r="C182" s="27">
        <f>C183</f>
        <v>301900000</v>
      </c>
      <c r="D182" s="27">
        <f>D183</f>
        <v>22353006.969999999</v>
      </c>
      <c r="E182" s="28">
        <f t="shared" si="5"/>
        <v>7.4041096290162303</v>
      </c>
      <c r="F182" s="27">
        <f t="shared" si="6"/>
        <v>279546993.02999997</v>
      </c>
    </row>
    <row r="183" spans="1:6" ht="63" x14ac:dyDescent="0.25">
      <c r="A183" s="11" t="s">
        <v>159</v>
      </c>
      <c r="B183" s="14" t="s">
        <v>228</v>
      </c>
      <c r="C183" s="27">
        <v>301900000</v>
      </c>
      <c r="D183" s="27">
        <v>22353006.969999999</v>
      </c>
      <c r="E183" s="28">
        <f t="shared" si="5"/>
        <v>7.4041096290162303</v>
      </c>
      <c r="F183" s="27">
        <f t="shared" si="6"/>
        <v>279546993.02999997</v>
      </c>
    </row>
    <row r="184" spans="1:6" ht="19.899999999999999" customHeight="1" x14ac:dyDescent="0.25">
      <c r="A184" s="11" t="s">
        <v>229</v>
      </c>
      <c r="B184" s="14" t="s">
        <v>230</v>
      </c>
      <c r="C184" s="27">
        <f>C185+C190+C194</f>
        <v>56567668</v>
      </c>
      <c r="D184" s="27">
        <f>D185+D190+D194</f>
        <v>1282954.92</v>
      </c>
      <c r="E184" s="28">
        <f t="shared" si="5"/>
        <v>2.2680003708125285</v>
      </c>
      <c r="F184" s="27">
        <f t="shared" si="6"/>
        <v>55284713.079999998</v>
      </c>
    </row>
    <row r="185" spans="1:6" ht="78.75" x14ac:dyDescent="0.25">
      <c r="A185" s="11" t="s">
        <v>11</v>
      </c>
      <c r="B185" s="14" t="s">
        <v>231</v>
      </c>
      <c r="C185" s="27">
        <f>C186</f>
        <v>52124780</v>
      </c>
      <c r="D185" s="27">
        <f>D186</f>
        <v>968081.38</v>
      </c>
      <c r="E185" s="28">
        <f t="shared" si="5"/>
        <v>1.8572383039314506</v>
      </c>
      <c r="F185" s="27">
        <f t="shared" si="6"/>
        <v>51156698.619999997</v>
      </c>
    </row>
    <row r="186" spans="1:6" ht="31.5" x14ac:dyDescent="0.25">
      <c r="A186" s="11" t="s">
        <v>13</v>
      </c>
      <c r="B186" s="14" t="s">
        <v>232</v>
      </c>
      <c r="C186" s="27">
        <f>C187+C188+C189</f>
        <v>52124780</v>
      </c>
      <c r="D186" s="27">
        <f>D187+D188+D189</f>
        <v>968081.38</v>
      </c>
      <c r="E186" s="28">
        <f t="shared" si="5"/>
        <v>1.8572383039314506</v>
      </c>
      <c r="F186" s="27">
        <f t="shared" si="6"/>
        <v>51156698.619999997</v>
      </c>
    </row>
    <row r="187" spans="1:6" ht="18.600000000000001" customHeight="1" x14ac:dyDescent="0.25">
      <c r="A187" s="11" t="s">
        <v>15</v>
      </c>
      <c r="B187" s="14" t="s">
        <v>233</v>
      </c>
      <c r="C187" s="27">
        <v>39287301.420000002</v>
      </c>
      <c r="D187" s="27">
        <v>968081.38</v>
      </c>
      <c r="E187" s="28">
        <f t="shared" si="5"/>
        <v>2.4641075996815052</v>
      </c>
      <c r="F187" s="27">
        <f t="shared" si="6"/>
        <v>38319220.039999999</v>
      </c>
    </row>
    <row r="188" spans="1:6" ht="47.25" x14ac:dyDescent="0.25">
      <c r="A188" s="11" t="s">
        <v>17</v>
      </c>
      <c r="B188" s="14" t="s">
        <v>234</v>
      </c>
      <c r="C188" s="27">
        <v>941005</v>
      </c>
      <c r="D188" s="27">
        <v>0</v>
      </c>
      <c r="E188" s="28">
        <f t="shared" si="5"/>
        <v>0</v>
      </c>
      <c r="F188" s="27">
        <f t="shared" si="6"/>
        <v>941005</v>
      </c>
    </row>
    <row r="189" spans="1:6" ht="47.25" x14ac:dyDescent="0.25">
      <c r="A189" s="11" t="s">
        <v>19</v>
      </c>
      <c r="B189" s="14" t="s">
        <v>235</v>
      </c>
      <c r="C189" s="27">
        <v>11896473.58</v>
      </c>
      <c r="D189" s="27">
        <v>0</v>
      </c>
      <c r="E189" s="28">
        <f t="shared" si="5"/>
        <v>0</v>
      </c>
      <c r="F189" s="27">
        <f t="shared" si="6"/>
        <v>11896473.58</v>
      </c>
    </row>
    <row r="190" spans="1:6" ht="31.5" x14ac:dyDescent="0.25">
      <c r="A190" s="11" t="s">
        <v>28</v>
      </c>
      <c r="B190" s="14" t="s">
        <v>236</v>
      </c>
      <c r="C190" s="27">
        <f>C191</f>
        <v>3222638</v>
      </c>
      <c r="D190" s="27">
        <f>D191</f>
        <v>92443.54</v>
      </c>
      <c r="E190" s="28">
        <f t="shared" si="5"/>
        <v>2.868567304177509</v>
      </c>
      <c r="F190" s="27">
        <f t="shared" si="6"/>
        <v>3130194.46</v>
      </c>
    </row>
    <row r="191" spans="1:6" ht="31.5" x14ac:dyDescent="0.25">
      <c r="A191" s="11" t="s">
        <v>30</v>
      </c>
      <c r="B191" s="14" t="s">
        <v>237</v>
      </c>
      <c r="C191" s="27">
        <f>C192+C193</f>
        <v>3222638</v>
      </c>
      <c r="D191" s="27">
        <f>D192+D193</f>
        <v>92443.54</v>
      </c>
      <c r="E191" s="28">
        <f t="shared" si="5"/>
        <v>2.868567304177509</v>
      </c>
      <c r="F191" s="27">
        <f t="shared" si="6"/>
        <v>3130194.46</v>
      </c>
    </row>
    <row r="192" spans="1:6" ht="31.5" x14ac:dyDescent="0.25">
      <c r="A192" s="11" t="s">
        <v>32</v>
      </c>
      <c r="B192" s="14" t="s">
        <v>238</v>
      </c>
      <c r="C192" s="27">
        <v>1130106</v>
      </c>
      <c r="D192" s="27">
        <v>22299.25</v>
      </c>
      <c r="E192" s="28">
        <f t="shared" si="5"/>
        <v>1.9731998591282587</v>
      </c>
      <c r="F192" s="27">
        <f t="shared" si="6"/>
        <v>1107806.75</v>
      </c>
    </row>
    <row r="193" spans="1:6" ht="15.75" x14ac:dyDescent="0.25">
      <c r="A193" s="11" t="s">
        <v>34</v>
      </c>
      <c r="B193" s="14" t="s">
        <v>239</v>
      </c>
      <c r="C193" s="27">
        <v>2092532</v>
      </c>
      <c r="D193" s="27">
        <v>70144.289999999994</v>
      </c>
      <c r="E193" s="28">
        <f t="shared" si="5"/>
        <v>3.3521250810023449</v>
      </c>
      <c r="F193" s="27">
        <f t="shared" si="6"/>
        <v>2022387.71</v>
      </c>
    </row>
    <row r="194" spans="1:6" ht="15.75" x14ac:dyDescent="0.25">
      <c r="A194" s="11" t="s">
        <v>36</v>
      </c>
      <c r="B194" s="14" t="s">
        <v>240</v>
      </c>
      <c r="C194" s="27">
        <f>C195+C197</f>
        <v>1220250</v>
      </c>
      <c r="D194" s="27">
        <f>D195+D197</f>
        <v>222430</v>
      </c>
      <c r="E194" s="28">
        <f t="shared" si="5"/>
        <v>18.228231919688589</v>
      </c>
      <c r="F194" s="27">
        <f t="shared" si="6"/>
        <v>997820</v>
      </c>
    </row>
    <row r="195" spans="1:6" ht="15.75" x14ac:dyDescent="0.25">
      <c r="A195" s="11" t="s">
        <v>56</v>
      </c>
      <c r="B195" s="14" t="s">
        <v>241</v>
      </c>
      <c r="C195" s="27">
        <f>C196</f>
        <v>324250</v>
      </c>
      <c r="D195" s="27">
        <f>D196</f>
        <v>10000</v>
      </c>
      <c r="E195" s="28">
        <f t="shared" si="5"/>
        <v>3.0840400925212026</v>
      </c>
      <c r="F195" s="27">
        <f t="shared" si="6"/>
        <v>314250</v>
      </c>
    </row>
    <row r="196" spans="1:6" ht="31.5" x14ac:dyDescent="0.25">
      <c r="A196" s="11" t="s">
        <v>58</v>
      </c>
      <c r="B196" s="14" t="s">
        <v>242</v>
      </c>
      <c r="C196" s="27">
        <v>324250</v>
      </c>
      <c r="D196" s="27">
        <v>10000</v>
      </c>
      <c r="E196" s="28">
        <f t="shared" si="5"/>
        <v>3.0840400925212026</v>
      </c>
      <c r="F196" s="27">
        <f t="shared" si="6"/>
        <v>314250</v>
      </c>
    </row>
    <row r="197" spans="1:6" ht="15.75" x14ac:dyDescent="0.25">
      <c r="A197" s="11" t="s">
        <v>38</v>
      </c>
      <c r="B197" s="14" t="s">
        <v>243</v>
      </c>
      <c r="C197" s="27">
        <f>C198+C199</f>
        <v>896000</v>
      </c>
      <c r="D197" s="27">
        <f>D198+D199</f>
        <v>212430</v>
      </c>
      <c r="E197" s="28">
        <f t="shared" si="5"/>
        <v>23.708705357142858</v>
      </c>
      <c r="F197" s="27">
        <f t="shared" si="6"/>
        <v>683570</v>
      </c>
    </row>
    <row r="198" spans="1:6" ht="20.45" customHeight="1" x14ac:dyDescent="0.25">
      <c r="A198" s="11" t="s">
        <v>61</v>
      </c>
      <c r="B198" s="14" t="s">
        <v>244</v>
      </c>
      <c r="C198" s="27">
        <v>887846</v>
      </c>
      <c r="D198" s="27">
        <v>210276</v>
      </c>
      <c r="E198" s="28">
        <f t="shared" si="5"/>
        <v>23.683837061832794</v>
      </c>
      <c r="F198" s="27">
        <f t="shared" si="6"/>
        <v>677570</v>
      </c>
    </row>
    <row r="199" spans="1:6" ht="15.75" x14ac:dyDescent="0.25">
      <c r="A199" s="11" t="s">
        <v>63</v>
      </c>
      <c r="B199" s="14" t="s">
        <v>245</v>
      </c>
      <c r="C199" s="27">
        <v>8154</v>
      </c>
      <c r="D199" s="27">
        <v>2154</v>
      </c>
      <c r="E199" s="28">
        <f>D199*100/C199</f>
        <v>26.416482707873435</v>
      </c>
      <c r="F199" s="27">
        <f>C199-D199</f>
        <v>6000</v>
      </c>
    </row>
    <row r="200" spans="1:6" ht="15.75" x14ac:dyDescent="0.25">
      <c r="A200" s="20" t="s">
        <v>246</v>
      </c>
      <c r="B200" s="15" t="s">
        <v>247</v>
      </c>
      <c r="C200" s="25">
        <f>C201+C209+C217+C224+C228</f>
        <v>2837362670.4300003</v>
      </c>
      <c r="D200" s="25">
        <f>D201+D209+D217+D224+D228</f>
        <v>204137171.84999996</v>
      </c>
      <c r="E200" s="26">
        <f t="shared" ref="E200:E257" si="7">D200*100/C200</f>
        <v>7.1946097683403689</v>
      </c>
      <c r="F200" s="25">
        <f t="shared" ref="F200:F257" si="8">C200-D200</f>
        <v>2633225498.5800004</v>
      </c>
    </row>
    <row r="201" spans="1:6" ht="15.75" x14ac:dyDescent="0.25">
      <c r="A201" s="11" t="s">
        <v>248</v>
      </c>
      <c r="B201" s="14" t="s">
        <v>249</v>
      </c>
      <c r="C201" s="27">
        <f>C202+C205</f>
        <v>1263821953.6700001</v>
      </c>
      <c r="D201" s="27">
        <f>D202+D205</f>
        <v>98705988.959999993</v>
      </c>
      <c r="E201" s="28">
        <f t="shared" si="7"/>
        <v>7.8101182427927176</v>
      </c>
      <c r="F201" s="27">
        <f t="shared" si="8"/>
        <v>1165115964.71</v>
      </c>
    </row>
    <row r="202" spans="1:6" ht="15.75" x14ac:dyDescent="0.25">
      <c r="A202" s="11" t="s">
        <v>78</v>
      </c>
      <c r="B202" s="14" t="s">
        <v>250</v>
      </c>
      <c r="C202" s="27">
        <f>C203</f>
        <v>3046000</v>
      </c>
      <c r="D202" s="27">
        <f>D203</f>
        <v>261000</v>
      </c>
      <c r="E202" s="28">
        <f t="shared" si="7"/>
        <v>8.5686145764937631</v>
      </c>
      <c r="F202" s="27">
        <f t="shared" si="8"/>
        <v>2785000</v>
      </c>
    </row>
    <row r="203" spans="1:6" ht="31.5" x14ac:dyDescent="0.25">
      <c r="A203" s="11" t="s">
        <v>79</v>
      </c>
      <c r="B203" s="14" t="s">
        <v>251</v>
      </c>
      <c r="C203" s="27">
        <f>C204</f>
        <v>3046000</v>
      </c>
      <c r="D203" s="27">
        <f>D204</f>
        <v>261000</v>
      </c>
      <c r="E203" s="28">
        <f t="shared" si="7"/>
        <v>8.5686145764937631</v>
      </c>
      <c r="F203" s="27">
        <f t="shared" si="8"/>
        <v>2785000</v>
      </c>
    </row>
    <row r="204" spans="1:6" ht="31.5" x14ac:dyDescent="0.25">
      <c r="A204" s="11" t="s">
        <v>80</v>
      </c>
      <c r="B204" s="14" t="s">
        <v>252</v>
      </c>
      <c r="C204" s="27">
        <v>3046000</v>
      </c>
      <c r="D204" s="27">
        <v>261000</v>
      </c>
      <c r="E204" s="28">
        <f t="shared" si="7"/>
        <v>8.5686145764937631</v>
      </c>
      <c r="F204" s="27">
        <f t="shared" si="8"/>
        <v>2785000</v>
      </c>
    </row>
    <row r="205" spans="1:6" ht="31.5" x14ac:dyDescent="0.25">
      <c r="A205" s="11" t="s">
        <v>105</v>
      </c>
      <c r="B205" s="14" t="s">
        <v>253</v>
      </c>
      <c r="C205" s="27">
        <f>C206</f>
        <v>1260775953.6700001</v>
      </c>
      <c r="D205" s="27">
        <f>D206</f>
        <v>98444988.959999993</v>
      </c>
      <c r="E205" s="28">
        <f t="shared" si="7"/>
        <v>7.8082857365288341</v>
      </c>
      <c r="F205" s="27">
        <f t="shared" si="8"/>
        <v>1162330964.71</v>
      </c>
    </row>
    <row r="206" spans="1:6" ht="15.75" x14ac:dyDescent="0.25">
      <c r="A206" s="11" t="s">
        <v>172</v>
      </c>
      <c r="B206" s="14" t="s">
        <v>254</v>
      </c>
      <c r="C206" s="27">
        <f>C207+C208</f>
        <v>1260775953.6700001</v>
      </c>
      <c r="D206" s="27">
        <f>D207+D208</f>
        <v>98444988.959999993</v>
      </c>
      <c r="E206" s="28">
        <f t="shared" si="7"/>
        <v>7.8082857365288341</v>
      </c>
      <c r="F206" s="27">
        <f t="shared" si="8"/>
        <v>1162330964.71</v>
      </c>
    </row>
    <row r="207" spans="1:6" ht="51" customHeight="1" x14ac:dyDescent="0.25">
      <c r="A207" s="11" t="s">
        <v>255</v>
      </c>
      <c r="B207" s="14" t="s">
        <v>256</v>
      </c>
      <c r="C207" s="27">
        <v>1240716966</v>
      </c>
      <c r="D207" s="27">
        <v>98444988.959999993</v>
      </c>
      <c r="E207" s="28">
        <f t="shared" si="7"/>
        <v>7.9345242837599752</v>
      </c>
      <c r="F207" s="27">
        <f t="shared" si="8"/>
        <v>1142271977.04</v>
      </c>
    </row>
    <row r="208" spans="1:6" ht="15.75" x14ac:dyDescent="0.25">
      <c r="A208" s="11" t="s">
        <v>174</v>
      </c>
      <c r="B208" s="14" t="s">
        <v>257</v>
      </c>
      <c r="C208" s="27">
        <v>20058987.670000002</v>
      </c>
      <c r="D208" s="27">
        <v>0</v>
      </c>
      <c r="E208" s="28">
        <f t="shared" si="7"/>
        <v>0</v>
      </c>
      <c r="F208" s="27">
        <f t="shared" si="8"/>
        <v>20058987.670000002</v>
      </c>
    </row>
    <row r="209" spans="1:6" ht="15.75" x14ac:dyDescent="0.25">
      <c r="A209" s="11" t="s">
        <v>258</v>
      </c>
      <c r="B209" s="14" t="s">
        <v>259</v>
      </c>
      <c r="C209" s="27">
        <f>C210</f>
        <v>1312650151.9300001</v>
      </c>
      <c r="D209" s="27">
        <f>D210</f>
        <v>92454587</v>
      </c>
      <c r="E209" s="28">
        <f t="shared" si="7"/>
        <v>7.0433532395561205</v>
      </c>
      <c r="F209" s="27">
        <f t="shared" si="8"/>
        <v>1220195564.9300001</v>
      </c>
    </row>
    <row r="210" spans="1:6" ht="31.5" x14ac:dyDescent="0.25">
      <c r="A210" s="11" t="s">
        <v>105</v>
      </c>
      <c r="B210" s="14" t="s">
        <v>260</v>
      </c>
      <c r="C210" s="27">
        <f>C211+C214</f>
        <v>1312650151.9300001</v>
      </c>
      <c r="D210" s="27">
        <f>D211+D214</f>
        <v>92454587</v>
      </c>
      <c r="E210" s="28">
        <f t="shared" si="7"/>
        <v>7.0433532395561205</v>
      </c>
      <c r="F210" s="27">
        <f t="shared" si="8"/>
        <v>1220195564.9300001</v>
      </c>
    </row>
    <row r="211" spans="1:6" ht="15.75" x14ac:dyDescent="0.25">
      <c r="A211" s="11" t="s">
        <v>172</v>
      </c>
      <c r="B211" s="14" t="s">
        <v>261</v>
      </c>
      <c r="C211" s="27">
        <f>C212+C213</f>
        <v>1260258232.9300001</v>
      </c>
      <c r="D211" s="27">
        <f>D212+D213</f>
        <v>88310387</v>
      </c>
      <c r="E211" s="28">
        <f t="shared" si="7"/>
        <v>7.0073247444442703</v>
      </c>
      <c r="F211" s="27">
        <f t="shared" si="8"/>
        <v>1171947845.9300001</v>
      </c>
    </row>
    <row r="212" spans="1:6" ht="48" customHeight="1" x14ac:dyDescent="0.25">
      <c r="A212" s="11" t="s">
        <v>255</v>
      </c>
      <c r="B212" s="14" t="s">
        <v>262</v>
      </c>
      <c r="C212" s="27">
        <v>1043166951</v>
      </c>
      <c r="D212" s="27">
        <v>84893405</v>
      </c>
      <c r="E212" s="28">
        <f t="shared" si="7"/>
        <v>8.1380458725824791</v>
      </c>
      <c r="F212" s="27">
        <f t="shared" si="8"/>
        <v>958273546</v>
      </c>
    </row>
    <row r="213" spans="1:6" ht="15.75" x14ac:dyDescent="0.25">
      <c r="A213" s="11" t="s">
        <v>174</v>
      </c>
      <c r="B213" s="14" t="s">
        <v>263</v>
      </c>
      <c r="C213" s="27">
        <v>217091281.93000001</v>
      </c>
      <c r="D213" s="27">
        <v>3416982</v>
      </c>
      <c r="E213" s="28">
        <f t="shared" si="7"/>
        <v>1.573983980205059</v>
      </c>
      <c r="F213" s="27">
        <f t="shared" si="8"/>
        <v>213674299.93000001</v>
      </c>
    </row>
    <row r="214" spans="1:6" ht="15.75" x14ac:dyDescent="0.25">
      <c r="A214" s="11" t="s">
        <v>264</v>
      </c>
      <c r="B214" s="14" t="s">
        <v>265</v>
      </c>
      <c r="C214" s="27">
        <f>C215+C216</f>
        <v>52391919</v>
      </c>
      <c r="D214" s="27">
        <f>D215+D216</f>
        <v>4144200</v>
      </c>
      <c r="E214" s="28">
        <f t="shared" si="7"/>
        <v>7.9099984865986679</v>
      </c>
      <c r="F214" s="27">
        <f t="shared" si="8"/>
        <v>48247719</v>
      </c>
    </row>
    <row r="215" spans="1:6" ht="48" customHeight="1" x14ac:dyDescent="0.25">
      <c r="A215" s="11" t="s">
        <v>266</v>
      </c>
      <c r="B215" s="14" t="s">
        <v>267</v>
      </c>
      <c r="C215" s="27">
        <v>49531838</v>
      </c>
      <c r="D215" s="27">
        <v>4024676</v>
      </c>
      <c r="E215" s="28">
        <f t="shared" si="7"/>
        <v>8.1254323734160643</v>
      </c>
      <c r="F215" s="27">
        <f t="shared" si="8"/>
        <v>45507162</v>
      </c>
    </row>
    <row r="216" spans="1:6" ht="15.75" x14ac:dyDescent="0.25">
      <c r="A216" s="11" t="s">
        <v>268</v>
      </c>
      <c r="B216" s="14" t="s">
        <v>269</v>
      </c>
      <c r="C216" s="27">
        <v>2860081</v>
      </c>
      <c r="D216" s="27">
        <v>119524</v>
      </c>
      <c r="E216" s="28">
        <f t="shared" si="7"/>
        <v>4.1790424816639806</v>
      </c>
      <c r="F216" s="27">
        <f t="shared" si="8"/>
        <v>2740557</v>
      </c>
    </row>
    <row r="217" spans="1:6" ht="15.75" x14ac:dyDescent="0.25">
      <c r="A217" s="11" t="s">
        <v>270</v>
      </c>
      <c r="B217" s="14" t="s">
        <v>271</v>
      </c>
      <c r="C217" s="27">
        <f>C218</f>
        <v>158091886.34</v>
      </c>
      <c r="D217" s="27">
        <f>D218</f>
        <v>9630815</v>
      </c>
      <c r="E217" s="28">
        <f t="shared" si="7"/>
        <v>6.0919097260231982</v>
      </c>
      <c r="F217" s="27">
        <f t="shared" si="8"/>
        <v>148461071.34</v>
      </c>
    </row>
    <row r="218" spans="1:6" ht="31.5" x14ac:dyDescent="0.25">
      <c r="A218" s="11" t="s">
        <v>105</v>
      </c>
      <c r="B218" s="14" t="s">
        <v>272</v>
      </c>
      <c r="C218" s="27">
        <f>C219+C222</f>
        <v>158091886.34</v>
      </c>
      <c r="D218" s="27">
        <f>D219+D222</f>
        <v>9630815</v>
      </c>
      <c r="E218" s="28">
        <f t="shared" si="7"/>
        <v>6.0919097260231982</v>
      </c>
      <c r="F218" s="27">
        <f t="shared" si="8"/>
        <v>148461071.34</v>
      </c>
    </row>
    <row r="219" spans="1:6" ht="15.75" x14ac:dyDescent="0.25">
      <c r="A219" s="11" t="s">
        <v>172</v>
      </c>
      <c r="B219" s="14" t="s">
        <v>273</v>
      </c>
      <c r="C219" s="27">
        <f>C220+C221</f>
        <v>155651776.34</v>
      </c>
      <c r="D219" s="27">
        <f>D220+D221</f>
        <v>9630815</v>
      </c>
      <c r="E219" s="28">
        <f t="shared" si="7"/>
        <v>6.1874109158656836</v>
      </c>
      <c r="F219" s="27">
        <f t="shared" si="8"/>
        <v>146020961.34</v>
      </c>
    </row>
    <row r="220" spans="1:6" ht="48" customHeight="1" x14ac:dyDescent="0.25">
      <c r="A220" s="11" t="s">
        <v>255</v>
      </c>
      <c r="B220" s="14" t="s">
        <v>274</v>
      </c>
      <c r="C220" s="27">
        <v>142542974.02000001</v>
      </c>
      <c r="D220" s="27">
        <v>9557165</v>
      </c>
      <c r="E220" s="28">
        <f t="shared" si="7"/>
        <v>6.7047604876400619</v>
      </c>
      <c r="F220" s="27">
        <f t="shared" si="8"/>
        <v>132985809.02000001</v>
      </c>
    </row>
    <row r="221" spans="1:6" ht="15.75" x14ac:dyDescent="0.25">
      <c r="A221" s="11" t="s">
        <v>174</v>
      </c>
      <c r="B221" s="14" t="s">
        <v>275</v>
      </c>
      <c r="C221" s="27">
        <v>13108802.32</v>
      </c>
      <c r="D221" s="27">
        <v>73650</v>
      </c>
      <c r="E221" s="28">
        <f t="shared" si="7"/>
        <v>0.56183622425698454</v>
      </c>
      <c r="F221" s="27">
        <f t="shared" si="8"/>
        <v>13035152.32</v>
      </c>
    </row>
    <row r="222" spans="1:6" ht="15.75" x14ac:dyDescent="0.25">
      <c r="A222" s="11" t="s">
        <v>264</v>
      </c>
      <c r="B222" s="14" t="s">
        <v>276</v>
      </c>
      <c r="C222" s="27">
        <f>C223</f>
        <v>2440110</v>
      </c>
      <c r="D222" s="27">
        <f>D223</f>
        <v>0</v>
      </c>
      <c r="E222" s="28">
        <f t="shared" si="7"/>
        <v>0</v>
      </c>
      <c r="F222" s="27">
        <f t="shared" si="8"/>
        <v>2440110</v>
      </c>
    </row>
    <row r="223" spans="1:6" ht="15.75" x14ac:dyDescent="0.25">
      <c r="A223" s="11" t="s">
        <v>268</v>
      </c>
      <c r="B223" s="14" t="s">
        <v>277</v>
      </c>
      <c r="C223" s="27">
        <v>2440110</v>
      </c>
      <c r="D223" s="27">
        <v>0</v>
      </c>
      <c r="E223" s="28">
        <f t="shared" si="7"/>
        <v>0</v>
      </c>
      <c r="F223" s="27">
        <f t="shared" si="8"/>
        <v>2440110</v>
      </c>
    </row>
    <row r="224" spans="1:6" ht="31.5" x14ac:dyDescent="0.25">
      <c r="A224" s="11" t="s">
        <v>278</v>
      </c>
      <c r="B224" s="14" t="s">
        <v>279</v>
      </c>
      <c r="C224" s="27">
        <f>C225</f>
        <v>370000</v>
      </c>
      <c r="D224" s="27">
        <f t="shared" ref="C224:D226" si="9">D225</f>
        <v>10000</v>
      </c>
      <c r="E224" s="28">
        <f t="shared" si="7"/>
        <v>2.7027027027027026</v>
      </c>
      <c r="F224" s="27">
        <f t="shared" si="8"/>
        <v>360000</v>
      </c>
    </row>
    <row r="225" spans="1:6" ht="31.5" x14ac:dyDescent="0.25">
      <c r="A225" s="11" t="s">
        <v>28</v>
      </c>
      <c r="B225" s="14" t="s">
        <v>280</v>
      </c>
      <c r="C225" s="27">
        <f t="shared" si="9"/>
        <v>370000</v>
      </c>
      <c r="D225" s="27">
        <f t="shared" si="9"/>
        <v>10000</v>
      </c>
      <c r="E225" s="28">
        <f t="shared" si="7"/>
        <v>2.7027027027027026</v>
      </c>
      <c r="F225" s="27">
        <f t="shared" si="8"/>
        <v>360000</v>
      </c>
    </row>
    <row r="226" spans="1:6" ht="31.5" x14ac:dyDescent="0.25">
      <c r="A226" s="11" t="s">
        <v>30</v>
      </c>
      <c r="B226" s="14" t="s">
        <v>281</v>
      </c>
      <c r="C226" s="27">
        <f t="shared" si="9"/>
        <v>370000</v>
      </c>
      <c r="D226" s="27">
        <f t="shared" si="9"/>
        <v>10000</v>
      </c>
      <c r="E226" s="28">
        <f t="shared" si="7"/>
        <v>2.7027027027027026</v>
      </c>
      <c r="F226" s="27">
        <f t="shared" si="8"/>
        <v>360000</v>
      </c>
    </row>
    <row r="227" spans="1:6" ht="15.75" x14ac:dyDescent="0.25">
      <c r="A227" s="11" t="s">
        <v>34</v>
      </c>
      <c r="B227" s="14" t="s">
        <v>282</v>
      </c>
      <c r="C227" s="27">
        <v>370000</v>
      </c>
      <c r="D227" s="27">
        <v>10000</v>
      </c>
      <c r="E227" s="28">
        <f t="shared" si="7"/>
        <v>2.7027027027027026</v>
      </c>
      <c r="F227" s="27">
        <f t="shared" si="8"/>
        <v>360000</v>
      </c>
    </row>
    <row r="228" spans="1:6" ht="15.75" x14ac:dyDescent="0.25">
      <c r="A228" s="11" t="s">
        <v>283</v>
      </c>
      <c r="B228" s="14" t="s">
        <v>284</v>
      </c>
      <c r="C228" s="27">
        <f>C229+C234+C239+C243</f>
        <v>102428678.48999999</v>
      </c>
      <c r="D228" s="27">
        <f>D229+D234+D239+D243</f>
        <v>3335780.8899999997</v>
      </c>
      <c r="E228" s="28">
        <f t="shared" si="7"/>
        <v>3.2566864467803009</v>
      </c>
      <c r="F228" s="27">
        <f t="shared" si="8"/>
        <v>99092897.599999994</v>
      </c>
    </row>
    <row r="229" spans="1:6" ht="78.75" x14ac:dyDescent="0.25">
      <c r="A229" s="11" t="s">
        <v>11</v>
      </c>
      <c r="B229" s="14" t="s">
        <v>285</v>
      </c>
      <c r="C229" s="27">
        <f>C230</f>
        <v>73188674</v>
      </c>
      <c r="D229" s="27">
        <f>D230</f>
        <v>2159616.13</v>
      </c>
      <c r="E229" s="28">
        <f t="shared" si="7"/>
        <v>2.9507518198785783</v>
      </c>
      <c r="F229" s="27">
        <f t="shared" si="8"/>
        <v>71029057.870000005</v>
      </c>
    </row>
    <row r="230" spans="1:6" ht="31.5" x14ac:dyDescent="0.25">
      <c r="A230" s="11" t="s">
        <v>13</v>
      </c>
      <c r="B230" s="14" t="s">
        <v>286</v>
      </c>
      <c r="C230" s="27">
        <f>C231+C232+C233</f>
        <v>73188674</v>
      </c>
      <c r="D230" s="27">
        <f>D231+D232+D233</f>
        <v>2159616.13</v>
      </c>
      <c r="E230" s="28">
        <f t="shared" si="7"/>
        <v>2.9507518198785783</v>
      </c>
      <c r="F230" s="27">
        <f t="shared" si="8"/>
        <v>71029057.870000005</v>
      </c>
    </row>
    <row r="231" spans="1:6" ht="19.899999999999999" customHeight="1" x14ac:dyDescent="0.25">
      <c r="A231" s="11" t="s">
        <v>15</v>
      </c>
      <c r="B231" s="14" t="s">
        <v>287</v>
      </c>
      <c r="C231" s="27">
        <v>55129451</v>
      </c>
      <c r="D231" s="27">
        <v>1311074.1599999999</v>
      </c>
      <c r="E231" s="28">
        <f t="shared" si="7"/>
        <v>2.378173800424749</v>
      </c>
      <c r="F231" s="27">
        <f t="shared" si="8"/>
        <v>53818376.840000004</v>
      </c>
    </row>
    <row r="232" spans="1:6" ht="47.25" x14ac:dyDescent="0.25">
      <c r="A232" s="11" t="s">
        <v>17</v>
      </c>
      <c r="B232" s="14" t="s">
        <v>288</v>
      </c>
      <c r="C232" s="27">
        <v>1315000</v>
      </c>
      <c r="D232" s="27">
        <v>30399.97</v>
      </c>
      <c r="E232" s="28">
        <f t="shared" si="7"/>
        <v>2.3117847908745248</v>
      </c>
      <c r="F232" s="27">
        <f t="shared" si="8"/>
        <v>1284600.03</v>
      </c>
    </row>
    <row r="233" spans="1:6" ht="47.25" x14ac:dyDescent="0.25">
      <c r="A233" s="11" t="s">
        <v>19</v>
      </c>
      <c r="B233" s="14" t="s">
        <v>289</v>
      </c>
      <c r="C233" s="27">
        <v>16744223</v>
      </c>
      <c r="D233" s="27">
        <v>818142</v>
      </c>
      <c r="E233" s="28">
        <f t="shared" si="7"/>
        <v>4.8861150499488692</v>
      </c>
      <c r="F233" s="27">
        <f t="shared" si="8"/>
        <v>15926081</v>
      </c>
    </row>
    <row r="234" spans="1:6" ht="31.5" x14ac:dyDescent="0.25">
      <c r="A234" s="11" t="s">
        <v>28</v>
      </c>
      <c r="B234" s="14" t="s">
        <v>290</v>
      </c>
      <c r="C234" s="27">
        <f>C235</f>
        <v>11060387.82</v>
      </c>
      <c r="D234" s="27">
        <f>D235</f>
        <v>352536.76</v>
      </c>
      <c r="E234" s="28">
        <f t="shared" si="7"/>
        <v>3.1873815433715955</v>
      </c>
      <c r="F234" s="27">
        <f t="shared" si="8"/>
        <v>10707851.060000001</v>
      </c>
    </row>
    <row r="235" spans="1:6" ht="31.5" x14ac:dyDescent="0.25">
      <c r="A235" s="11" t="s">
        <v>30</v>
      </c>
      <c r="B235" s="14" t="s">
        <v>291</v>
      </c>
      <c r="C235" s="27">
        <f>C236+C237+C238</f>
        <v>11060387.82</v>
      </c>
      <c r="D235" s="27">
        <f>D236+D237+D238</f>
        <v>352536.76</v>
      </c>
      <c r="E235" s="28">
        <f t="shared" si="7"/>
        <v>3.1873815433715955</v>
      </c>
      <c r="F235" s="27">
        <f t="shared" si="8"/>
        <v>10707851.060000001</v>
      </c>
    </row>
    <row r="236" spans="1:6" ht="31.5" x14ac:dyDescent="0.25">
      <c r="A236" s="11" t="s">
        <v>32</v>
      </c>
      <c r="B236" s="14" t="s">
        <v>292</v>
      </c>
      <c r="C236" s="27">
        <v>1727000</v>
      </c>
      <c r="D236" s="27">
        <v>23315.599999999999</v>
      </c>
      <c r="E236" s="28">
        <f t="shared" si="7"/>
        <v>1.3500636942675159</v>
      </c>
      <c r="F236" s="27">
        <f t="shared" si="8"/>
        <v>1703684.4</v>
      </c>
    </row>
    <row r="237" spans="1:6" ht="15.75" x14ac:dyDescent="0.25">
      <c r="A237" s="11" t="s">
        <v>34</v>
      </c>
      <c r="B237" s="14" t="s">
        <v>293</v>
      </c>
      <c r="C237" s="27">
        <v>8233087.8200000003</v>
      </c>
      <c r="D237" s="27">
        <v>17822.36</v>
      </c>
      <c r="E237" s="28">
        <f t="shared" si="7"/>
        <v>0.21647236601443173</v>
      </c>
      <c r="F237" s="27">
        <f t="shared" si="8"/>
        <v>8215265.46</v>
      </c>
    </row>
    <row r="238" spans="1:6" ht="15.75" x14ac:dyDescent="0.25">
      <c r="A238" s="11" t="s">
        <v>53</v>
      </c>
      <c r="B238" s="14" t="s">
        <v>294</v>
      </c>
      <c r="C238" s="27">
        <v>1100300</v>
      </c>
      <c r="D238" s="27">
        <v>311398.8</v>
      </c>
      <c r="E238" s="28">
        <f t="shared" si="7"/>
        <v>28.3012632918295</v>
      </c>
      <c r="F238" s="27">
        <f t="shared" si="8"/>
        <v>788901.2</v>
      </c>
    </row>
    <row r="239" spans="1:6" ht="31.15" customHeight="1" x14ac:dyDescent="0.25">
      <c r="A239" s="11" t="s">
        <v>105</v>
      </c>
      <c r="B239" s="14" t="s">
        <v>295</v>
      </c>
      <c r="C239" s="27">
        <f>C240</f>
        <v>18100812.670000002</v>
      </c>
      <c r="D239" s="27">
        <f>D240</f>
        <v>802538</v>
      </c>
      <c r="E239" s="28">
        <f t="shared" si="7"/>
        <v>4.4337125334163234</v>
      </c>
      <c r="F239" s="27">
        <f t="shared" si="8"/>
        <v>17298274.670000002</v>
      </c>
    </row>
    <row r="240" spans="1:6" ht="15.75" x14ac:dyDescent="0.25">
      <c r="A240" s="11" t="s">
        <v>172</v>
      </c>
      <c r="B240" s="14" t="s">
        <v>296</v>
      </c>
      <c r="C240" s="27">
        <f>C241+C242</f>
        <v>18100812.670000002</v>
      </c>
      <c r="D240" s="27">
        <f>D241+D242</f>
        <v>802538</v>
      </c>
      <c r="E240" s="28">
        <f t="shared" si="7"/>
        <v>4.4337125334163234</v>
      </c>
      <c r="F240" s="27">
        <f t="shared" si="8"/>
        <v>17298274.670000002</v>
      </c>
    </row>
    <row r="241" spans="1:6" ht="47.45" customHeight="1" x14ac:dyDescent="0.25">
      <c r="A241" s="11" t="s">
        <v>255</v>
      </c>
      <c r="B241" s="14" t="s">
        <v>297</v>
      </c>
      <c r="C241" s="27">
        <v>9807646</v>
      </c>
      <c r="D241" s="27">
        <v>802538</v>
      </c>
      <c r="E241" s="28">
        <f t="shared" si="7"/>
        <v>8.1827790277096053</v>
      </c>
      <c r="F241" s="27">
        <f t="shared" si="8"/>
        <v>9005108</v>
      </c>
    </row>
    <row r="242" spans="1:6" ht="37.9" customHeight="1" x14ac:dyDescent="0.25">
      <c r="A242" s="11" t="s">
        <v>174</v>
      </c>
      <c r="B242" s="14" t="s">
        <v>422</v>
      </c>
      <c r="C242" s="27">
        <v>8293166.6699999999</v>
      </c>
      <c r="D242" s="27">
        <v>0</v>
      </c>
      <c r="E242" s="28">
        <f t="shared" si="7"/>
        <v>0</v>
      </c>
      <c r="F242" s="27">
        <f t="shared" si="8"/>
        <v>8293166.6699999999</v>
      </c>
    </row>
    <row r="243" spans="1:6" ht="15.75" x14ac:dyDescent="0.25">
      <c r="A243" s="11" t="s">
        <v>36</v>
      </c>
      <c r="B243" s="14" t="s">
        <v>298</v>
      </c>
      <c r="C243" s="27">
        <f>C244</f>
        <v>78804</v>
      </c>
      <c r="D243" s="27">
        <f>D244</f>
        <v>21090</v>
      </c>
      <c r="E243" s="28">
        <f t="shared" si="7"/>
        <v>26.762600883203898</v>
      </c>
      <c r="F243" s="27">
        <f t="shared" si="8"/>
        <v>57714</v>
      </c>
    </row>
    <row r="244" spans="1:6" ht="15.75" x14ac:dyDescent="0.25">
      <c r="A244" s="11" t="s">
        <v>38</v>
      </c>
      <c r="B244" s="14" t="s">
        <v>299</v>
      </c>
      <c r="C244" s="27">
        <f>C245+C246</f>
        <v>78804</v>
      </c>
      <c r="D244" s="27">
        <f>D245+D246</f>
        <v>21090</v>
      </c>
      <c r="E244" s="28">
        <f t="shared" si="7"/>
        <v>26.762600883203898</v>
      </c>
      <c r="F244" s="27">
        <f t="shared" si="8"/>
        <v>57714</v>
      </c>
    </row>
    <row r="245" spans="1:6" ht="18.600000000000001" customHeight="1" x14ac:dyDescent="0.25">
      <c r="A245" s="11" t="s">
        <v>61</v>
      </c>
      <c r="B245" s="14" t="s">
        <v>300</v>
      </c>
      <c r="C245" s="27">
        <v>68364</v>
      </c>
      <c r="D245" s="27">
        <v>19460</v>
      </c>
      <c r="E245" s="28">
        <f t="shared" si="7"/>
        <v>28.465274120882334</v>
      </c>
      <c r="F245" s="27">
        <f t="shared" si="8"/>
        <v>48904</v>
      </c>
    </row>
    <row r="246" spans="1:6" ht="15.75" x14ac:dyDescent="0.25">
      <c r="A246" s="11" t="s">
        <v>63</v>
      </c>
      <c r="B246" s="14" t="s">
        <v>301</v>
      </c>
      <c r="C246" s="27">
        <v>10440</v>
      </c>
      <c r="D246" s="27">
        <v>1630</v>
      </c>
      <c r="E246" s="28">
        <f t="shared" si="7"/>
        <v>15.613026819923371</v>
      </c>
      <c r="F246" s="27">
        <f t="shared" si="8"/>
        <v>8810</v>
      </c>
    </row>
    <row r="247" spans="1:6" ht="15.75" x14ac:dyDescent="0.25">
      <c r="A247" s="20" t="s">
        <v>302</v>
      </c>
      <c r="B247" s="15" t="s">
        <v>303</v>
      </c>
      <c r="C247" s="25">
        <f>C248+C256</f>
        <v>267157025.64000002</v>
      </c>
      <c r="D247" s="25">
        <f>D248+D256</f>
        <v>10004623.07</v>
      </c>
      <c r="E247" s="26">
        <f t="shared" si="7"/>
        <v>3.7448474529288442</v>
      </c>
      <c r="F247" s="25">
        <f t="shared" si="8"/>
        <v>257152402.57000002</v>
      </c>
    </row>
    <row r="248" spans="1:6" ht="15.75" x14ac:dyDescent="0.25">
      <c r="A248" s="11" t="s">
        <v>304</v>
      </c>
      <c r="B248" s="14" t="s">
        <v>305</v>
      </c>
      <c r="C248" s="27">
        <f>C249</f>
        <v>170015583.80000001</v>
      </c>
      <c r="D248" s="27">
        <f>D249</f>
        <v>7190000</v>
      </c>
      <c r="E248" s="28">
        <f t="shared" si="7"/>
        <v>4.2290240925549787</v>
      </c>
      <c r="F248" s="27">
        <f t="shared" si="8"/>
        <v>162825583.80000001</v>
      </c>
    </row>
    <row r="249" spans="1:6" ht="31.5" x14ac:dyDescent="0.25">
      <c r="A249" s="11" t="s">
        <v>105</v>
      </c>
      <c r="B249" s="14" t="s">
        <v>306</v>
      </c>
      <c r="C249" s="27">
        <f>C250+C253</f>
        <v>170015583.80000001</v>
      </c>
      <c r="D249" s="27">
        <f>D250+D253</f>
        <v>7190000</v>
      </c>
      <c r="E249" s="28">
        <f t="shared" si="7"/>
        <v>4.2290240925549787</v>
      </c>
      <c r="F249" s="27">
        <f t="shared" si="8"/>
        <v>162825583.80000001</v>
      </c>
    </row>
    <row r="250" spans="1:6" ht="15.75" x14ac:dyDescent="0.25">
      <c r="A250" s="11" t="s">
        <v>172</v>
      </c>
      <c r="B250" s="14" t="s">
        <v>307</v>
      </c>
      <c r="C250" s="27">
        <f>C251+C252</f>
        <v>124675615.09</v>
      </c>
      <c r="D250" s="27">
        <f>D251+D252</f>
        <v>4990000</v>
      </c>
      <c r="E250" s="28">
        <f t="shared" si="7"/>
        <v>4.0023865103034399</v>
      </c>
      <c r="F250" s="27">
        <f t="shared" si="8"/>
        <v>119685615.09</v>
      </c>
    </row>
    <row r="251" spans="1:6" ht="62.45" customHeight="1" x14ac:dyDescent="0.25">
      <c r="A251" s="11" t="s">
        <v>255</v>
      </c>
      <c r="B251" s="14" t="s">
        <v>308</v>
      </c>
      <c r="C251" s="27">
        <v>122079815.34</v>
      </c>
      <c r="D251" s="27">
        <v>4990000</v>
      </c>
      <c r="E251" s="28">
        <f t="shared" si="7"/>
        <v>4.0874898000972024</v>
      </c>
      <c r="F251" s="27">
        <f t="shared" si="8"/>
        <v>117089815.34</v>
      </c>
    </row>
    <row r="252" spans="1:6" ht="15.75" x14ac:dyDescent="0.25">
      <c r="A252" s="11" t="s">
        <v>174</v>
      </c>
      <c r="B252" s="14" t="s">
        <v>309</v>
      </c>
      <c r="C252" s="27">
        <v>2595799.75</v>
      </c>
      <c r="D252" s="27">
        <v>0</v>
      </c>
      <c r="E252" s="28">
        <f t="shared" si="7"/>
        <v>0</v>
      </c>
      <c r="F252" s="27">
        <f t="shared" si="8"/>
        <v>2595799.75</v>
      </c>
    </row>
    <row r="253" spans="1:6" ht="15.75" x14ac:dyDescent="0.25">
      <c r="A253" s="11" t="s">
        <v>264</v>
      </c>
      <c r="B253" s="14" t="s">
        <v>310</v>
      </c>
      <c r="C253" s="27">
        <f>C254+C255</f>
        <v>45339968.710000001</v>
      </c>
      <c r="D253" s="27">
        <f>D254+D255</f>
        <v>2200000</v>
      </c>
      <c r="E253" s="28">
        <f t="shared" si="7"/>
        <v>4.8522309622035023</v>
      </c>
      <c r="F253" s="27">
        <f t="shared" si="8"/>
        <v>43139968.710000001</v>
      </c>
    </row>
    <row r="254" spans="1:6" ht="61.9" customHeight="1" x14ac:dyDescent="0.25">
      <c r="A254" s="11" t="s">
        <v>266</v>
      </c>
      <c r="B254" s="14" t="s">
        <v>311</v>
      </c>
      <c r="C254" s="27">
        <v>43575449.710000001</v>
      </c>
      <c r="D254" s="27">
        <v>2200000</v>
      </c>
      <c r="E254" s="28">
        <f t="shared" si="7"/>
        <v>5.0487143899633207</v>
      </c>
      <c r="F254" s="27">
        <f t="shared" si="8"/>
        <v>41375449.710000001</v>
      </c>
    </row>
    <row r="255" spans="1:6" ht="15.75" x14ac:dyDescent="0.25">
      <c r="A255" s="11" t="s">
        <v>268</v>
      </c>
      <c r="B255" s="14" t="s">
        <v>312</v>
      </c>
      <c r="C255" s="27">
        <v>1764519</v>
      </c>
      <c r="D255" s="27">
        <v>0</v>
      </c>
      <c r="E255" s="28">
        <f t="shared" si="7"/>
        <v>0</v>
      </c>
      <c r="F255" s="27">
        <f t="shared" si="8"/>
        <v>1764519</v>
      </c>
    </row>
    <row r="256" spans="1:6" ht="15.75" x14ac:dyDescent="0.25">
      <c r="A256" s="11" t="s">
        <v>313</v>
      </c>
      <c r="B256" s="14" t="s">
        <v>314</v>
      </c>
      <c r="C256" s="27">
        <f>C257+C262+C267+C270+C273</f>
        <v>97141441.840000004</v>
      </c>
      <c r="D256" s="27">
        <f>D257+D262+D267+D270+D273</f>
        <v>2814623.07</v>
      </c>
      <c r="E256" s="28">
        <f t="shared" si="7"/>
        <v>2.8974483152472836</v>
      </c>
      <c r="F256" s="27">
        <f t="shared" si="8"/>
        <v>94326818.770000011</v>
      </c>
    </row>
    <row r="257" spans="1:6" ht="78.75" x14ac:dyDescent="0.25">
      <c r="A257" s="11" t="s">
        <v>11</v>
      </c>
      <c r="B257" s="14" t="s">
        <v>315</v>
      </c>
      <c r="C257" s="27">
        <f>C258</f>
        <v>24800961.809999999</v>
      </c>
      <c r="D257" s="27">
        <f>D258</f>
        <v>480482.98</v>
      </c>
      <c r="E257" s="28">
        <f t="shared" si="7"/>
        <v>1.9373562351370761</v>
      </c>
      <c r="F257" s="27">
        <f t="shared" si="8"/>
        <v>24320478.829999998</v>
      </c>
    </row>
    <row r="258" spans="1:6" ht="31.5" x14ac:dyDescent="0.25">
      <c r="A258" s="11" t="s">
        <v>13</v>
      </c>
      <c r="B258" s="14" t="s">
        <v>316</v>
      </c>
      <c r="C258" s="29">
        <f>C259+C260+C261</f>
        <v>24800961.809999999</v>
      </c>
      <c r="D258" s="27">
        <f>D259+D260+D261</f>
        <v>480482.98</v>
      </c>
      <c r="E258" s="28">
        <f t="shared" ref="E258:E326" si="10">D258*100/C258</f>
        <v>1.9373562351370761</v>
      </c>
      <c r="F258" s="27">
        <f t="shared" ref="F258:F326" si="11">C258-D258</f>
        <v>24320478.829999998</v>
      </c>
    </row>
    <row r="259" spans="1:6" ht="18.600000000000001" customHeight="1" x14ac:dyDescent="0.25">
      <c r="A259" s="11" t="s">
        <v>15</v>
      </c>
      <c r="B259" s="14" t="s">
        <v>317</v>
      </c>
      <c r="C259" s="27">
        <v>18159897</v>
      </c>
      <c r="D259" s="27">
        <v>480482.98</v>
      </c>
      <c r="E259" s="28">
        <f t="shared" si="10"/>
        <v>2.6458463943930961</v>
      </c>
      <c r="F259" s="27">
        <f t="shared" si="11"/>
        <v>17679414.02</v>
      </c>
    </row>
    <row r="260" spans="1:6" ht="47.25" x14ac:dyDescent="0.25">
      <c r="A260" s="11" t="s">
        <v>17</v>
      </c>
      <c r="B260" s="14" t="s">
        <v>318</v>
      </c>
      <c r="C260" s="27">
        <v>1145000</v>
      </c>
      <c r="D260" s="27">
        <v>0</v>
      </c>
      <c r="E260" s="28">
        <f t="shared" si="10"/>
        <v>0</v>
      </c>
      <c r="F260" s="27">
        <f t="shared" si="11"/>
        <v>1145000</v>
      </c>
    </row>
    <row r="261" spans="1:6" ht="47.25" x14ac:dyDescent="0.25">
      <c r="A261" s="11" t="s">
        <v>19</v>
      </c>
      <c r="B261" s="14" t="s">
        <v>319</v>
      </c>
      <c r="C261" s="27">
        <v>5496064.8099999996</v>
      </c>
      <c r="D261" s="27">
        <v>0</v>
      </c>
      <c r="E261" s="28">
        <f t="shared" si="10"/>
        <v>0</v>
      </c>
      <c r="F261" s="27">
        <f t="shared" si="11"/>
        <v>5496064.8099999996</v>
      </c>
    </row>
    <row r="262" spans="1:6" ht="31.5" x14ac:dyDescent="0.25">
      <c r="A262" s="11" t="s">
        <v>28</v>
      </c>
      <c r="B262" s="14" t="s">
        <v>320</v>
      </c>
      <c r="C262" s="27">
        <f>C263</f>
        <v>3349159</v>
      </c>
      <c r="D262" s="27">
        <f>D263</f>
        <v>131920.9</v>
      </c>
      <c r="E262" s="28">
        <f t="shared" si="10"/>
        <v>3.9389261602688914</v>
      </c>
      <c r="F262" s="27">
        <f t="shared" si="11"/>
        <v>3217238.1</v>
      </c>
    </row>
    <row r="263" spans="1:6" ht="31.5" x14ac:dyDescent="0.25">
      <c r="A263" s="11" t="s">
        <v>30</v>
      </c>
      <c r="B263" s="14" t="s">
        <v>321</v>
      </c>
      <c r="C263" s="27">
        <f>C264+C265+C266</f>
        <v>3349159</v>
      </c>
      <c r="D263" s="27">
        <f>D264+D265+D266</f>
        <v>131920.9</v>
      </c>
      <c r="E263" s="28">
        <f t="shared" si="10"/>
        <v>3.9389261602688914</v>
      </c>
      <c r="F263" s="27">
        <f t="shared" si="11"/>
        <v>3217238.1</v>
      </c>
    </row>
    <row r="264" spans="1:6" ht="31.5" x14ac:dyDescent="0.25">
      <c r="A264" s="11" t="s">
        <v>32</v>
      </c>
      <c r="B264" s="14" t="s">
        <v>322</v>
      </c>
      <c r="C264" s="27">
        <v>1721295</v>
      </c>
      <c r="D264" s="27">
        <v>15353.73</v>
      </c>
      <c r="E264" s="28">
        <f t="shared" si="10"/>
        <v>0.8919871375911741</v>
      </c>
      <c r="F264" s="27">
        <f t="shared" si="11"/>
        <v>1705941.27</v>
      </c>
    </row>
    <row r="265" spans="1:6" ht="15.75" x14ac:dyDescent="0.25">
      <c r="A265" s="11" t="s">
        <v>34</v>
      </c>
      <c r="B265" s="14" t="s">
        <v>323</v>
      </c>
      <c r="C265" s="27">
        <v>836864</v>
      </c>
      <c r="D265" s="27">
        <v>15525.02</v>
      </c>
      <c r="E265" s="28">
        <f t="shared" si="10"/>
        <v>1.8551425321199144</v>
      </c>
      <c r="F265" s="27">
        <f t="shared" si="11"/>
        <v>821338.98</v>
      </c>
    </row>
    <row r="266" spans="1:6" ht="15.75" x14ac:dyDescent="0.25">
      <c r="A266" s="11" t="s">
        <v>53</v>
      </c>
      <c r="B266" s="14" t="s">
        <v>324</v>
      </c>
      <c r="C266" s="27">
        <v>791000</v>
      </c>
      <c r="D266" s="27">
        <v>101042.15</v>
      </c>
      <c r="E266" s="28">
        <f t="shared" si="10"/>
        <v>12.773975979772439</v>
      </c>
      <c r="F266" s="27">
        <f t="shared" si="11"/>
        <v>689957.85</v>
      </c>
    </row>
    <row r="267" spans="1:6" ht="15.75" x14ac:dyDescent="0.25">
      <c r="A267" s="11" t="s">
        <v>78</v>
      </c>
      <c r="B267" s="14" t="s">
        <v>410</v>
      </c>
      <c r="C267" s="27">
        <f>C268</f>
        <v>1922.19</v>
      </c>
      <c r="D267" s="27">
        <f>D268</f>
        <v>1922.19</v>
      </c>
      <c r="E267" s="28">
        <f t="shared" si="10"/>
        <v>100</v>
      </c>
      <c r="F267" s="27">
        <f t="shared" si="11"/>
        <v>0</v>
      </c>
    </row>
    <row r="268" spans="1:6" ht="31.5" x14ac:dyDescent="0.25">
      <c r="A268" s="11" t="s">
        <v>79</v>
      </c>
      <c r="B268" s="14" t="s">
        <v>411</v>
      </c>
      <c r="C268" s="27">
        <f>C269</f>
        <v>1922.19</v>
      </c>
      <c r="D268" s="27">
        <f>D269</f>
        <v>1922.19</v>
      </c>
      <c r="E268" s="28">
        <f t="shared" si="10"/>
        <v>100</v>
      </c>
      <c r="F268" s="27">
        <f t="shared" si="11"/>
        <v>0</v>
      </c>
    </row>
    <row r="269" spans="1:6" ht="31.5" x14ac:dyDescent="0.25">
      <c r="A269" s="11" t="s">
        <v>80</v>
      </c>
      <c r="B269" s="14" t="s">
        <v>412</v>
      </c>
      <c r="C269" s="27">
        <v>1922.19</v>
      </c>
      <c r="D269" s="27">
        <v>1922.19</v>
      </c>
      <c r="E269" s="28">
        <f t="shared" si="10"/>
        <v>100</v>
      </c>
      <c r="F269" s="27">
        <f t="shared" si="11"/>
        <v>0</v>
      </c>
    </row>
    <row r="270" spans="1:6" ht="30.6" customHeight="1" x14ac:dyDescent="0.25">
      <c r="A270" s="11" t="s">
        <v>105</v>
      </c>
      <c r="B270" s="14" t="s">
        <v>325</v>
      </c>
      <c r="C270" s="27">
        <f>C271</f>
        <v>68986354.840000004</v>
      </c>
      <c r="D270" s="27">
        <f>D271</f>
        <v>2200000</v>
      </c>
      <c r="E270" s="28">
        <f t="shared" si="10"/>
        <v>3.1890364480083897</v>
      </c>
      <c r="F270" s="27">
        <f t="shared" si="11"/>
        <v>66786354.840000004</v>
      </c>
    </row>
    <row r="271" spans="1:6" ht="15.75" x14ac:dyDescent="0.25">
      <c r="A271" s="11" t="s">
        <v>172</v>
      </c>
      <c r="B271" s="14" t="s">
        <v>326</v>
      </c>
      <c r="C271" s="27">
        <f>C272</f>
        <v>68986354.840000004</v>
      </c>
      <c r="D271" s="27">
        <f>D272</f>
        <v>2200000</v>
      </c>
      <c r="E271" s="28">
        <f t="shared" si="10"/>
        <v>3.1890364480083897</v>
      </c>
      <c r="F271" s="27">
        <f t="shared" si="11"/>
        <v>66786354.840000004</v>
      </c>
    </row>
    <row r="272" spans="1:6" ht="45.6" customHeight="1" x14ac:dyDescent="0.25">
      <c r="A272" s="11" t="s">
        <v>255</v>
      </c>
      <c r="B272" s="14" t="s">
        <v>327</v>
      </c>
      <c r="C272" s="27">
        <v>68986354.840000004</v>
      </c>
      <c r="D272" s="27">
        <v>2200000</v>
      </c>
      <c r="E272" s="28">
        <f>D272*100/C272</f>
        <v>3.1890364480083897</v>
      </c>
      <c r="F272" s="27">
        <f t="shared" si="11"/>
        <v>66786354.840000004</v>
      </c>
    </row>
    <row r="273" spans="1:6" ht="15.75" x14ac:dyDescent="0.25">
      <c r="A273" s="11" t="s">
        <v>36</v>
      </c>
      <c r="B273" s="14" t="s">
        <v>328</v>
      </c>
      <c r="C273" s="27">
        <f>C274</f>
        <v>3044</v>
      </c>
      <c r="D273" s="27">
        <f>D274</f>
        <v>297</v>
      </c>
      <c r="E273" s="28">
        <f t="shared" si="10"/>
        <v>9.7568988173455971</v>
      </c>
      <c r="F273" s="27">
        <f t="shared" si="11"/>
        <v>2747</v>
      </c>
    </row>
    <row r="274" spans="1:6" ht="15.75" x14ac:dyDescent="0.25">
      <c r="A274" s="11" t="s">
        <v>38</v>
      </c>
      <c r="B274" s="14" t="s">
        <v>329</v>
      </c>
      <c r="C274" s="27">
        <f>C275+C276</f>
        <v>3044</v>
      </c>
      <c r="D274" s="27">
        <f>D275+D276</f>
        <v>297</v>
      </c>
      <c r="E274" s="28">
        <f t="shared" si="10"/>
        <v>9.7568988173455971</v>
      </c>
      <c r="F274" s="27">
        <f t="shared" si="11"/>
        <v>2747</v>
      </c>
    </row>
    <row r="275" spans="1:6" ht="16.149999999999999" customHeight="1" x14ac:dyDescent="0.25">
      <c r="A275" s="11" t="s">
        <v>61</v>
      </c>
      <c r="B275" s="14" t="s">
        <v>330</v>
      </c>
      <c r="C275" s="27">
        <v>150</v>
      </c>
      <c r="D275" s="27">
        <v>0</v>
      </c>
      <c r="E275" s="28">
        <f t="shared" si="10"/>
        <v>0</v>
      </c>
      <c r="F275" s="27">
        <f t="shared" si="11"/>
        <v>150</v>
      </c>
    </row>
    <row r="276" spans="1:6" ht="15.75" x14ac:dyDescent="0.25">
      <c r="A276" s="11" t="s">
        <v>63</v>
      </c>
      <c r="B276" s="14" t="s">
        <v>331</v>
      </c>
      <c r="C276" s="27">
        <v>2894</v>
      </c>
      <c r="D276" s="27">
        <v>297</v>
      </c>
      <c r="E276" s="28">
        <f t="shared" si="10"/>
        <v>10.262612301313062</v>
      </c>
      <c r="F276" s="27">
        <f t="shared" si="11"/>
        <v>2597</v>
      </c>
    </row>
    <row r="277" spans="1:6" ht="15.75" x14ac:dyDescent="0.25">
      <c r="A277" s="20" t="s">
        <v>332</v>
      </c>
      <c r="B277" s="15" t="s">
        <v>333</v>
      </c>
      <c r="C277" s="25">
        <f>C278+C282+C289</f>
        <v>119293148</v>
      </c>
      <c r="D277" s="25">
        <f>D278+D282+D289</f>
        <v>3854435.06</v>
      </c>
      <c r="E277" s="26">
        <f t="shared" si="10"/>
        <v>3.2310615694373328</v>
      </c>
      <c r="F277" s="25">
        <f t="shared" si="11"/>
        <v>115438712.94</v>
      </c>
    </row>
    <row r="278" spans="1:6" ht="15.75" x14ac:dyDescent="0.25">
      <c r="A278" s="11" t="s">
        <v>334</v>
      </c>
      <c r="B278" s="14" t="s">
        <v>335</v>
      </c>
      <c r="C278" s="27">
        <f>C279</f>
        <v>23500000</v>
      </c>
      <c r="D278" s="27">
        <f>D279</f>
        <v>1938955.41</v>
      </c>
      <c r="E278" s="28">
        <f t="shared" si="10"/>
        <v>8.2508740851063838</v>
      </c>
      <c r="F278" s="27">
        <f t="shared" si="11"/>
        <v>21561044.59</v>
      </c>
    </row>
    <row r="279" spans="1:6" ht="15.75" x14ac:dyDescent="0.25">
      <c r="A279" s="11" t="s">
        <v>78</v>
      </c>
      <c r="B279" s="14" t="s">
        <v>336</v>
      </c>
      <c r="C279" s="27">
        <f t="shared" ref="C279:D280" si="12">C280</f>
        <v>23500000</v>
      </c>
      <c r="D279" s="27">
        <f t="shared" si="12"/>
        <v>1938955.41</v>
      </c>
      <c r="E279" s="28">
        <f t="shared" si="10"/>
        <v>8.2508740851063838</v>
      </c>
      <c r="F279" s="27">
        <f t="shared" si="11"/>
        <v>21561044.59</v>
      </c>
    </row>
    <row r="280" spans="1:6" ht="31.5" x14ac:dyDescent="0.25">
      <c r="A280" s="11" t="s">
        <v>79</v>
      </c>
      <c r="B280" s="14" t="s">
        <v>337</v>
      </c>
      <c r="C280" s="27">
        <f t="shared" si="12"/>
        <v>23500000</v>
      </c>
      <c r="D280" s="27">
        <f t="shared" si="12"/>
        <v>1938955.41</v>
      </c>
      <c r="E280" s="28">
        <f t="shared" si="10"/>
        <v>8.2508740851063838</v>
      </c>
      <c r="F280" s="27">
        <f t="shared" si="11"/>
        <v>21561044.59</v>
      </c>
    </row>
    <row r="281" spans="1:6" ht="31.5" x14ac:dyDescent="0.25">
      <c r="A281" s="11" t="s">
        <v>80</v>
      </c>
      <c r="B281" s="14" t="s">
        <v>338</v>
      </c>
      <c r="C281" s="27">
        <v>23500000</v>
      </c>
      <c r="D281" s="27">
        <v>1938955.41</v>
      </c>
      <c r="E281" s="28">
        <f t="shared" si="10"/>
        <v>8.2508740851063838</v>
      </c>
      <c r="F281" s="27">
        <f t="shared" si="11"/>
        <v>21561044.59</v>
      </c>
    </row>
    <row r="282" spans="1:6" ht="15.75" x14ac:dyDescent="0.25">
      <c r="A282" s="11" t="s">
        <v>339</v>
      </c>
      <c r="B282" s="14" t="s">
        <v>340</v>
      </c>
      <c r="C282" s="27">
        <f>C283+C286</f>
        <v>11942882</v>
      </c>
      <c r="D282" s="27">
        <f>D283+D286</f>
        <v>541028</v>
      </c>
      <c r="E282" s="28">
        <f t="shared" si="10"/>
        <v>4.5301293272427881</v>
      </c>
      <c r="F282" s="27">
        <f t="shared" si="11"/>
        <v>11401854</v>
      </c>
    </row>
    <row r="283" spans="1:6" ht="78.75" x14ac:dyDescent="0.25">
      <c r="A283" s="11" t="s">
        <v>11</v>
      </c>
      <c r="B283" s="14" t="s">
        <v>341</v>
      </c>
      <c r="C283" s="27">
        <f>C284</f>
        <v>7835966</v>
      </c>
      <c r="D283" s="27">
        <f>D284</f>
        <v>541028</v>
      </c>
      <c r="E283" s="28">
        <f t="shared" si="10"/>
        <v>6.9044199528175598</v>
      </c>
      <c r="F283" s="27">
        <f t="shared" si="11"/>
        <v>7294938</v>
      </c>
    </row>
    <row r="284" spans="1:6" ht="15.75" x14ac:dyDescent="0.25">
      <c r="A284" s="11" t="s">
        <v>122</v>
      </c>
      <c r="B284" s="14" t="s">
        <v>342</v>
      </c>
      <c r="C284" s="27">
        <f>C285</f>
        <v>7835966</v>
      </c>
      <c r="D284" s="27">
        <f>D285</f>
        <v>541028</v>
      </c>
      <c r="E284" s="28">
        <f t="shared" si="10"/>
        <v>6.9044199528175598</v>
      </c>
      <c r="F284" s="27">
        <f t="shared" si="11"/>
        <v>7294938</v>
      </c>
    </row>
    <row r="285" spans="1:6" ht="31.5" x14ac:dyDescent="0.25">
      <c r="A285" s="11" t="s">
        <v>126</v>
      </c>
      <c r="B285" s="14" t="s">
        <v>343</v>
      </c>
      <c r="C285" s="27">
        <v>7835966</v>
      </c>
      <c r="D285" s="27">
        <v>541028</v>
      </c>
      <c r="E285" s="28">
        <f t="shared" si="10"/>
        <v>6.9044199528175598</v>
      </c>
      <c r="F285" s="27">
        <f t="shared" si="11"/>
        <v>7294938</v>
      </c>
    </row>
    <row r="286" spans="1:6" ht="15.75" x14ac:dyDescent="0.25">
      <c r="A286" s="11" t="s">
        <v>78</v>
      </c>
      <c r="B286" s="14" t="s">
        <v>344</v>
      </c>
      <c r="C286" s="27">
        <f>C287</f>
        <v>4106916</v>
      </c>
      <c r="D286" s="27">
        <f>D287</f>
        <v>0</v>
      </c>
      <c r="E286" s="28">
        <f t="shared" si="10"/>
        <v>0</v>
      </c>
      <c r="F286" s="27">
        <f t="shared" si="11"/>
        <v>4106916</v>
      </c>
    </row>
    <row r="287" spans="1:6" ht="31.5" x14ac:dyDescent="0.25">
      <c r="A287" s="11" t="s">
        <v>79</v>
      </c>
      <c r="B287" s="14" t="s">
        <v>345</v>
      </c>
      <c r="C287" s="27">
        <f>C288</f>
        <v>4106916</v>
      </c>
      <c r="D287" s="27">
        <f>D288</f>
        <v>0</v>
      </c>
      <c r="E287" s="28">
        <f t="shared" si="10"/>
        <v>0</v>
      </c>
      <c r="F287" s="27">
        <f t="shared" si="11"/>
        <v>4106916</v>
      </c>
    </row>
    <row r="288" spans="1:6" ht="31.5" x14ac:dyDescent="0.25">
      <c r="A288" s="11" t="s">
        <v>80</v>
      </c>
      <c r="B288" s="14" t="s">
        <v>346</v>
      </c>
      <c r="C288" s="27">
        <v>4106916</v>
      </c>
      <c r="D288" s="27">
        <v>0</v>
      </c>
      <c r="E288" s="28">
        <f t="shared" si="10"/>
        <v>0</v>
      </c>
      <c r="F288" s="27">
        <f t="shared" si="11"/>
        <v>4106916</v>
      </c>
    </row>
    <row r="289" spans="1:6" ht="15.75" x14ac:dyDescent="0.25">
      <c r="A289" s="11" t="s">
        <v>347</v>
      </c>
      <c r="B289" s="14" t="s">
        <v>348</v>
      </c>
      <c r="C289" s="27">
        <f>C290+C293+C296</f>
        <v>83850266</v>
      </c>
      <c r="D289" s="27">
        <f>D290+D293+D296</f>
        <v>1374451.65</v>
      </c>
      <c r="E289" s="28">
        <f t="shared" si="10"/>
        <v>1.639173869764468</v>
      </c>
      <c r="F289" s="27">
        <f t="shared" si="11"/>
        <v>82475814.349999994</v>
      </c>
    </row>
    <row r="290" spans="1:6" ht="15.75" x14ac:dyDescent="0.25">
      <c r="A290" s="11" t="s">
        <v>78</v>
      </c>
      <c r="B290" s="14" t="s">
        <v>349</v>
      </c>
      <c r="C290" s="27">
        <f>C291</f>
        <v>18000000</v>
      </c>
      <c r="D290" s="27">
        <f>D291</f>
        <v>0</v>
      </c>
      <c r="E290" s="28">
        <f t="shared" si="10"/>
        <v>0</v>
      </c>
      <c r="F290" s="27">
        <f t="shared" si="11"/>
        <v>18000000</v>
      </c>
    </row>
    <row r="291" spans="1:6" ht="31.5" x14ac:dyDescent="0.25">
      <c r="A291" s="11" t="s">
        <v>79</v>
      </c>
      <c r="B291" s="14" t="s">
        <v>350</v>
      </c>
      <c r="C291" s="27">
        <f>C292</f>
        <v>18000000</v>
      </c>
      <c r="D291" s="27">
        <f>D292</f>
        <v>0</v>
      </c>
      <c r="E291" s="28">
        <f t="shared" si="10"/>
        <v>0</v>
      </c>
      <c r="F291" s="27">
        <f t="shared" si="11"/>
        <v>18000000</v>
      </c>
    </row>
    <row r="292" spans="1:6" ht="15.75" x14ac:dyDescent="0.25">
      <c r="A292" s="11" t="s">
        <v>351</v>
      </c>
      <c r="B292" s="14" t="s">
        <v>352</v>
      </c>
      <c r="C292" s="27">
        <v>18000000</v>
      </c>
      <c r="D292" s="27">
        <v>0</v>
      </c>
      <c r="E292" s="28">
        <f t="shared" si="10"/>
        <v>0</v>
      </c>
      <c r="F292" s="27">
        <f t="shared" si="11"/>
        <v>18000000</v>
      </c>
    </row>
    <row r="293" spans="1:6" ht="31.5" x14ac:dyDescent="0.25">
      <c r="A293" s="11" t="s">
        <v>202</v>
      </c>
      <c r="B293" s="14" t="s">
        <v>353</v>
      </c>
      <c r="C293" s="27">
        <f>C294</f>
        <v>47295666</v>
      </c>
      <c r="D293" s="27">
        <f>D294</f>
        <v>1374451.65</v>
      </c>
      <c r="E293" s="28">
        <f t="shared" si="10"/>
        <v>2.9060837202292489</v>
      </c>
      <c r="F293" s="27">
        <f t="shared" si="11"/>
        <v>45921214.350000001</v>
      </c>
    </row>
    <row r="294" spans="1:6" ht="15.75" x14ac:dyDescent="0.25">
      <c r="A294" s="11" t="s">
        <v>203</v>
      </c>
      <c r="B294" s="14" t="s">
        <v>354</v>
      </c>
      <c r="C294" s="27">
        <f>C295</f>
        <v>47295666</v>
      </c>
      <c r="D294" s="27">
        <f>D295</f>
        <v>1374451.65</v>
      </c>
      <c r="E294" s="28">
        <f t="shared" si="10"/>
        <v>2.9060837202292489</v>
      </c>
      <c r="F294" s="27">
        <f t="shared" si="11"/>
        <v>45921214.350000001</v>
      </c>
    </row>
    <row r="295" spans="1:6" ht="31.9" customHeight="1" x14ac:dyDescent="0.25">
      <c r="A295" s="11" t="s">
        <v>204</v>
      </c>
      <c r="B295" s="14" t="s">
        <v>355</v>
      </c>
      <c r="C295" s="27">
        <v>47295666</v>
      </c>
      <c r="D295" s="27">
        <v>1374451.65</v>
      </c>
      <c r="E295" s="28">
        <f t="shared" si="10"/>
        <v>2.9060837202292489</v>
      </c>
      <c r="F295" s="27">
        <f t="shared" si="11"/>
        <v>45921214.350000001</v>
      </c>
    </row>
    <row r="296" spans="1:6" ht="31.5" x14ac:dyDescent="0.25">
      <c r="A296" s="11" t="s">
        <v>105</v>
      </c>
      <c r="B296" s="14" t="s">
        <v>356</v>
      </c>
      <c r="C296" s="27">
        <f>C297</f>
        <v>18554600</v>
      </c>
      <c r="D296" s="27">
        <f>D297</f>
        <v>0</v>
      </c>
      <c r="E296" s="28">
        <f t="shared" si="10"/>
        <v>0</v>
      </c>
      <c r="F296" s="27">
        <f t="shared" si="11"/>
        <v>18554600</v>
      </c>
    </row>
    <row r="297" spans="1:6" ht="15.75" x14ac:dyDescent="0.25">
      <c r="A297" s="11" t="s">
        <v>172</v>
      </c>
      <c r="B297" s="14" t="s">
        <v>357</v>
      </c>
      <c r="C297" s="27">
        <f>C298</f>
        <v>18554600</v>
      </c>
      <c r="D297" s="27">
        <f>D298</f>
        <v>0</v>
      </c>
      <c r="E297" s="28">
        <f t="shared" si="10"/>
        <v>0</v>
      </c>
      <c r="F297" s="27">
        <f t="shared" si="11"/>
        <v>18554600</v>
      </c>
    </row>
    <row r="298" spans="1:6" ht="15.75" x14ac:dyDescent="0.25">
      <c r="A298" s="11" t="s">
        <v>174</v>
      </c>
      <c r="B298" s="14" t="s">
        <v>358</v>
      </c>
      <c r="C298" s="27">
        <v>18554600</v>
      </c>
      <c r="D298" s="27">
        <v>0</v>
      </c>
      <c r="E298" s="28">
        <f t="shared" si="10"/>
        <v>0</v>
      </c>
      <c r="F298" s="27">
        <f t="shared" si="11"/>
        <v>18554600</v>
      </c>
    </row>
    <row r="299" spans="1:6" ht="15.75" x14ac:dyDescent="0.25">
      <c r="A299" s="20" t="s">
        <v>359</v>
      </c>
      <c r="B299" s="15" t="s">
        <v>360</v>
      </c>
      <c r="C299" s="25">
        <f>C300+C314</f>
        <v>271650824.61000001</v>
      </c>
      <c r="D299" s="25">
        <f>D300+D314</f>
        <v>9025933.3499999996</v>
      </c>
      <c r="E299" s="26">
        <f t="shared" si="10"/>
        <v>3.3226232104976048</v>
      </c>
      <c r="F299" s="25">
        <f t="shared" si="11"/>
        <v>262624891.26000002</v>
      </c>
    </row>
    <row r="300" spans="1:6" ht="15.75" x14ac:dyDescent="0.25">
      <c r="A300" s="11" t="s">
        <v>361</v>
      </c>
      <c r="B300" s="14" t="s">
        <v>362</v>
      </c>
      <c r="C300" s="27">
        <f>C301+C304+C307</f>
        <v>243738540</v>
      </c>
      <c r="D300" s="27">
        <f>D301+D304+D307</f>
        <v>8340000</v>
      </c>
      <c r="E300" s="28">
        <f t="shared" si="10"/>
        <v>3.4216993340486899</v>
      </c>
      <c r="F300" s="27">
        <f t="shared" si="11"/>
        <v>235398540</v>
      </c>
    </row>
    <row r="301" spans="1:6" ht="31.5" x14ac:dyDescent="0.25">
      <c r="A301" s="11" t="s">
        <v>28</v>
      </c>
      <c r="B301" s="14" t="s">
        <v>425</v>
      </c>
      <c r="C301" s="27">
        <f>C302</f>
        <v>13763900</v>
      </c>
      <c r="D301" s="27">
        <f>D302</f>
        <v>0</v>
      </c>
      <c r="E301" s="28">
        <f t="shared" si="10"/>
        <v>0</v>
      </c>
      <c r="F301" s="27">
        <f t="shared" si="11"/>
        <v>13763900</v>
      </c>
    </row>
    <row r="302" spans="1:6" ht="31.5" x14ac:dyDescent="0.25">
      <c r="A302" s="11" t="s">
        <v>30</v>
      </c>
      <c r="B302" s="14" t="s">
        <v>424</v>
      </c>
      <c r="C302" s="27">
        <f>C303</f>
        <v>13763900</v>
      </c>
      <c r="D302" s="27">
        <f>D303</f>
        <v>0</v>
      </c>
      <c r="E302" s="28">
        <f t="shared" si="10"/>
        <v>0</v>
      </c>
      <c r="F302" s="27">
        <f t="shared" si="11"/>
        <v>13763900</v>
      </c>
    </row>
    <row r="303" spans="1:6" ht="15.75" x14ac:dyDescent="0.25">
      <c r="A303" s="11" t="s">
        <v>34</v>
      </c>
      <c r="B303" s="14" t="s">
        <v>423</v>
      </c>
      <c r="C303" s="27">
        <v>13763900</v>
      </c>
      <c r="D303" s="27">
        <v>0</v>
      </c>
      <c r="E303" s="28">
        <f t="shared" si="10"/>
        <v>0</v>
      </c>
      <c r="F303" s="27">
        <f t="shared" si="11"/>
        <v>13763900</v>
      </c>
    </row>
    <row r="304" spans="1:6" ht="31.5" x14ac:dyDescent="0.25">
      <c r="A304" s="11" t="s">
        <v>202</v>
      </c>
      <c r="B304" s="14" t="s">
        <v>363</v>
      </c>
      <c r="C304" s="27">
        <f>C305</f>
        <v>22187110</v>
      </c>
      <c r="D304" s="27">
        <f>D305</f>
        <v>0</v>
      </c>
      <c r="E304" s="28">
        <f t="shared" si="10"/>
        <v>0</v>
      </c>
      <c r="F304" s="27">
        <f t="shared" si="11"/>
        <v>22187110</v>
      </c>
    </row>
    <row r="305" spans="1:6" ht="15.75" x14ac:dyDescent="0.25">
      <c r="A305" s="11" t="s">
        <v>203</v>
      </c>
      <c r="B305" s="14" t="s">
        <v>364</v>
      </c>
      <c r="C305" s="27">
        <f>C306</f>
        <v>22187110</v>
      </c>
      <c r="D305" s="27">
        <f>D306</f>
        <v>0</v>
      </c>
      <c r="E305" s="28">
        <f t="shared" si="10"/>
        <v>0</v>
      </c>
      <c r="F305" s="27">
        <f t="shared" si="11"/>
        <v>22187110</v>
      </c>
    </row>
    <row r="306" spans="1:6" ht="32.450000000000003" customHeight="1" x14ac:dyDescent="0.25">
      <c r="A306" s="11" t="s">
        <v>215</v>
      </c>
      <c r="B306" s="14" t="s">
        <v>365</v>
      </c>
      <c r="C306" s="27">
        <v>22187110</v>
      </c>
      <c r="D306" s="27">
        <v>0</v>
      </c>
      <c r="E306" s="28">
        <f t="shared" si="10"/>
        <v>0</v>
      </c>
      <c r="F306" s="27">
        <f t="shared" si="11"/>
        <v>22187110</v>
      </c>
    </row>
    <row r="307" spans="1:6" ht="31.5" x14ac:dyDescent="0.25">
      <c r="A307" s="11" t="s">
        <v>105</v>
      </c>
      <c r="B307" s="14" t="s">
        <v>366</v>
      </c>
      <c r="C307" s="27">
        <f>C308+C311</f>
        <v>207787530</v>
      </c>
      <c r="D307" s="27">
        <f>D308+D311</f>
        <v>8340000</v>
      </c>
      <c r="E307" s="28">
        <f t="shared" si="10"/>
        <v>4.0137153562583858</v>
      </c>
      <c r="F307" s="27">
        <f t="shared" si="11"/>
        <v>199447530</v>
      </c>
    </row>
    <row r="308" spans="1:6" ht="15.75" x14ac:dyDescent="0.25">
      <c r="A308" s="11" t="s">
        <v>172</v>
      </c>
      <c r="B308" s="14" t="s">
        <v>367</v>
      </c>
      <c r="C308" s="27">
        <f>C309+C310</f>
        <v>130351992.09</v>
      </c>
      <c r="D308" s="27">
        <f>D309+D310</f>
        <v>6000000</v>
      </c>
      <c r="E308" s="28">
        <f t="shared" si="10"/>
        <v>4.6029216000453372</v>
      </c>
      <c r="F308" s="27">
        <f t="shared" si="11"/>
        <v>124351992.09</v>
      </c>
    </row>
    <row r="309" spans="1:6" ht="46.9" customHeight="1" x14ac:dyDescent="0.25">
      <c r="A309" s="11" t="s">
        <v>255</v>
      </c>
      <c r="B309" s="14" t="s">
        <v>368</v>
      </c>
      <c r="C309" s="27">
        <v>129700410.39</v>
      </c>
      <c r="D309" s="27">
        <v>6000000</v>
      </c>
      <c r="E309" s="28">
        <f t="shared" si="10"/>
        <v>4.6260455012890267</v>
      </c>
      <c r="F309" s="27">
        <f t="shared" si="11"/>
        <v>123700410.39</v>
      </c>
    </row>
    <row r="310" spans="1:6" ht="15.75" x14ac:dyDescent="0.25">
      <c r="A310" s="11" t="s">
        <v>174</v>
      </c>
      <c r="B310" s="14" t="s">
        <v>369</v>
      </c>
      <c r="C310" s="27">
        <v>651581.69999999995</v>
      </c>
      <c r="D310" s="27">
        <v>0</v>
      </c>
      <c r="E310" s="28">
        <f t="shared" si="10"/>
        <v>0</v>
      </c>
      <c r="F310" s="27">
        <f t="shared" si="11"/>
        <v>651581.69999999995</v>
      </c>
    </row>
    <row r="311" spans="1:6" ht="15.75" x14ac:dyDescent="0.25">
      <c r="A311" s="11" t="s">
        <v>264</v>
      </c>
      <c r="B311" s="14" t="s">
        <v>370</v>
      </c>
      <c r="C311" s="27">
        <f>C312+C313</f>
        <v>77435537.909999996</v>
      </c>
      <c r="D311" s="27">
        <f>D312+D313</f>
        <v>2340000</v>
      </c>
      <c r="E311" s="28">
        <f t="shared" si="10"/>
        <v>3.021868334820224</v>
      </c>
      <c r="F311" s="27">
        <f t="shared" si="11"/>
        <v>75095537.909999996</v>
      </c>
    </row>
    <row r="312" spans="1:6" ht="46.15" customHeight="1" x14ac:dyDescent="0.25">
      <c r="A312" s="11" t="s">
        <v>266</v>
      </c>
      <c r="B312" s="14" t="s">
        <v>371</v>
      </c>
      <c r="C312" s="27">
        <v>76752119.609999999</v>
      </c>
      <c r="D312" s="27">
        <v>2340000</v>
      </c>
      <c r="E312" s="28">
        <f t="shared" si="10"/>
        <v>3.0487757366053541</v>
      </c>
      <c r="F312" s="27">
        <f t="shared" si="11"/>
        <v>74412119.609999999</v>
      </c>
    </row>
    <row r="313" spans="1:6" ht="15.75" x14ac:dyDescent="0.25">
      <c r="A313" s="11" t="s">
        <v>268</v>
      </c>
      <c r="B313" s="14" t="s">
        <v>372</v>
      </c>
      <c r="C313" s="27">
        <v>683418.3</v>
      </c>
      <c r="D313" s="27">
        <v>0</v>
      </c>
      <c r="E313" s="28">
        <f t="shared" si="10"/>
        <v>0</v>
      </c>
      <c r="F313" s="27">
        <f t="shared" si="11"/>
        <v>683418.3</v>
      </c>
    </row>
    <row r="314" spans="1:6" ht="15.75" x14ac:dyDescent="0.25">
      <c r="A314" s="11" t="s">
        <v>373</v>
      </c>
      <c r="B314" s="14" t="s">
        <v>374</v>
      </c>
      <c r="C314" s="27">
        <f>C315+C321+C326</f>
        <v>27912284.609999999</v>
      </c>
      <c r="D314" s="27">
        <f>D315+D321+D326</f>
        <v>685933.35</v>
      </c>
      <c r="E314" s="28">
        <f t="shared" si="10"/>
        <v>2.4574604321505591</v>
      </c>
      <c r="F314" s="27">
        <f t="shared" si="11"/>
        <v>27226351.259999998</v>
      </c>
    </row>
    <row r="315" spans="1:6" ht="78.75" x14ac:dyDescent="0.25">
      <c r="A315" s="11" t="s">
        <v>11</v>
      </c>
      <c r="B315" s="14" t="s">
        <v>375</v>
      </c>
      <c r="C315" s="27">
        <f>C316</f>
        <v>23031939</v>
      </c>
      <c r="D315" s="27">
        <f>D316</f>
        <v>496899.93</v>
      </c>
      <c r="E315" s="28">
        <f t="shared" si="10"/>
        <v>2.1574385465331427</v>
      </c>
      <c r="F315" s="27">
        <f t="shared" si="11"/>
        <v>22535039.07</v>
      </c>
    </row>
    <row r="316" spans="1:6" ht="31.5" x14ac:dyDescent="0.25">
      <c r="A316" s="11" t="s">
        <v>13</v>
      </c>
      <c r="B316" s="14" t="s">
        <v>376</v>
      </c>
      <c r="C316" s="27">
        <f>C317+C318+C319+C320</f>
        <v>23031939</v>
      </c>
      <c r="D316" s="27">
        <f>D317+D318+D319+D320</f>
        <v>496899.93</v>
      </c>
      <c r="E316" s="28">
        <f>D316*100/C316</f>
        <v>2.1574385465331427</v>
      </c>
      <c r="F316" s="27">
        <f>C316-D316</f>
        <v>22535039.07</v>
      </c>
    </row>
    <row r="317" spans="1:6" ht="17.45" customHeight="1" x14ac:dyDescent="0.25">
      <c r="A317" s="11" t="s">
        <v>15</v>
      </c>
      <c r="B317" s="14" t="s">
        <v>377</v>
      </c>
      <c r="C317" s="27">
        <v>15662735</v>
      </c>
      <c r="D317" s="27">
        <v>484899.93</v>
      </c>
      <c r="E317" s="28">
        <f t="shared" si="10"/>
        <v>3.095882871031145</v>
      </c>
      <c r="F317" s="27">
        <f t="shared" si="11"/>
        <v>15177835.07</v>
      </c>
    </row>
    <row r="318" spans="1:6" ht="47.25" x14ac:dyDescent="0.25">
      <c r="A318" s="11" t="s">
        <v>17</v>
      </c>
      <c r="B318" s="14" t="s">
        <v>378</v>
      </c>
      <c r="C318" s="27">
        <v>530000</v>
      </c>
      <c r="D318" s="27">
        <v>0</v>
      </c>
      <c r="E318" s="28">
        <f t="shared" si="10"/>
        <v>0</v>
      </c>
      <c r="F318" s="27">
        <f t="shared" si="11"/>
        <v>530000</v>
      </c>
    </row>
    <row r="319" spans="1:6" ht="63" x14ac:dyDescent="0.25">
      <c r="A319" s="11" t="s">
        <v>143</v>
      </c>
      <c r="B319" s="14" t="s">
        <v>413</v>
      </c>
      <c r="C319" s="27">
        <v>2100000</v>
      </c>
      <c r="D319" s="27">
        <v>12000</v>
      </c>
      <c r="E319" s="28">
        <f t="shared" si="10"/>
        <v>0.5714285714285714</v>
      </c>
      <c r="F319" s="27">
        <f>C319-D319</f>
        <v>2088000</v>
      </c>
    </row>
    <row r="320" spans="1:6" ht="47.25" x14ac:dyDescent="0.25">
      <c r="A320" s="11" t="s">
        <v>19</v>
      </c>
      <c r="B320" s="14" t="s">
        <v>379</v>
      </c>
      <c r="C320" s="27">
        <v>4739204</v>
      </c>
      <c r="D320" s="27">
        <v>0</v>
      </c>
      <c r="E320" s="28">
        <f t="shared" si="10"/>
        <v>0</v>
      </c>
      <c r="F320" s="27">
        <f t="shared" si="11"/>
        <v>4739204</v>
      </c>
    </row>
    <row r="321" spans="1:6" ht="31.5" x14ac:dyDescent="0.25">
      <c r="A321" s="11" t="s">
        <v>28</v>
      </c>
      <c r="B321" s="14" t="s">
        <v>380</v>
      </c>
      <c r="C321" s="27">
        <f>C322</f>
        <v>4877285.6099999994</v>
      </c>
      <c r="D321" s="27">
        <f>D322</f>
        <v>189033.42</v>
      </c>
      <c r="E321" s="28">
        <f t="shared" si="10"/>
        <v>3.8757914773828475</v>
      </c>
      <c r="F321" s="27">
        <f t="shared" si="11"/>
        <v>4688252.1899999995</v>
      </c>
    </row>
    <row r="322" spans="1:6" ht="31.5" x14ac:dyDescent="0.25">
      <c r="A322" s="11" t="s">
        <v>30</v>
      </c>
      <c r="B322" s="14" t="s">
        <v>381</v>
      </c>
      <c r="C322" s="27">
        <f>C323+C324+C325</f>
        <v>4877285.6099999994</v>
      </c>
      <c r="D322" s="27">
        <f>D323+D324+D325</f>
        <v>189033.42</v>
      </c>
      <c r="E322" s="28">
        <f t="shared" si="10"/>
        <v>3.8757914773828475</v>
      </c>
      <c r="F322" s="27">
        <f t="shared" si="11"/>
        <v>4688252.1899999995</v>
      </c>
    </row>
    <row r="323" spans="1:6" ht="31.5" x14ac:dyDescent="0.25">
      <c r="A323" s="11" t="s">
        <v>32</v>
      </c>
      <c r="B323" s="14" t="s">
        <v>382</v>
      </c>
      <c r="C323" s="27">
        <v>530902</v>
      </c>
      <c r="D323" s="27">
        <v>67651.100000000006</v>
      </c>
      <c r="E323" s="28">
        <f t="shared" si="10"/>
        <v>12.742671905549425</v>
      </c>
      <c r="F323" s="27">
        <f t="shared" si="11"/>
        <v>463250.9</v>
      </c>
    </row>
    <row r="324" spans="1:6" ht="15.75" x14ac:dyDescent="0.25">
      <c r="A324" s="11" t="s">
        <v>34</v>
      </c>
      <c r="B324" s="14" t="s">
        <v>383</v>
      </c>
      <c r="C324" s="27">
        <v>4031170.61</v>
      </c>
      <c r="D324" s="27">
        <v>97391.1</v>
      </c>
      <c r="E324" s="28">
        <f t="shared" si="10"/>
        <v>2.4159508346881902</v>
      </c>
      <c r="F324" s="27">
        <f t="shared" si="11"/>
        <v>3933779.51</v>
      </c>
    </row>
    <row r="325" spans="1:6" ht="15.75" x14ac:dyDescent="0.25">
      <c r="A325" s="11" t="s">
        <v>53</v>
      </c>
      <c r="B325" s="14" t="s">
        <v>384</v>
      </c>
      <c r="C325" s="27">
        <v>315213</v>
      </c>
      <c r="D325" s="27">
        <v>23991.22</v>
      </c>
      <c r="E325" s="28">
        <f t="shared" si="10"/>
        <v>7.6111137548261016</v>
      </c>
      <c r="F325" s="27">
        <f t="shared" si="11"/>
        <v>291221.78000000003</v>
      </c>
    </row>
    <row r="326" spans="1:6" ht="15.75" x14ac:dyDescent="0.25">
      <c r="A326" s="11" t="s">
        <v>36</v>
      </c>
      <c r="B326" s="14" t="s">
        <v>385</v>
      </c>
      <c r="C326" s="27">
        <f>C327</f>
        <v>3060</v>
      </c>
      <c r="D326" s="27">
        <f>D327</f>
        <v>0</v>
      </c>
      <c r="E326" s="28">
        <f t="shared" si="10"/>
        <v>0</v>
      </c>
      <c r="F326" s="27">
        <f t="shared" si="11"/>
        <v>3060</v>
      </c>
    </row>
    <row r="327" spans="1:6" ht="15.75" x14ac:dyDescent="0.25">
      <c r="A327" s="11" t="s">
        <v>38</v>
      </c>
      <c r="B327" s="14" t="s">
        <v>386</v>
      </c>
      <c r="C327" s="27">
        <f>C328</f>
        <v>3060</v>
      </c>
      <c r="D327" s="27">
        <f>D328</f>
        <v>0</v>
      </c>
      <c r="E327" s="28">
        <f t="shared" ref="E327:E337" si="13">D327*100/C327</f>
        <v>0</v>
      </c>
      <c r="F327" s="27">
        <f t="shared" ref="F327:F337" si="14">C327-D327</f>
        <v>3060</v>
      </c>
    </row>
    <row r="328" spans="1:6" ht="15.75" x14ac:dyDescent="0.25">
      <c r="A328" s="11" t="s">
        <v>63</v>
      </c>
      <c r="B328" s="14" t="s">
        <v>387</v>
      </c>
      <c r="C328" s="27">
        <v>3060</v>
      </c>
      <c r="D328" s="27">
        <v>0</v>
      </c>
      <c r="E328" s="28">
        <f t="shared" si="13"/>
        <v>0</v>
      </c>
      <c r="F328" s="27">
        <f t="shared" si="14"/>
        <v>3060</v>
      </c>
    </row>
    <row r="329" spans="1:6" ht="15.75" x14ac:dyDescent="0.25">
      <c r="A329" s="9" t="s">
        <v>388</v>
      </c>
      <c r="B329" s="15" t="s">
        <v>389</v>
      </c>
      <c r="C329" s="25">
        <f t="shared" ref="C329:D332" si="15">C330</f>
        <v>7000000</v>
      </c>
      <c r="D329" s="25">
        <f t="shared" si="15"/>
        <v>500000</v>
      </c>
      <c r="E329" s="26">
        <f t="shared" si="13"/>
        <v>7.1428571428571432</v>
      </c>
      <c r="F329" s="25">
        <f t="shared" si="14"/>
        <v>6500000</v>
      </c>
    </row>
    <row r="330" spans="1:6" ht="15.75" x14ac:dyDescent="0.25">
      <c r="A330" s="10" t="s">
        <v>390</v>
      </c>
      <c r="B330" s="14" t="s">
        <v>391</v>
      </c>
      <c r="C330" s="27">
        <f t="shared" si="15"/>
        <v>7000000</v>
      </c>
      <c r="D330" s="27">
        <f t="shared" si="15"/>
        <v>500000</v>
      </c>
      <c r="E330" s="28">
        <f t="shared" si="13"/>
        <v>7.1428571428571432</v>
      </c>
      <c r="F330" s="27">
        <f t="shared" si="14"/>
        <v>6500000</v>
      </c>
    </row>
    <row r="331" spans="1:6" ht="31.5" x14ac:dyDescent="0.25">
      <c r="A331" s="10" t="s">
        <v>105</v>
      </c>
      <c r="B331" s="14" t="s">
        <v>392</v>
      </c>
      <c r="C331" s="27">
        <f t="shared" si="15"/>
        <v>7000000</v>
      </c>
      <c r="D331" s="27">
        <f t="shared" si="15"/>
        <v>500000</v>
      </c>
      <c r="E331" s="28">
        <f t="shared" si="13"/>
        <v>7.1428571428571432</v>
      </c>
      <c r="F331" s="27">
        <f t="shared" si="14"/>
        <v>6500000</v>
      </c>
    </row>
    <row r="332" spans="1:6" ht="15.75" x14ac:dyDescent="0.25">
      <c r="A332" s="10" t="s">
        <v>172</v>
      </c>
      <c r="B332" s="14" t="s">
        <v>393</v>
      </c>
      <c r="C332" s="27">
        <f t="shared" si="15"/>
        <v>7000000</v>
      </c>
      <c r="D332" s="27">
        <f t="shared" si="15"/>
        <v>500000</v>
      </c>
      <c r="E332" s="28">
        <f t="shared" si="13"/>
        <v>7.1428571428571432</v>
      </c>
      <c r="F332" s="27">
        <f t="shared" si="14"/>
        <v>6500000</v>
      </c>
    </row>
    <row r="333" spans="1:6" ht="47.45" customHeight="1" x14ac:dyDescent="0.25">
      <c r="A333" s="10" t="s">
        <v>255</v>
      </c>
      <c r="B333" s="14" t="s">
        <v>394</v>
      </c>
      <c r="C333" s="27">
        <v>7000000</v>
      </c>
      <c r="D333" s="27">
        <v>500000</v>
      </c>
      <c r="E333" s="28">
        <f t="shared" si="13"/>
        <v>7.1428571428571432</v>
      </c>
      <c r="F333" s="27">
        <f t="shared" si="14"/>
        <v>6500000</v>
      </c>
    </row>
    <row r="334" spans="1:6" ht="31.5" x14ac:dyDescent="0.25">
      <c r="A334" s="9" t="s">
        <v>395</v>
      </c>
      <c r="B334" s="15" t="s">
        <v>396</v>
      </c>
      <c r="C334" s="25">
        <f t="shared" ref="C334:D336" si="16">C335</f>
        <v>38000000</v>
      </c>
      <c r="D334" s="25">
        <f t="shared" si="16"/>
        <v>1793041.11</v>
      </c>
      <c r="E334" s="26">
        <f t="shared" si="13"/>
        <v>4.7185292368421052</v>
      </c>
      <c r="F334" s="25">
        <f t="shared" si="14"/>
        <v>36206958.890000001</v>
      </c>
    </row>
    <row r="335" spans="1:6" ht="31.5" x14ac:dyDescent="0.25">
      <c r="A335" s="10" t="s">
        <v>397</v>
      </c>
      <c r="B335" s="14" t="s">
        <v>398</v>
      </c>
      <c r="C335" s="27">
        <f t="shared" si="16"/>
        <v>38000000</v>
      </c>
      <c r="D335" s="27">
        <f t="shared" si="16"/>
        <v>1793041.11</v>
      </c>
      <c r="E335" s="28">
        <f t="shared" si="13"/>
        <v>4.7185292368421052</v>
      </c>
      <c r="F335" s="27">
        <f t="shared" si="14"/>
        <v>36206958.890000001</v>
      </c>
    </row>
    <row r="336" spans="1:6" ht="15.75" x14ac:dyDescent="0.25">
      <c r="A336" s="10" t="s">
        <v>399</v>
      </c>
      <c r="B336" s="14" t="s">
        <v>400</v>
      </c>
      <c r="C336" s="27">
        <f t="shared" si="16"/>
        <v>38000000</v>
      </c>
      <c r="D336" s="27">
        <f t="shared" si="16"/>
        <v>1793041.11</v>
      </c>
      <c r="E336" s="28">
        <f t="shared" si="13"/>
        <v>4.7185292368421052</v>
      </c>
      <c r="F336" s="27">
        <f t="shared" si="14"/>
        <v>36206958.890000001</v>
      </c>
    </row>
    <row r="337" spans="1:6" ht="15.75" x14ac:dyDescent="0.25">
      <c r="A337" s="10" t="s">
        <v>401</v>
      </c>
      <c r="B337" s="14" t="s">
        <v>402</v>
      </c>
      <c r="C337" s="27">
        <v>38000000</v>
      </c>
      <c r="D337" s="27">
        <v>1793041.11</v>
      </c>
      <c r="E337" s="28">
        <f t="shared" si="13"/>
        <v>4.7185292368421052</v>
      </c>
      <c r="F337" s="27">
        <f t="shared" si="14"/>
        <v>36206958.890000001</v>
      </c>
    </row>
    <row r="338" spans="1:6" ht="12.95" customHeight="1" x14ac:dyDescent="0.25">
      <c r="A338" s="3"/>
      <c r="B338" s="3"/>
      <c r="C338" s="4"/>
      <c r="D338" s="4"/>
      <c r="E338" s="2"/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5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17081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A8FB84F-049C-4D82-B110-807014F4644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Starceva</cp:lastModifiedBy>
  <cp:lastPrinted>2022-09-20T07:54:49Z</cp:lastPrinted>
  <dcterms:created xsi:type="dcterms:W3CDTF">2021-12-20T08:37:51Z</dcterms:created>
  <dcterms:modified xsi:type="dcterms:W3CDTF">2023-02-14T13:23:43Z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