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LAST_CELL" localSheetId="0">'Бюджет'!$H$56</definedName>
    <definedName name="_xlnm.Print_Titles" localSheetId="0">'Бюджет'!$4:$7</definedName>
  </definedNames>
  <calcPr fullCalcOnLoad="1"/>
</workbook>
</file>

<file path=xl/sharedStrings.xml><?xml version="1.0" encoding="utf-8"?>
<sst xmlns="http://schemas.openxmlformats.org/spreadsheetml/2006/main" count="105" uniqueCount="99">
  <si>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</si>
  <si>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</si>
  <si>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</si>
  <si>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</si>
  <si>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</si>
  <si>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</si>
  <si>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</si>
  <si>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</si>
  <si>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</si>
  <si>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</si>
  <si>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</si>
  <si>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</si>
  <si>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</si>
  <si>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</si>
  <si>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</si>
  <si>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</si>
  <si>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</si>
  <si>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</si>
  <si>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</si>
  <si>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</si>
  <si>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</si>
  <si>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</si>
  <si>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</si>
  <si>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</si>
  <si>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</si>
  <si>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</si>
  <si>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</si>
  <si>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</si>
  <si>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</si>
  <si>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</si>
  <si>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</si>
  <si>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</si>
  <si>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</si>
  <si>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</si>
  <si>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</si>
  <si>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</si>
  <si>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</si>
  <si>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</si>
  <si>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</si>
  <si>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</si>
  <si>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</si>
  <si>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</si>
  <si>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</si>
  <si>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</si>
  <si>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</si>
  <si>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</si>
  <si>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</si>
  <si>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</si>
  <si>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</si>
  <si>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</si>
  <si>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</si>
  <si>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</si>
  <si>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</si>
  <si>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</si>
  <si>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</si>
  <si>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</si>
  <si>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</si>
  <si>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</si>
  <si>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</si>
  <si>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</si>
  <si>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</si>
  <si>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</si>
  <si>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</si>
  <si>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</si>
  <si>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</si>
  <si>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</si>
  <si>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</si>
  <si>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</si>
  <si>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</si>
  <si>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1300</t>
  </si>
  <si>
    <t>1301</t>
  </si>
  <si>
    <t>Обеспечение проведения выборов и референдумов</t>
  </si>
  <si>
    <t>0107</t>
  </si>
  <si>
    <t>Дополнительное образование детей</t>
  </si>
  <si>
    <t>0703</t>
  </si>
  <si>
    <t>Молодежная политика</t>
  </si>
  <si>
    <t>0707</t>
  </si>
  <si>
    <t xml:space="preserve">Наименование </t>
  </si>
  <si>
    <t>Код</t>
  </si>
  <si>
    <t>план</t>
  </si>
  <si>
    <t>расход</t>
  </si>
  <si>
    <t>сумма</t>
  </si>
  <si>
    <t>%</t>
  </si>
  <si>
    <t>рублей</t>
  </si>
  <si>
    <t>Всего</t>
  </si>
  <si>
    <t>0705</t>
  </si>
  <si>
    <t>Профессиональная подготовка, переподготовка и повышение квалификации</t>
  </si>
  <si>
    <t>0410</t>
  </si>
  <si>
    <t>Связь и информатика</t>
  </si>
  <si>
    <t>Приложение 3 к пояснительной записке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</si>
  <si>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</si>
  <si>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</si>
  <si>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Защита населения и территории от чрезвычайных ситуаций природного и техногенного характера, пожарная безопасность</t>
  </si>
  <si>
    <t>Отклонение 2023 года от 2022 года 
(+увеличение; - уменьшение)</t>
  </si>
  <si>
    <t>Спорт высших достижений</t>
  </si>
  <si>
    <t>1103</t>
  </si>
  <si>
    <t>Данные о расходах бюджета МОГО "Ухта" по разделам и подразделам классификации расходов бюджетов 
за III квартал 2023 года в сравнении с III кварталом 2022 года</t>
  </si>
  <si>
    <t xml:space="preserve"> 2022 год 
(по состоянию на 01.10.2022)</t>
  </si>
  <si>
    <t xml:space="preserve"> 2023 год 
(по состоянию на 01.10.2023)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</si>
</sst>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0.00"/>
    <numFmt numFmtId="187" formatCode="#0"/>
  </numFmts>
  <fonts count="53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10"/>
      <name val="MS Sans Serif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rgb="FFFF0000"/>
      <name val="MS Sans Serif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rgb="FFFAC090"/>
      </top>
      <bottom style="medium">
        <color rgb="FFFAC090"/>
      </bottom>
    </border>
    <border>
      <left/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/>
      <bottom style="thin">
        <color rgb="FFD9D9D9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4" fontId="32" fillId="20" borderId="1">
      <alignment horizontal="right" shrinkToFit="1"/>
      <protection/>
    </xf>
    <xf numFmtId="4" fontId="32" fillId="20" borderId="2">
      <alignment horizontal="right" shrinkToFit="1"/>
      <protection/>
    </xf>
    <xf numFmtId="49" fontId="33" fillId="21" borderId="3">
      <alignment horizontal="center" vertical="top" shrinkToFit="1"/>
      <protection/>
    </xf>
    <xf numFmtId="0" fontId="33" fillId="22" borderId="4">
      <alignment horizontal="left" vertical="top" wrapText="1"/>
      <protection/>
    </xf>
    <xf numFmtId="0" fontId="33" fillId="21" borderId="5">
      <alignment horizontal="left" vertical="top" wrapText="1"/>
      <protection/>
    </xf>
    <xf numFmtId="49" fontId="33" fillId="22" borderId="6">
      <alignment horizontal="center" vertical="top" shrinkToFit="1"/>
      <protection/>
    </xf>
    <xf numFmtId="49" fontId="33" fillId="21" borderId="5">
      <alignment horizontal="center" vertical="top" shrinkToFit="1"/>
      <protection/>
    </xf>
    <xf numFmtId="4" fontId="33" fillId="22" borderId="6">
      <alignment horizontal="right" vertical="top" shrinkToFit="1"/>
      <protection/>
    </xf>
    <xf numFmtId="4" fontId="33" fillId="21" borderId="5">
      <alignment horizontal="right" vertical="top" shrinkToFit="1"/>
      <protection/>
    </xf>
    <xf numFmtId="4" fontId="33" fillId="22" borderId="7">
      <alignment horizontal="right" vertical="top" shrinkToFit="1"/>
      <protection/>
    </xf>
    <xf numFmtId="4" fontId="33" fillId="21" borderId="8">
      <alignment horizontal="right" vertical="top" shrinkToFit="1"/>
      <protection/>
    </xf>
    <xf numFmtId="0" fontId="33" fillId="21" borderId="3">
      <alignment horizontal="left" vertical="top" wrapText="1"/>
      <protection/>
    </xf>
    <xf numFmtId="49" fontId="34" fillId="0" borderId="3">
      <alignment horizontal="center" vertical="top" shrinkToFit="1"/>
      <protection/>
    </xf>
    <xf numFmtId="49" fontId="33" fillId="21" borderId="5">
      <alignment horizontal="center" vertical="top" shrinkToFit="1"/>
      <protection/>
    </xf>
    <xf numFmtId="0" fontId="35" fillId="0" borderId="5">
      <alignment horizontal="left" vertical="top" wrapText="1"/>
      <protection/>
    </xf>
    <xf numFmtId="4" fontId="33" fillId="21" borderId="5">
      <alignment horizontal="right" vertical="top" shrinkToFit="1"/>
      <protection/>
    </xf>
    <xf numFmtId="49" fontId="35" fillId="0" borderId="5">
      <alignment horizontal="center" vertical="top" shrinkToFit="1"/>
      <protection/>
    </xf>
    <xf numFmtId="4" fontId="33" fillId="21" borderId="8">
      <alignment horizontal="right" vertical="top" shrinkToFit="1"/>
      <protection/>
    </xf>
    <xf numFmtId="4" fontId="35" fillId="0" borderId="5">
      <alignment horizontal="right" vertical="top" shrinkToFit="1"/>
      <protection/>
    </xf>
    <xf numFmtId="0" fontId="34" fillId="0" borderId="3">
      <alignment horizontal="left" vertical="top" wrapText="1"/>
      <protection/>
    </xf>
    <xf numFmtId="4" fontId="35" fillId="0" borderId="8">
      <alignment horizontal="right" vertical="top" shrinkToFit="1"/>
      <protection/>
    </xf>
    <xf numFmtId="49" fontId="35" fillId="0" borderId="5">
      <alignment horizontal="center" vertical="top" shrinkToFit="1"/>
      <protection/>
    </xf>
    <xf numFmtId="4" fontId="35" fillId="0" borderId="5">
      <alignment horizontal="right" vertical="top" shrinkToFit="1"/>
      <protection/>
    </xf>
    <xf numFmtId="4" fontId="35" fillId="0" borderId="8">
      <alignment horizontal="right" vertical="top" shrinkToFit="1"/>
      <protection/>
    </xf>
    <xf numFmtId="0" fontId="35" fillId="0" borderId="0">
      <alignment horizontal="right" vertical="top" wrapText="1"/>
      <protection/>
    </xf>
    <xf numFmtId="0" fontId="35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49" fontId="33" fillId="0" borderId="9">
      <alignment horizontal="center" vertical="center" wrapText="1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0" applyNumberFormat="0" applyAlignment="0" applyProtection="0"/>
    <xf numFmtId="0" fontId="37" fillId="30" borderId="11" applyNumberFormat="0" applyAlignment="0" applyProtection="0"/>
    <xf numFmtId="0" fontId="38" fillId="30" borderId="10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31" borderId="16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7" applyNumberFormat="0" applyFont="0" applyAlignment="0" applyProtection="0"/>
    <xf numFmtId="9" fontId="0" fillId="0" borderId="0" applyFont="0" applyFill="0" applyBorder="0" applyAlignment="0" applyProtection="0"/>
    <xf numFmtId="0" fontId="48" fillId="0" borderId="18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center" vertical="center"/>
    </xf>
    <xf numFmtId="49" fontId="4" fillId="0" borderId="19" xfId="0" applyNumberFormat="1" applyFont="1" applyBorder="1" applyAlignment="1" applyProtection="1">
      <alignment horizontal="left" vertical="center" wrapText="1"/>
      <protection/>
    </xf>
    <xf numFmtId="49" fontId="4" fillId="0" borderId="19" xfId="0" applyNumberFormat="1" applyFont="1" applyBorder="1" applyAlignment="1" applyProtection="1">
      <alignment horizontal="center" vertical="center" wrapText="1"/>
      <protection/>
    </xf>
    <xf numFmtId="4" fontId="4" fillId="0" borderId="19" xfId="0" applyNumberFormat="1" applyFont="1" applyBorder="1" applyAlignment="1" applyProtection="1">
      <alignment horizontal="righ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" fontId="3" fillId="0" borderId="19" xfId="0" applyNumberFormat="1" applyFont="1" applyBorder="1" applyAlignment="1" applyProtection="1">
      <alignment horizontal="right" vertical="center" wrapText="1"/>
      <protection/>
    </xf>
    <xf numFmtId="49" fontId="4" fillId="0" borderId="19" xfId="0" applyNumberFormat="1" applyFont="1" applyBorder="1" applyAlignment="1" applyProtection="1">
      <alignment horizontal="left"/>
      <protection/>
    </xf>
    <xf numFmtId="49" fontId="4" fillId="0" borderId="19" xfId="0" applyNumberFormat="1" applyFont="1" applyBorder="1" applyAlignment="1" applyProtection="1">
      <alignment horizontal="center"/>
      <protection/>
    </xf>
    <xf numFmtId="4" fontId="4" fillId="0" borderId="19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right"/>
    </xf>
    <xf numFmtId="49" fontId="3" fillId="0" borderId="19" xfId="0" applyNumberFormat="1" applyFont="1" applyFill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3" fillId="0" borderId="20" xfId="84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49" fontId="3" fillId="0" borderId="19" xfId="0" applyNumberFormat="1" applyFont="1" applyBorder="1" applyAlignment="1">
      <alignment horizontal="center" vertical="center" wrapText="1"/>
    </xf>
    <xf numFmtId="0" fontId="51" fillId="0" borderId="0" xfId="0" applyFont="1" applyBorder="1" applyAlignment="1" applyProtection="1">
      <alignment/>
      <protection/>
    </xf>
    <xf numFmtId="0" fontId="52" fillId="0" borderId="0" xfId="0" applyFont="1" applyAlignment="1">
      <alignment/>
    </xf>
    <xf numFmtId="4" fontId="3" fillId="0" borderId="19" xfId="0" applyNumberFormat="1" applyFont="1" applyBorder="1" applyAlignment="1" applyProtection="1">
      <alignment vertical="center" wrapText="1"/>
      <protection/>
    </xf>
    <xf numFmtId="4" fontId="3" fillId="0" borderId="19" xfId="0" applyNumberFormat="1" applyFont="1" applyBorder="1" applyAlignment="1" applyProtection="1">
      <alignment vertical="center" wrapText="1"/>
      <protection/>
    </xf>
    <xf numFmtId="4" fontId="3" fillId="0" borderId="19" xfId="0" applyNumberFormat="1" applyFont="1" applyBorder="1" applyAlignment="1" applyProtection="1">
      <alignment vertical="center" wrapText="1"/>
      <protection/>
    </xf>
    <xf numFmtId="4" fontId="3" fillId="0" borderId="19" xfId="0" applyNumberFormat="1" applyFont="1" applyBorder="1" applyAlignment="1" applyProtection="1">
      <alignment vertical="center" wrapText="1"/>
      <protection/>
    </xf>
    <xf numFmtId="4" fontId="3" fillId="0" borderId="19" xfId="0" applyNumberFormat="1" applyFont="1" applyBorder="1" applyAlignment="1" applyProtection="1">
      <alignment vertical="center" wrapText="1"/>
      <protection/>
    </xf>
    <xf numFmtId="4" fontId="3" fillId="0" borderId="19" xfId="0" applyNumberFormat="1" applyFont="1" applyBorder="1" applyAlignment="1" applyProtection="1">
      <alignment vertical="center" wrapText="1"/>
      <protection/>
    </xf>
    <xf numFmtId="4" fontId="3" fillId="0" borderId="19" xfId="0" applyNumberFormat="1" applyFont="1" applyBorder="1" applyAlignment="1" applyProtection="1">
      <alignment vertical="center" wrapText="1"/>
      <protection/>
    </xf>
    <xf numFmtId="4" fontId="3" fillId="0" borderId="19" xfId="0" applyNumberFormat="1" applyFont="1" applyBorder="1" applyAlignment="1" applyProtection="1">
      <alignment vertical="center" wrapText="1"/>
      <protection/>
    </xf>
    <xf numFmtId="4" fontId="3" fillId="0" borderId="19" xfId="0" applyNumberFormat="1" applyFont="1" applyBorder="1" applyAlignment="1" applyProtection="1">
      <alignment vertical="center" wrapText="1"/>
      <protection/>
    </xf>
    <xf numFmtId="4" fontId="3" fillId="0" borderId="19" xfId="0" applyNumberFormat="1" applyFont="1" applyBorder="1" applyAlignment="1" applyProtection="1">
      <alignment vertical="center" wrapText="1"/>
      <protection/>
    </xf>
    <xf numFmtId="4" fontId="3" fillId="0" borderId="19" xfId="0" applyNumberFormat="1" applyFont="1" applyBorder="1" applyAlignment="1" applyProtection="1">
      <alignment vertical="center" wrapText="1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58" xfId="35"/>
    <cellStyle name="ex59" xfId="36"/>
    <cellStyle name="ex60" xfId="37"/>
    <cellStyle name="ex60 2" xfId="38"/>
    <cellStyle name="ex61" xfId="39"/>
    <cellStyle name="ex61 2" xfId="40"/>
    <cellStyle name="ex62" xfId="41"/>
    <cellStyle name="ex62 2" xfId="42"/>
    <cellStyle name="ex63" xfId="43"/>
    <cellStyle name="ex63 2" xfId="44"/>
    <cellStyle name="ex64" xfId="45"/>
    <cellStyle name="ex64 2" xfId="46"/>
    <cellStyle name="ex65" xfId="47"/>
    <cellStyle name="ex65 2" xfId="48"/>
    <cellStyle name="ex66" xfId="49"/>
    <cellStyle name="ex66 2" xfId="50"/>
    <cellStyle name="ex67" xfId="51"/>
    <cellStyle name="ex67 2" xfId="52"/>
    <cellStyle name="ex68" xfId="53"/>
    <cellStyle name="ex68 2" xfId="54"/>
    <cellStyle name="ex69" xfId="55"/>
    <cellStyle name="ex69 2" xfId="56"/>
    <cellStyle name="ex70" xfId="57"/>
    <cellStyle name="ex71" xfId="58"/>
    <cellStyle name="st57" xfId="59"/>
    <cellStyle name="style0" xfId="60"/>
    <cellStyle name="td" xfId="61"/>
    <cellStyle name="tr" xfId="62"/>
    <cellStyle name="xl_bot_header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1"/>
  <sheetViews>
    <sheetView showGridLines="0" tabSelected="1" zoomScale="80" zoomScaleNormal="80" zoomScalePageLayoutView="0" workbookViewId="0" topLeftCell="A34">
      <selection activeCell="G62" sqref="G62"/>
    </sheetView>
  </sheetViews>
  <sheetFormatPr defaultColWidth="9.140625" defaultRowHeight="12.75" customHeight="1" outlineLevelRow="1"/>
  <cols>
    <col min="1" max="1" width="48.28125" style="0" customWidth="1"/>
    <col min="2" max="2" width="6.57421875" style="0" customWidth="1"/>
    <col min="3" max="3" width="18.421875" style="0" customWidth="1"/>
    <col min="4" max="4" width="18.28125" style="0" customWidth="1"/>
    <col min="5" max="5" width="18.28125" style="23" customWidth="1"/>
    <col min="6" max="6" width="20.421875" style="23" customWidth="1"/>
    <col min="7" max="7" width="17.140625" style="0" customWidth="1"/>
    <col min="8" max="8" width="8.28125" style="0" customWidth="1"/>
    <col min="9" max="9" width="20.140625" style="0" customWidth="1"/>
    <col min="10" max="10" width="8.140625" style="0" customWidth="1"/>
  </cols>
  <sheetData>
    <row r="1" spans="1:10" ht="15.75">
      <c r="A1" s="2"/>
      <c r="B1" s="1"/>
      <c r="C1" s="1"/>
      <c r="D1" s="1"/>
      <c r="E1" s="22"/>
      <c r="F1" s="22"/>
      <c r="G1" s="18" t="s">
        <v>89</v>
      </c>
      <c r="H1" s="18"/>
      <c r="I1" s="18"/>
      <c r="J1" s="18"/>
    </row>
    <row r="2" spans="1:10" ht="44.25" customHeight="1">
      <c r="A2" s="19" t="s">
        <v>96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.75">
      <c r="A3" s="1"/>
      <c r="B3" s="1"/>
      <c r="C3" s="1"/>
      <c r="D3" s="1"/>
      <c r="E3" s="22"/>
      <c r="F3" s="22"/>
      <c r="G3" s="1"/>
      <c r="H3" s="1"/>
      <c r="J3" s="13" t="s">
        <v>83</v>
      </c>
    </row>
    <row r="4" spans="1:10" ht="35.25" customHeight="1">
      <c r="A4" s="20" t="s">
        <v>77</v>
      </c>
      <c r="B4" s="20" t="s">
        <v>78</v>
      </c>
      <c r="C4" s="20" t="s">
        <v>97</v>
      </c>
      <c r="D4" s="20"/>
      <c r="E4" s="20" t="s">
        <v>98</v>
      </c>
      <c r="F4" s="20"/>
      <c r="G4" s="20" t="s">
        <v>93</v>
      </c>
      <c r="H4" s="20"/>
      <c r="I4" s="20"/>
      <c r="J4" s="20"/>
    </row>
    <row r="5" spans="1:10" ht="15.75">
      <c r="A5" s="20"/>
      <c r="B5" s="20"/>
      <c r="C5" s="21" t="s">
        <v>79</v>
      </c>
      <c r="D5" s="21" t="s">
        <v>80</v>
      </c>
      <c r="E5" s="21" t="s">
        <v>79</v>
      </c>
      <c r="F5" s="21" t="s">
        <v>80</v>
      </c>
      <c r="G5" s="21" t="s">
        <v>79</v>
      </c>
      <c r="H5" s="21"/>
      <c r="I5" s="21" t="s">
        <v>80</v>
      </c>
      <c r="J5" s="21"/>
    </row>
    <row r="6" spans="1:10" ht="15.75">
      <c r="A6" s="20"/>
      <c r="B6" s="20"/>
      <c r="C6" s="21"/>
      <c r="D6" s="21"/>
      <c r="E6" s="21"/>
      <c r="F6" s="21"/>
      <c r="G6" s="15" t="s">
        <v>81</v>
      </c>
      <c r="H6" s="15" t="s">
        <v>82</v>
      </c>
      <c r="I6" s="15" t="s">
        <v>81</v>
      </c>
      <c r="J6" s="15" t="s">
        <v>82</v>
      </c>
    </row>
    <row r="7" spans="1:10" ht="15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</row>
    <row r="8" spans="1:10" ht="15.75">
      <c r="A8" s="5" t="s">
        <v>0</v>
      </c>
      <c r="B8" s="6" t="s">
        <v>1</v>
      </c>
      <c r="C8" s="7">
        <f>SUM(C9:C15)</f>
        <v>372355895.96</v>
      </c>
      <c r="D8" s="7">
        <f>SUM(D9:D15)</f>
        <v>271689760.90000004</v>
      </c>
      <c r="E8" s="7">
        <f>SUM(E9:E15)</f>
        <v>405557129.49</v>
      </c>
      <c r="F8" s="7">
        <f>SUM(F9:F15)</f>
        <v>221617754.81</v>
      </c>
      <c r="G8" s="7">
        <f>E8-C8</f>
        <v>33201233.53000003</v>
      </c>
      <c r="H8" s="7">
        <f>E8/C8*100</f>
        <v>108.91653224515254</v>
      </c>
      <c r="I8" s="7">
        <f>F8-D8</f>
        <v>-50072006.09000003</v>
      </c>
      <c r="J8" s="7">
        <f>F8/D8*100</f>
        <v>81.57015342641864</v>
      </c>
    </row>
    <row r="9" spans="1:10" ht="49.5" customHeight="1" outlineLevel="1">
      <c r="A9" s="8" t="s">
        <v>2</v>
      </c>
      <c r="B9" s="3" t="s">
        <v>3</v>
      </c>
      <c r="C9" s="24">
        <v>6145845</v>
      </c>
      <c r="D9" s="24">
        <v>4110304.9</v>
      </c>
      <c r="E9" s="34">
        <v>6681844</v>
      </c>
      <c r="F9" s="34">
        <v>4432360.03</v>
      </c>
      <c r="G9" s="9">
        <f>E9-C9</f>
        <v>535999</v>
      </c>
      <c r="H9" s="9">
        <f aca="true" t="shared" si="0" ref="H9:H51">E9/C9*100</f>
        <v>108.72132310528495</v>
      </c>
      <c r="I9" s="9">
        <f aca="true" t="shared" si="1" ref="I9:I51">F9-D9</f>
        <v>322055.13000000035</v>
      </c>
      <c r="J9" s="9">
        <f aca="true" t="shared" si="2" ref="J9:J51">F9/D9*100</f>
        <v>107.83530997907236</v>
      </c>
    </row>
    <row r="10" spans="1:10" ht="66" customHeight="1" outlineLevel="1">
      <c r="A10" s="8" t="s">
        <v>4</v>
      </c>
      <c r="B10" s="3" t="s">
        <v>5</v>
      </c>
      <c r="C10" s="24">
        <v>3197825</v>
      </c>
      <c r="D10" s="24">
        <v>1904240.25</v>
      </c>
      <c r="E10" s="34">
        <v>2817488</v>
      </c>
      <c r="F10" s="34">
        <v>1578942.66</v>
      </c>
      <c r="G10" s="9">
        <f aca="true" t="shared" si="3" ref="G9:G50">E10-C10</f>
        <v>-380337</v>
      </c>
      <c r="H10" s="9">
        <f t="shared" si="0"/>
        <v>88.10638480842448</v>
      </c>
      <c r="I10" s="9">
        <f t="shared" si="1"/>
        <v>-325297.5900000001</v>
      </c>
      <c r="J10" s="9">
        <f t="shared" si="2"/>
        <v>82.9171980793915</v>
      </c>
    </row>
    <row r="11" spans="1:10" ht="64.5" customHeight="1" outlineLevel="1">
      <c r="A11" s="8" t="s">
        <v>6</v>
      </c>
      <c r="B11" s="3" t="s">
        <v>7</v>
      </c>
      <c r="C11" s="24">
        <v>148725230.32</v>
      </c>
      <c r="D11" s="24">
        <v>99590155.04</v>
      </c>
      <c r="E11" s="34">
        <v>166074591.34</v>
      </c>
      <c r="F11" s="34">
        <v>110254774.01</v>
      </c>
      <c r="G11" s="9">
        <f t="shared" si="3"/>
        <v>17349361.02000001</v>
      </c>
      <c r="H11" s="9">
        <f>E11/C11*100</f>
        <v>111.66537848532545</v>
      </c>
      <c r="I11" s="9">
        <f t="shared" si="1"/>
        <v>10664618.969999999</v>
      </c>
      <c r="J11" s="9">
        <f t="shared" si="2"/>
        <v>110.70850724724406</v>
      </c>
    </row>
    <row r="12" spans="1:10" ht="58.5" customHeight="1" outlineLevel="1">
      <c r="A12" s="8" t="s">
        <v>8</v>
      </c>
      <c r="B12" s="3" t="s">
        <v>9</v>
      </c>
      <c r="C12" s="24">
        <v>43500558</v>
      </c>
      <c r="D12" s="24">
        <v>29422830.13</v>
      </c>
      <c r="E12" s="34">
        <v>47045250</v>
      </c>
      <c r="F12" s="34">
        <v>31007411.56</v>
      </c>
      <c r="G12" s="9">
        <f t="shared" si="3"/>
        <v>3544692</v>
      </c>
      <c r="H12" s="9">
        <f t="shared" si="0"/>
        <v>108.14861271434725</v>
      </c>
      <c r="I12" s="9">
        <f t="shared" si="1"/>
        <v>1584581.4299999997</v>
      </c>
      <c r="J12" s="9">
        <f t="shared" si="2"/>
        <v>105.38555068631665</v>
      </c>
    </row>
    <row r="13" spans="1:10" ht="31.5" outlineLevel="1">
      <c r="A13" s="8" t="s">
        <v>71</v>
      </c>
      <c r="B13" s="3" t="s">
        <v>72</v>
      </c>
      <c r="C13" s="24">
        <v>2150000</v>
      </c>
      <c r="D13" s="24">
        <v>2149999.28</v>
      </c>
      <c r="E13" s="34"/>
      <c r="F13" s="34">
        <v>0</v>
      </c>
      <c r="G13" s="9">
        <f t="shared" si="3"/>
        <v>-2150000</v>
      </c>
      <c r="H13" s="9">
        <f t="shared" si="0"/>
        <v>0</v>
      </c>
      <c r="I13" s="9">
        <f t="shared" si="1"/>
        <v>-2149999.28</v>
      </c>
      <c r="J13" s="9">
        <v>100</v>
      </c>
    </row>
    <row r="14" spans="1:10" ht="15.75" outlineLevel="1">
      <c r="A14" s="8" t="s">
        <v>10</v>
      </c>
      <c r="B14" s="3" t="s">
        <v>11</v>
      </c>
      <c r="C14" s="24">
        <v>4293845.75</v>
      </c>
      <c r="D14" s="24">
        <v>0</v>
      </c>
      <c r="E14" s="34">
        <v>3941639.2</v>
      </c>
      <c r="F14" s="34">
        <v>0</v>
      </c>
      <c r="G14" s="9">
        <f t="shared" si="3"/>
        <v>-352206.5499999998</v>
      </c>
      <c r="H14" s="9">
        <f t="shared" si="0"/>
        <v>91.79741028191337</v>
      </c>
      <c r="I14" s="9">
        <f t="shared" si="1"/>
        <v>0</v>
      </c>
      <c r="J14" s="9">
        <v>0</v>
      </c>
    </row>
    <row r="15" spans="1:10" ht="21" customHeight="1" outlineLevel="1">
      <c r="A15" s="8" t="s">
        <v>12</v>
      </c>
      <c r="B15" s="3" t="s">
        <v>13</v>
      </c>
      <c r="C15" s="24">
        <v>164342591.89</v>
      </c>
      <c r="D15" s="24">
        <v>134512231.3</v>
      </c>
      <c r="E15" s="34">
        <v>178996316.95</v>
      </c>
      <c r="F15" s="34">
        <v>74344266.55</v>
      </c>
      <c r="G15" s="9">
        <f t="shared" si="3"/>
        <v>14653725.060000002</v>
      </c>
      <c r="H15" s="9">
        <f t="shared" si="0"/>
        <v>108.91657171246771</v>
      </c>
      <c r="I15" s="9">
        <f t="shared" si="1"/>
        <v>-60167964.750000015</v>
      </c>
      <c r="J15" s="9">
        <f t="shared" si="2"/>
        <v>55.26952146395626</v>
      </c>
    </row>
    <row r="16" spans="1:10" ht="49.5" customHeight="1">
      <c r="A16" s="5" t="s">
        <v>14</v>
      </c>
      <c r="B16" s="6" t="s">
        <v>15</v>
      </c>
      <c r="C16" s="7">
        <f>SUM(C17:C18)</f>
        <v>34762915</v>
      </c>
      <c r="D16" s="7">
        <f>SUM(D17:D18)</f>
        <v>24186344.05</v>
      </c>
      <c r="E16" s="7">
        <f>SUM(E17:E18)</f>
        <v>46636034.14</v>
      </c>
      <c r="F16" s="7">
        <f>SUM(F17:F18)</f>
        <v>28104822.8</v>
      </c>
      <c r="G16" s="7">
        <f t="shared" si="3"/>
        <v>11873119.14</v>
      </c>
      <c r="H16" s="7">
        <f t="shared" si="0"/>
        <v>134.15455562342802</v>
      </c>
      <c r="I16" s="7">
        <f t="shared" si="1"/>
        <v>3918478.75</v>
      </c>
      <c r="J16" s="7">
        <f t="shared" si="2"/>
        <v>116.20120321574603</v>
      </c>
    </row>
    <row r="17" spans="1:10" ht="48" customHeight="1" outlineLevel="1">
      <c r="A17" s="14" t="s">
        <v>92</v>
      </c>
      <c r="B17" s="3" t="s">
        <v>16</v>
      </c>
      <c r="C17" s="25">
        <v>33568113.95</v>
      </c>
      <c r="D17" s="25">
        <v>23848294.35</v>
      </c>
      <c r="E17" s="34">
        <v>42139670</v>
      </c>
      <c r="F17" s="34">
        <v>26448234.04</v>
      </c>
      <c r="G17" s="9">
        <f t="shared" si="3"/>
        <v>8571556.049999997</v>
      </c>
      <c r="H17" s="9">
        <f t="shared" si="0"/>
        <v>125.53481575630792</v>
      </c>
      <c r="I17" s="9">
        <f t="shared" si="1"/>
        <v>2599939.6899999976</v>
      </c>
      <c r="J17" s="9">
        <f t="shared" si="2"/>
        <v>110.90199429713093</v>
      </c>
    </row>
    <row r="18" spans="1:10" ht="45.75" customHeight="1" outlineLevel="1">
      <c r="A18" s="8" t="s">
        <v>17</v>
      </c>
      <c r="B18" s="3" t="s">
        <v>18</v>
      </c>
      <c r="C18" s="25">
        <v>1194801.05</v>
      </c>
      <c r="D18" s="25">
        <v>338049.7</v>
      </c>
      <c r="E18" s="34">
        <v>4496364.14</v>
      </c>
      <c r="F18" s="34">
        <v>1656588.76</v>
      </c>
      <c r="G18" s="9">
        <f t="shared" si="3"/>
        <v>3301563.09</v>
      </c>
      <c r="H18" s="9">
        <f t="shared" si="0"/>
        <v>376.32743459674725</v>
      </c>
      <c r="I18" s="9">
        <f t="shared" si="1"/>
        <v>1318539.06</v>
      </c>
      <c r="J18" s="9">
        <f t="shared" si="2"/>
        <v>490.04296113855446</v>
      </c>
    </row>
    <row r="19" spans="1:10" ht="21.75" customHeight="1">
      <c r="A19" s="5" t="s">
        <v>19</v>
      </c>
      <c r="B19" s="6" t="s">
        <v>20</v>
      </c>
      <c r="C19" s="7">
        <f>SUM(C20:C23)</f>
        <v>133904804.94</v>
      </c>
      <c r="D19" s="7">
        <f>SUM(D20:D23)</f>
        <v>44707623.18</v>
      </c>
      <c r="E19" s="7">
        <f>SUM(E20:E23)</f>
        <v>240504833.46000004</v>
      </c>
      <c r="F19" s="7">
        <f>SUM(F20:F23)</f>
        <v>66723459.78</v>
      </c>
      <c r="G19" s="7">
        <f t="shared" si="3"/>
        <v>106600028.52000004</v>
      </c>
      <c r="H19" s="7">
        <f t="shared" si="0"/>
        <v>179.60881505914992</v>
      </c>
      <c r="I19" s="7">
        <f t="shared" si="1"/>
        <v>22015836.6</v>
      </c>
      <c r="J19" s="7">
        <f t="shared" si="2"/>
        <v>149.24403274886868</v>
      </c>
    </row>
    <row r="20" spans="1:10" ht="15.75" outlineLevel="1">
      <c r="A20" s="8" t="s">
        <v>21</v>
      </c>
      <c r="B20" s="3" t="s">
        <v>22</v>
      </c>
      <c r="C20" s="26">
        <v>5217989.05</v>
      </c>
      <c r="D20" s="26">
        <v>1759710.3</v>
      </c>
      <c r="E20" s="34">
        <v>145514482.08</v>
      </c>
      <c r="F20" s="34">
        <v>9487317.31</v>
      </c>
      <c r="G20" s="9">
        <f t="shared" si="3"/>
        <v>140296493.03</v>
      </c>
      <c r="H20" s="9">
        <f t="shared" si="0"/>
        <v>2788.7080767254583</v>
      </c>
      <c r="I20" s="9">
        <f t="shared" si="1"/>
        <v>7727607.010000001</v>
      </c>
      <c r="J20" s="9">
        <v>0</v>
      </c>
    </row>
    <row r="21" spans="1:10" ht="23.25" customHeight="1" outlineLevel="1">
      <c r="A21" s="8" t="s">
        <v>23</v>
      </c>
      <c r="B21" s="3" t="s">
        <v>24</v>
      </c>
      <c r="C21" s="26">
        <v>106146592.17</v>
      </c>
      <c r="D21" s="26">
        <v>26012075.27</v>
      </c>
      <c r="E21" s="34">
        <v>67758647.64</v>
      </c>
      <c r="F21" s="34">
        <v>40207752.25</v>
      </c>
      <c r="G21" s="9">
        <f t="shared" si="3"/>
        <v>-38387944.53</v>
      </c>
      <c r="H21" s="9">
        <f t="shared" si="0"/>
        <v>63.83497223488865</v>
      </c>
      <c r="I21" s="9">
        <f t="shared" si="1"/>
        <v>14195676.98</v>
      </c>
      <c r="J21" s="9">
        <f t="shared" si="2"/>
        <v>154.57341189678942</v>
      </c>
    </row>
    <row r="22" spans="1:10" ht="15.75" outlineLevel="1">
      <c r="A22" s="8" t="s">
        <v>88</v>
      </c>
      <c r="B22" s="3" t="s">
        <v>87</v>
      </c>
      <c r="C22" s="26">
        <v>183342.24</v>
      </c>
      <c r="D22" s="26">
        <v>137506.68</v>
      </c>
      <c r="E22" s="34">
        <v>185542.86</v>
      </c>
      <c r="F22" s="34">
        <v>149850</v>
      </c>
      <c r="G22" s="9">
        <f t="shared" si="3"/>
        <v>2200.6199999999953</v>
      </c>
      <c r="H22" s="9">
        <f t="shared" si="0"/>
        <v>101.20027987003976</v>
      </c>
      <c r="I22" s="9">
        <f t="shared" si="1"/>
        <v>12343.320000000007</v>
      </c>
      <c r="J22" s="9">
        <f t="shared" si="2"/>
        <v>108.97652390414778</v>
      </c>
    </row>
    <row r="23" spans="1:10" ht="31.5" outlineLevel="1">
      <c r="A23" s="8" t="s">
        <v>25</v>
      </c>
      <c r="B23" s="3" t="s">
        <v>26</v>
      </c>
      <c r="C23" s="26">
        <v>22356881.48</v>
      </c>
      <c r="D23" s="26">
        <v>16798330.93</v>
      </c>
      <c r="E23" s="34">
        <v>27046160.88</v>
      </c>
      <c r="F23" s="34">
        <v>16878540.22</v>
      </c>
      <c r="G23" s="9">
        <f t="shared" si="3"/>
        <v>4689279.3999999985</v>
      </c>
      <c r="H23" s="9">
        <f t="shared" si="0"/>
        <v>120.97465786628125</v>
      </c>
      <c r="I23" s="9">
        <f t="shared" si="1"/>
        <v>80209.2899999991</v>
      </c>
      <c r="J23" s="9">
        <f t="shared" si="2"/>
        <v>100.47748368772017</v>
      </c>
    </row>
    <row r="24" spans="1:10" ht="32.25" customHeight="1">
      <c r="A24" s="5" t="s">
        <v>27</v>
      </c>
      <c r="B24" s="6" t="s">
        <v>28</v>
      </c>
      <c r="C24" s="7">
        <f>SUM(C25:C28)</f>
        <v>937330911.2</v>
      </c>
      <c r="D24" s="7">
        <f>SUM(D25:D28)</f>
        <v>358904162.89</v>
      </c>
      <c r="E24" s="7">
        <f>SUM(E25:E28)</f>
        <v>910124050.46</v>
      </c>
      <c r="F24" s="7">
        <f>SUM(F25:F28)</f>
        <v>607164830.96</v>
      </c>
      <c r="G24" s="7">
        <f t="shared" si="3"/>
        <v>-27206860.74000001</v>
      </c>
      <c r="H24" s="7">
        <f t="shared" si="0"/>
        <v>97.09741133948427</v>
      </c>
      <c r="I24" s="7">
        <f t="shared" si="1"/>
        <v>248260668.07000005</v>
      </c>
      <c r="J24" s="7">
        <f t="shared" si="2"/>
        <v>169.17185525822086</v>
      </c>
    </row>
    <row r="25" spans="1:10" ht="15.75" outlineLevel="1">
      <c r="A25" s="8" t="s">
        <v>29</v>
      </c>
      <c r="B25" s="3" t="s">
        <v>30</v>
      </c>
      <c r="C25" s="27">
        <v>20087419.86</v>
      </c>
      <c r="D25" s="27">
        <v>13712371.72</v>
      </c>
      <c r="E25" s="34">
        <v>28344004</v>
      </c>
      <c r="F25" s="34">
        <v>18499102.53</v>
      </c>
      <c r="G25" s="9">
        <f t="shared" si="3"/>
        <v>8256584.140000001</v>
      </c>
      <c r="H25" s="9">
        <f t="shared" si="0"/>
        <v>141.10325864418905</v>
      </c>
      <c r="I25" s="9">
        <f t="shared" si="1"/>
        <v>4786730.8100000005</v>
      </c>
      <c r="J25" s="9">
        <f t="shared" si="2"/>
        <v>134.90811733916445</v>
      </c>
    </row>
    <row r="26" spans="1:10" ht="15.75" outlineLevel="1">
      <c r="A26" s="8" t="s">
        <v>31</v>
      </c>
      <c r="B26" s="3" t="s">
        <v>32</v>
      </c>
      <c r="C26" s="27">
        <v>497558929.3</v>
      </c>
      <c r="D26" s="27">
        <v>44047415.98</v>
      </c>
      <c r="E26" s="34">
        <v>332424663.55</v>
      </c>
      <c r="F26" s="34">
        <v>224380866.24</v>
      </c>
      <c r="G26" s="9">
        <f t="shared" si="3"/>
        <v>-165134265.75</v>
      </c>
      <c r="H26" s="9">
        <f t="shared" si="0"/>
        <v>66.81111401571624</v>
      </c>
      <c r="I26" s="9">
        <f t="shared" si="1"/>
        <v>180333450.26000002</v>
      </c>
      <c r="J26" s="9">
        <f t="shared" si="2"/>
        <v>509.40755830462683</v>
      </c>
    </row>
    <row r="27" spans="1:10" ht="15.75" outlineLevel="1">
      <c r="A27" s="8" t="s">
        <v>33</v>
      </c>
      <c r="B27" s="3" t="s">
        <v>34</v>
      </c>
      <c r="C27" s="27">
        <v>366871084.83</v>
      </c>
      <c r="D27" s="27">
        <v>265125686.88</v>
      </c>
      <c r="E27" s="34">
        <v>497187291.17</v>
      </c>
      <c r="F27" s="34">
        <v>326117462.83</v>
      </c>
      <c r="G27" s="9">
        <f t="shared" si="3"/>
        <v>130316206.34000003</v>
      </c>
      <c r="H27" s="9">
        <f t="shared" si="0"/>
        <v>135.5209804556785</v>
      </c>
      <c r="I27" s="9">
        <f t="shared" si="1"/>
        <v>60991775.94999999</v>
      </c>
      <c r="J27" s="9">
        <f t="shared" si="2"/>
        <v>123.0048535348466</v>
      </c>
    </row>
    <row r="28" spans="1:10" ht="33" customHeight="1" outlineLevel="1">
      <c r="A28" s="8" t="s">
        <v>35</v>
      </c>
      <c r="B28" s="3" t="s">
        <v>36</v>
      </c>
      <c r="C28" s="27">
        <v>52813477.21</v>
      </c>
      <c r="D28" s="27">
        <v>36018688.31</v>
      </c>
      <c r="E28" s="34">
        <v>52168091.74</v>
      </c>
      <c r="F28" s="34">
        <v>38167399.36</v>
      </c>
      <c r="G28" s="9">
        <f t="shared" si="3"/>
        <v>-645385.4699999988</v>
      </c>
      <c r="H28" s="9">
        <f t="shared" si="0"/>
        <v>98.77799095213182</v>
      </c>
      <c r="I28" s="9">
        <f t="shared" si="1"/>
        <v>2148711.049999997</v>
      </c>
      <c r="J28" s="9">
        <f t="shared" si="2"/>
        <v>105.96554497350598</v>
      </c>
    </row>
    <row r="29" spans="1:10" ht="15.75">
      <c r="A29" s="5" t="s">
        <v>37</v>
      </c>
      <c r="B29" s="6" t="s">
        <v>38</v>
      </c>
      <c r="C29" s="7">
        <f>SUM(C30:C35)</f>
        <v>2858420229.6800003</v>
      </c>
      <c r="D29" s="7">
        <f>SUM(D30:D35)</f>
        <v>2161874603.03</v>
      </c>
      <c r="E29" s="7">
        <f>SUM(E30:E35)</f>
        <v>2916674610.23</v>
      </c>
      <c r="F29" s="7">
        <f>SUM(F30:F35)</f>
        <v>2319595596.0899997</v>
      </c>
      <c r="G29" s="7">
        <f t="shared" si="3"/>
        <v>58254380.549999714</v>
      </c>
      <c r="H29" s="7">
        <f t="shared" si="0"/>
        <v>102.03799217291858</v>
      </c>
      <c r="I29" s="7">
        <f t="shared" si="1"/>
        <v>157720993.05999947</v>
      </c>
      <c r="J29" s="7">
        <f t="shared" si="2"/>
        <v>107.29556621086829</v>
      </c>
    </row>
    <row r="30" spans="1:10" ht="15.75" outlineLevel="1">
      <c r="A30" s="8" t="s">
        <v>39</v>
      </c>
      <c r="B30" s="3" t="s">
        <v>40</v>
      </c>
      <c r="C30" s="28">
        <v>1299090537.92</v>
      </c>
      <c r="D30" s="28">
        <v>980618166.83</v>
      </c>
      <c r="E30" s="34">
        <v>1280336053.96</v>
      </c>
      <c r="F30" s="34">
        <v>1048886643.18</v>
      </c>
      <c r="G30" s="9">
        <f t="shared" si="3"/>
        <v>-18754483.96000004</v>
      </c>
      <c r="H30" s="9">
        <f t="shared" si="0"/>
        <v>98.55633742125255</v>
      </c>
      <c r="I30" s="9">
        <f t="shared" si="1"/>
        <v>68268476.3499999</v>
      </c>
      <c r="J30" s="9">
        <f t="shared" si="2"/>
        <v>106.9617796874688</v>
      </c>
    </row>
    <row r="31" spans="1:10" ht="15.75" outlineLevel="1">
      <c r="A31" s="8" t="s">
        <v>41</v>
      </c>
      <c r="B31" s="3" t="s">
        <v>42</v>
      </c>
      <c r="C31" s="28">
        <v>1306302556.22</v>
      </c>
      <c r="D31" s="28">
        <v>1000829192.86</v>
      </c>
      <c r="E31" s="34">
        <v>1339662654.01</v>
      </c>
      <c r="F31" s="34">
        <v>1040416675.52</v>
      </c>
      <c r="G31" s="9">
        <f t="shared" si="3"/>
        <v>33360097.78999996</v>
      </c>
      <c r="H31" s="9">
        <f t="shared" si="0"/>
        <v>102.55378033451399</v>
      </c>
      <c r="I31" s="9">
        <f t="shared" si="1"/>
        <v>39587482.65999997</v>
      </c>
      <c r="J31" s="9">
        <f t="shared" si="2"/>
        <v>103.95546841982832</v>
      </c>
    </row>
    <row r="32" spans="1:10" ht="20.25" customHeight="1" outlineLevel="1">
      <c r="A32" s="8" t="s">
        <v>73</v>
      </c>
      <c r="B32" s="3" t="s">
        <v>74</v>
      </c>
      <c r="C32" s="28">
        <v>156363281.09</v>
      </c>
      <c r="D32" s="28">
        <v>113482649.73</v>
      </c>
      <c r="E32" s="34">
        <v>164842875.85</v>
      </c>
      <c r="F32" s="34">
        <v>128986215.54</v>
      </c>
      <c r="G32" s="9">
        <f t="shared" si="3"/>
        <v>8479594.75999999</v>
      </c>
      <c r="H32" s="9">
        <f t="shared" si="0"/>
        <v>105.42300897044959</v>
      </c>
      <c r="I32" s="9">
        <f t="shared" si="1"/>
        <v>15503565.810000002</v>
      </c>
      <c r="J32" s="9">
        <f t="shared" si="2"/>
        <v>113.66161774234773</v>
      </c>
    </row>
    <row r="33" spans="1:10" ht="32.25" customHeight="1" outlineLevel="1">
      <c r="A33" s="8" t="s">
        <v>86</v>
      </c>
      <c r="B33" s="3" t="s">
        <v>85</v>
      </c>
      <c r="C33" s="28">
        <v>575015</v>
      </c>
      <c r="D33" s="28">
        <v>215950</v>
      </c>
      <c r="E33" s="34">
        <v>471500</v>
      </c>
      <c r="F33" s="34">
        <v>187800</v>
      </c>
      <c r="G33" s="9">
        <f t="shared" si="3"/>
        <v>-103515</v>
      </c>
      <c r="H33" s="9">
        <f t="shared" si="0"/>
        <v>81.99786092536716</v>
      </c>
      <c r="I33" s="9">
        <f t="shared" si="1"/>
        <v>-28150</v>
      </c>
      <c r="J33" s="9">
        <f t="shared" si="2"/>
        <v>86.96457513313267</v>
      </c>
    </row>
    <row r="34" spans="1:10" ht="15.75" outlineLevel="1">
      <c r="A34" s="8" t="s">
        <v>75</v>
      </c>
      <c r="B34" s="3" t="s">
        <v>76</v>
      </c>
      <c r="C34" s="28">
        <v>13687768.45</v>
      </c>
      <c r="D34" s="28">
        <v>10594272.49</v>
      </c>
      <c r="E34" s="34">
        <v>29250967.92</v>
      </c>
      <c r="F34" s="34">
        <v>29250967.92</v>
      </c>
      <c r="G34" s="9">
        <f t="shared" si="3"/>
        <v>15563199.470000003</v>
      </c>
      <c r="H34" s="9">
        <f t="shared" si="0"/>
        <v>213.70151041676925</v>
      </c>
      <c r="I34" s="9">
        <f t="shared" si="1"/>
        <v>18656695.43</v>
      </c>
      <c r="J34" s="9">
        <f t="shared" si="2"/>
        <v>276.1017138988087</v>
      </c>
    </row>
    <row r="35" spans="1:10" ht="22.5" customHeight="1" outlineLevel="1">
      <c r="A35" s="8" t="s">
        <v>43</v>
      </c>
      <c r="B35" s="3" t="s">
        <v>44</v>
      </c>
      <c r="C35" s="28">
        <v>82401071</v>
      </c>
      <c r="D35" s="28">
        <v>56134371.12</v>
      </c>
      <c r="E35" s="34">
        <v>102110558.49</v>
      </c>
      <c r="F35" s="34">
        <v>71867293.93</v>
      </c>
      <c r="G35" s="9">
        <f t="shared" si="3"/>
        <v>19709487.489999995</v>
      </c>
      <c r="H35" s="9">
        <f t="shared" si="0"/>
        <v>123.91897004591117</v>
      </c>
      <c r="I35" s="9">
        <f t="shared" si="1"/>
        <v>15732922.81000001</v>
      </c>
      <c r="J35" s="9">
        <f t="shared" si="2"/>
        <v>128.02725406216328</v>
      </c>
    </row>
    <row r="36" spans="1:10" ht="21.75" customHeight="1">
      <c r="A36" s="5" t="s">
        <v>45</v>
      </c>
      <c r="B36" s="6" t="s">
        <v>46</v>
      </c>
      <c r="C36" s="7">
        <f>SUM(C37:C38)</f>
        <v>263806033.7</v>
      </c>
      <c r="D36" s="7">
        <f>SUM(D37:D38)</f>
        <v>186679572.26999998</v>
      </c>
      <c r="E36" s="7">
        <f>SUM(E37:E38)</f>
        <v>265756112.11</v>
      </c>
      <c r="F36" s="7">
        <f>SUM(F37:F38)</f>
        <v>201779762.32</v>
      </c>
      <c r="G36" s="7">
        <f t="shared" si="3"/>
        <v>1950078.4100000262</v>
      </c>
      <c r="H36" s="7">
        <f t="shared" si="0"/>
        <v>100.73920917677633</v>
      </c>
      <c r="I36" s="7">
        <f t="shared" si="1"/>
        <v>15100190.050000012</v>
      </c>
      <c r="J36" s="7">
        <f t="shared" si="2"/>
        <v>108.08882828816438</v>
      </c>
    </row>
    <row r="37" spans="1:10" ht="15.75" outlineLevel="1">
      <c r="A37" s="8" t="s">
        <v>47</v>
      </c>
      <c r="B37" s="3" t="s">
        <v>48</v>
      </c>
      <c r="C37" s="29">
        <v>178579292.75</v>
      </c>
      <c r="D37" s="29">
        <v>126036443.16</v>
      </c>
      <c r="E37" s="34">
        <v>170039240.27</v>
      </c>
      <c r="F37" s="34">
        <v>132491180.32</v>
      </c>
      <c r="G37" s="9">
        <f t="shared" si="3"/>
        <v>-8540052.47999999</v>
      </c>
      <c r="H37" s="9">
        <f t="shared" si="0"/>
        <v>95.21778121724587</v>
      </c>
      <c r="I37" s="9">
        <f t="shared" si="1"/>
        <v>6454737.159999996</v>
      </c>
      <c r="J37" s="9">
        <f t="shared" si="2"/>
        <v>105.12132602139992</v>
      </c>
    </row>
    <row r="38" spans="1:10" ht="31.5" outlineLevel="1">
      <c r="A38" s="8" t="s">
        <v>49</v>
      </c>
      <c r="B38" s="3" t="s">
        <v>50</v>
      </c>
      <c r="C38" s="29">
        <v>85226740.95</v>
      </c>
      <c r="D38" s="29">
        <v>60643129.11</v>
      </c>
      <c r="E38" s="34">
        <v>95716871.84</v>
      </c>
      <c r="F38" s="34">
        <v>69288582</v>
      </c>
      <c r="G38" s="9">
        <f t="shared" si="3"/>
        <v>10490130.89</v>
      </c>
      <c r="H38" s="9">
        <f t="shared" si="0"/>
        <v>112.30849704338013</v>
      </c>
      <c r="I38" s="9">
        <f t="shared" si="1"/>
        <v>8645452.89</v>
      </c>
      <c r="J38" s="9">
        <f t="shared" si="2"/>
        <v>114.25627769688154</v>
      </c>
    </row>
    <row r="39" spans="1:10" ht="15.75">
      <c r="A39" s="5" t="s">
        <v>51</v>
      </c>
      <c r="B39" s="6" t="s">
        <v>52</v>
      </c>
      <c r="C39" s="7">
        <f>SUM(C40:C42)</f>
        <v>138996432.85</v>
      </c>
      <c r="D39" s="7">
        <f>SUM(D40:D42)</f>
        <v>121314052.78</v>
      </c>
      <c r="E39" s="7">
        <f>SUM(E40:E42)</f>
        <v>136249813.79000002</v>
      </c>
      <c r="F39" s="7">
        <f>SUM(F40:F42)</f>
        <v>119709807.56</v>
      </c>
      <c r="G39" s="7">
        <f t="shared" si="3"/>
        <v>-2746619.0599999726</v>
      </c>
      <c r="H39" s="7">
        <f t="shared" si="0"/>
        <v>98.02396435384495</v>
      </c>
      <c r="I39" s="7">
        <f t="shared" si="1"/>
        <v>-1604245.2199999988</v>
      </c>
      <c r="J39" s="7">
        <f t="shared" si="2"/>
        <v>98.67760973832993</v>
      </c>
    </row>
    <row r="40" spans="1:10" ht="15.75" outlineLevel="1">
      <c r="A40" s="8" t="s">
        <v>53</v>
      </c>
      <c r="B40" s="3" t="s">
        <v>54</v>
      </c>
      <c r="C40" s="30">
        <v>21500000</v>
      </c>
      <c r="D40" s="30">
        <v>16314692.65</v>
      </c>
      <c r="E40" s="34">
        <v>23350000</v>
      </c>
      <c r="F40" s="34">
        <v>17355371.12</v>
      </c>
      <c r="G40" s="9">
        <f t="shared" si="3"/>
        <v>1850000</v>
      </c>
      <c r="H40" s="9">
        <f t="shared" si="0"/>
        <v>108.6046511627907</v>
      </c>
      <c r="I40" s="9">
        <f t="shared" si="1"/>
        <v>1040678.4700000007</v>
      </c>
      <c r="J40" s="9">
        <f t="shared" si="2"/>
        <v>106.37878072437977</v>
      </c>
    </row>
    <row r="41" spans="1:10" ht="21" customHeight="1" outlineLevel="1">
      <c r="A41" s="8" t="s">
        <v>55</v>
      </c>
      <c r="B41" s="3" t="s">
        <v>56</v>
      </c>
      <c r="C41" s="30">
        <v>14648954</v>
      </c>
      <c r="D41" s="30">
        <v>12068131.44</v>
      </c>
      <c r="E41" s="34">
        <v>12265964</v>
      </c>
      <c r="F41" s="34">
        <v>9550934</v>
      </c>
      <c r="G41" s="9">
        <f t="shared" si="3"/>
        <v>-2382990</v>
      </c>
      <c r="H41" s="9">
        <f t="shared" si="0"/>
        <v>83.73269518082998</v>
      </c>
      <c r="I41" s="9">
        <f t="shared" si="1"/>
        <v>-2517197.4399999995</v>
      </c>
      <c r="J41" s="9">
        <f t="shared" si="2"/>
        <v>79.14177971531939</v>
      </c>
    </row>
    <row r="42" spans="1:10" ht="15.75" outlineLevel="1">
      <c r="A42" s="8" t="s">
        <v>57</v>
      </c>
      <c r="B42" s="3" t="s">
        <v>58</v>
      </c>
      <c r="C42" s="30">
        <v>102847478.85</v>
      </c>
      <c r="D42" s="30">
        <v>92931228.69</v>
      </c>
      <c r="E42" s="34">
        <v>100633849.79</v>
      </c>
      <c r="F42" s="34">
        <v>92803502.44</v>
      </c>
      <c r="G42" s="9">
        <f t="shared" si="3"/>
        <v>-2213629.0599999875</v>
      </c>
      <c r="H42" s="9">
        <f t="shared" si="0"/>
        <v>97.84765841151196</v>
      </c>
      <c r="I42" s="9">
        <f t="shared" si="1"/>
        <v>-127726.25</v>
      </c>
      <c r="J42" s="9">
        <f t="shared" si="2"/>
        <v>99.86255831134433</v>
      </c>
    </row>
    <row r="43" spans="1:10" ht="23.25" customHeight="1">
      <c r="A43" s="5" t="s">
        <v>59</v>
      </c>
      <c r="B43" s="6" t="s">
        <v>60</v>
      </c>
      <c r="C43" s="7">
        <f>SUM(C44:C46)</f>
        <v>413906772.09999996</v>
      </c>
      <c r="D43" s="7">
        <f>SUM(D44:D46)</f>
        <v>201181091.13</v>
      </c>
      <c r="E43" s="7">
        <f>SUM(E44:E46)</f>
        <v>334195933.45</v>
      </c>
      <c r="F43" s="7">
        <f>SUM(F44:F46)</f>
        <v>188045131.24</v>
      </c>
      <c r="G43" s="7">
        <f t="shared" si="3"/>
        <v>-79710838.64999998</v>
      </c>
      <c r="H43" s="7">
        <f t="shared" si="0"/>
        <v>80.74183752887672</v>
      </c>
      <c r="I43" s="7">
        <f t="shared" si="1"/>
        <v>-13135959.889999986</v>
      </c>
      <c r="J43" s="7">
        <f t="shared" si="2"/>
        <v>93.47057925960262</v>
      </c>
    </row>
    <row r="44" spans="1:10" ht="15.75" outlineLevel="1">
      <c r="A44" s="8" t="s">
        <v>61</v>
      </c>
      <c r="B44" s="3" t="s">
        <v>62</v>
      </c>
      <c r="C44" s="31">
        <v>356057610.9</v>
      </c>
      <c r="D44" s="31">
        <v>186736151.65</v>
      </c>
      <c r="E44" s="34">
        <v>253038204.22</v>
      </c>
      <c r="F44" s="34">
        <v>145983229.68</v>
      </c>
      <c r="G44" s="9">
        <f t="shared" si="3"/>
        <v>-103019406.67999998</v>
      </c>
      <c r="H44" s="9">
        <f t="shared" si="0"/>
        <v>71.06664665316384</v>
      </c>
      <c r="I44" s="9">
        <f t="shared" si="1"/>
        <v>-40752921.97</v>
      </c>
      <c r="J44" s="9">
        <f t="shared" si="2"/>
        <v>78.17620122836027</v>
      </c>
    </row>
    <row r="45" spans="1:10" ht="15.75" outlineLevel="1">
      <c r="A45" s="8" t="s">
        <v>94</v>
      </c>
      <c r="B45" s="3" t="s">
        <v>95</v>
      </c>
      <c r="C45" s="17">
        <v>0</v>
      </c>
      <c r="D45" s="16">
        <v>0</v>
      </c>
      <c r="E45" s="16">
        <v>56965770.23</v>
      </c>
      <c r="F45" s="16">
        <v>26365082.93</v>
      </c>
      <c r="G45" s="9">
        <f t="shared" si="3"/>
        <v>56965770.23</v>
      </c>
      <c r="H45" s="9" t="e">
        <f t="shared" si="0"/>
        <v>#DIV/0!</v>
      </c>
      <c r="I45" s="9">
        <f t="shared" si="1"/>
        <v>26365082.93</v>
      </c>
      <c r="J45" s="9" t="e">
        <f t="shared" si="2"/>
        <v>#DIV/0!</v>
      </c>
    </row>
    <row r="46" spans="1:10" ht="31.5" outlineLevel="1">
      <c r="A46" s="8" t="s">
        <v>63</v>
      </c>
      <c r="B46" s="3" t="s">
        <v>64</v>
      </c>
      <c r="C46" s="32">
        <v>57849161.2</v>
      </c>
      <c r="D46" s="32">
        <v>14444939.48</v>
      </c>
      <c r="E46" s="34">
        <v>24191959</v>
      </c>
      <c r="F46" s="34">
        <v>15696818.63</v>
      </c>
      <c r="G46" s="9">
        <f t="shared" si="3"/>
        <v>-33657202.2</v>
      </c>
      <c r="H46" s="9">
        <f t="shared" si="0"/>
        <v>41.81903159556962</v>
      </c>
      <c r="I46" s="9">
        <f t="shared" si="1"/>
        <v>1251879.1500000004</v>
      </c>
      <c r="J46" s="9">
        <f t="shared" si="2"/>
        <v>108.66655863621521</v>
      </c>
    </row>
    <row r="47" spans="1:10" ht="22.5" customHeight="1">
      <c r="A47" s="5" t="s">
        <v>65</v>
      </c>
      <c r="B47" s="6" t="s">
        <v>66</v>
      </c>
      <c r="C47" s="7">
        <f>C48</f>
        <v>6000000</v>
      </c>
      <c r="D47" s="7">
        <f>D48</f>
        <v>4900000</v>
      </c>
      <c r="E47" s="7">
        <f>E48</f>
        <v>7000000</v>
      </c>
      <c r="F47" s="7">
        <f>F48</f>
        <v>5200000</v>
      </c>
      <c r="G47" s="7">
        <f t="shared" si="3"/>
        <v>1000000</v>
      </c>
      <c r="H47" s="7">
        <f t="shared" si="0"/>
        <v>116.66666666666667</v>
      </c>
      <c r="I47" s="7">
        <f t="shared" si="1"/>
        <v>300000</v>
      </c>
      <c r="J47" s="7">
        <v>100</v>
      </c>
    </row>
    <row r="48" spans="1:10" ht="19.5" customHeight="1" outlineLevel="1">
      <c r="A48" s="8" t="s">
        <v>67</v>
      </c>
      <c r="B48" s="3" t="s">
        <v>68</v>
      </c>
      <c r="C48" s="33">
        <v>6000000</v>
      </c>
      <c r="D48" s="33">
        <v>4900000</v>
      </c>
      <c r="E48" s="34">
        <v>7000000</v>
      </c>
      <c r="F48" s="34">
        <v>5200000</v>
      </c>
      <c r="G48" s="9">
        <f t="shared" si="3"/>
        <v>1000000</v>
      </c>
      <c r="H48" s="9">
        <f t="shared" si="0"/>
        <v>116.66666666666667</v>
      </c>
      <c r="I48" s="9">
        <f t="shared" si="1"/>
        <v>300000</v>
      </c>
      <c r="J48" s="9">
        <v>100</v>
      </c>
    </row>
    <row r="49" spans="1:10" ht="36" customHeight="1">
      <c r="A49" s="5" t="s">
        <v>91</v>
      </c>
      <c r="B49" s="6" t="s">
        <v>69</v>
      </c>
      <c r="C49" s="7">
        <f>C50</f>
        <v>32186670.25</v>
      </c>
      <c r="D49" s="7">
        <f>D50</f>
        <v>16753932.1</v>
      </c>
      <c r="E49" s="7">
        <f>E50</f>
        <v>38000000</v>
      </c>
      <c r="F49" s="7">
        <f>F50</f>
        <v>5909646.9</v>
      </c>
      <c r="G49" s="7">
        <f t="shared" si="3"/>
        <v>5813329.75</v>
      </c>
      <c r="H49" s="7">
        <f t="shared" si="0"/>
        <v>118.06129588692076</v>
      </c>
      <c r="I49" s="7">
        <f t="shared" si="1"/>
        <v>-10844285.2</v>
      </c>
      <c r="J49" s="7">
        <f t="shared" si="2"/>
        <v>35.273193568690665</v>
      </c>
    </row>
    <row r="50" spans="1:10" ht="31.5" customHeight="1" outlineLevel="1">
      <c r="A50" s="8" t="s">
        <v>90</v>
      </c>
      <c r="B50" s="3" t="s">
        <v>70</v>
      </c>
      <c r="C50" s="34">
        <v>32186670.25</v>
      </c>
      <c r="D50" s="34">
        <v>16753932.1</v>
      </c>
      <c r="E50" s="34">
        <v>38000000</v>
      </c>
      <c r="F50" s="34">
        <v>5909646.9</v>
      </c>
      <c r="G50" s="9">
        <f t="shared" si="3"/>
        <v>5813329.75</v>
      </c>
      <c r="H50" s="9">
        <f t="shared" si="0"/>
        <v>118.06129588692076</v>
      </c>
      <c r="I50" s="9">
        <f t="shared" si="1"/>
        <v>-10844285.2</v>
      </c>
      <c r="J50" s="9">
        <f t="shared" si="2"/>
        <v>35.273193568690665</v>
      </c>
    </row>
    <row r="51" spans="1:10" ht="20.25" customHeight="1">
      <c r="A51" s="10" t="s">
        <v>84</v>
      </c>
      <c r="B51" s="11"/>
      <c r="C51" s="12">
        <f>C8+C16+C19+C24+C29+C36+C39+C43+C47+C49</f>
        <v>5191670665.680001</v>
      </c>
      <c r="D51" s="12">
        <f>D8+D16+D19+D24+D29+D36+D39+D43+D47+D49</f>
        <v>3392191142.3300004</v>
      </c>
      <c r="E51" s="12">
        <f>E8+E16+E19+E24+E29+E36+E39+E43+E47+E49</f>
        <v>5300698517.13</v>
      </c>
      <c r="F51" s="12">
        <f>F8+F16+F19+F24+F29+F36+F39+F43+F47+F49</f>
        <v>3763850812.4599996</v>
      </c>
      <c r="G51" s="12">
        <f>E51-C51</f>
        <v>109027851.44999886</v>
      </c>
      <c r="H51" s="12">
        <f t="shared" si="0"/>
        <v>102.100053305976</v>
      </c>
      <c r="I51" s="12">
        <f t="shared" si="1"/>
        <v>371659670.12999916</v>
      </c>
      <c r="J51" s="12">
        <f t="shared" si="2"/>
        <v>110.95633042289936</v>
      </c>
    </row>
  </sheetData>
  <sheetProtection/>
  <mergeCells count="13">
    <mergeCell ref="B4:B6"/>
    <mergeCell ref="C4:D4"/>
    <mergeCell ref="E4:F4"/>
    <mergeCell ref="G1:J1"/>
    <mergeCell ref="A2:J2"/>
    <mergeCell ref="G4:J4"/>
    <mergeCell ref="C5:C6"/>
    <mergeCell ref="D5:D6"/>
    <mergeCell ref="E5:E6"/>
    <mergeCell ref="F5:F6"/>
    <mergeCell ref="G5:H5"/>
    <mergeCell ref="I5:J5"/>
    <mergeCell ref="A4:A6"/>
  </mergeCells>
  <printOptions/>
  <pageMargins left="0.5905511811023623" right="0.5905511811023623" top="0.7874015748031497" bottom="0.5905511811023623" header="0" footer="0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>POI HSSF rep:2.40.0.105</dc:description>
  <cp:lastModifiedBy>zhukova</cp:lastModifiedBy>
  <cp:lastPrinted>2023-07-11T08:59:40Z</cp:lastPrinted>
  <dcterms:created xsi:type="dcterms:W3CDTF">2017-04-12T06:24:55Z</dcterms:created>
  <dcterms:modified xsi:type="dcterms:W3CDTF">2023-10-30T09:54:57Z</dcterms:modified>
  <cp:category/>
  <cp:version/>
  <cp:contentType/>
  <cp:contentStatus/>
</cp:coreProperties>
</file>