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'2023'!$A$5:$K$38</definedName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<sst xmlns="http://schemas.openxmlformats.org/spreadsheetml/2006/main" count="149" uniqueCount="74">
  <si>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</si>
  <si>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</si>
  <si>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</si>
  <si>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</si>
  <si>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</si>
  <si>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</si>
  <si>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</si>
  <si>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</si>
  <si>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</si>
  <si>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</si>
  <si>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</si>
  <si>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</si>
  <si>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</si>
  <si>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</si>
  <si>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</si>
  <si>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</si>
  <si>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</si>
  <si>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</si>
  <si>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</si>
  <si>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</si>
  <si>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</si>
  <si>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</si>
  <si>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</si>
  <si>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</si>
  <si>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</si>
  <si>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</si>
  <si>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</si>
  <si>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</si>
  <si>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</si>
  <si>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</si>
  <si>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</si>
  <si>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</si>
  <si>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</si>
  <si>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</si>
  <si>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</si>
  <si>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</si>
  <si>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</si>
  <si>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</si>
  <si>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</si>
  <si>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</si>
  <si>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</si>
  <si>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</si>
  <si>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</si>
  <si>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</si>
  <si>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</si>
  <si>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</si>
  <si>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</si>
  <si>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</si>
  <si>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</si>
  <si>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</si>
  <si>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</si>
  <si>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</si>
  <si>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</si>
  <si>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</si>
  <si>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</si>
  <si>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</si>
  <si>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</si>
  <si>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</si>
  <si>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</si>
  <si>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</si>
  <si>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</si>
  <si>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</si>
  <si>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</si>
  <si>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</si>
  <si>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</si>
  <si>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</si>
  <si>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</si>
  <si>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</si>
  <si>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</si>
  <si>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</si>
  <si>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</si>
  <si>
    <t>30706.23</t>
  </si>
  <si>
    <t>3.10012.000</t>
  </si>
  <si>
    <t>Информация по безвозмездным поступлениям по бюджету в 2023 году по состоянию на 01.12.2023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</si>
</sst>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  <numFmt numFmtId="179" formatCode="#0.00"/>
    <numFmt numFmtId="180" formatCode="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" fontId="34" fillId="20" borderId="1">
      <alignment horizontal="right" shrinkToFit="1"/>
      <protection/>
    </xf>
    <xf numFmtId="4" fontId="34" fillId="20" borderId="2">
      <alignment horizontal="right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49" fontId="37" fillId="0" borderId="6">
      <alignment horizontal="center" vertical="center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8" fillId="27" borderId="7" applyNumberFormat="0" applyAlignment="0" applyProtection="0"/>
    <xf numFmtId="0" fontId="39" fillId="28" borderId="8" applyNumberFormat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29" borderId="13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6" fillId="34" borderId="0" xfId="0" applyFont="1" applyFill="1" applyAlignment="1">
      <alignment/>
    </xf>
    <xf numFmtId="0" fontId="6" fillId="0" borderId="16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st57" xfId="41"/>
    <cellStyle name="style0" xfId="42"/>
    <cellStyle name="td" xfId="43"/>
    <cellStyle name="tr" xfId="44"/>
    <cellStyle name="xl_bot_header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50" zoomScaleNormal="50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8" t="s">
        <v>65</v>
      </c>
      <c r="J1" s="28"/>
      <c r="K1" s="28"/>
    </row>
    <row r="2" spans="1:11" ht="30" customHeight="1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0" t="s">
        <v>1</v>
      </c>
      <c r="B4" s="32" t="s">
        <v>0</v>
      </c>
      <c r="C4" s="33" t="s">
        <v>34</v>
      </c>
      <c r="D4" s="33" t="s">
        <v>13</v>
      </c>
      <c r="E4" s="34" t="s">
        <v>66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19" t="s">
        <v>14</v>
      </c>
      <c r="C7" s="5">
        <f>C8</f>
        <v>2595346.68</v>
      </c>
      <c r="D7" s="5"/>
      <c r="E7" s="5"/>
      <c r="F7" s="5">
        <f>F8</f>
        <v>1188422.54</v>
      </c>
      <c r="G7" s="37">
        <f>G8</f>
        <v>178263.38</v>
      </c>
      <c r="H7" s="5">
        <f>H8</f>
        <v>1010159.16</v>
      </c>
      <c r="I7" s="38" t="s">
        <v>4</v>
      </c>
      <c r="J7" s="38" t="s">
        <v>4</v>
      </c>
      <c r="K7" s="38" t="s">
        <v>4</v>
      </c>
    </row>
    <row r="8" spans="1:12" ht="36" customHeight="1">
      <c r="A8" s="10"/>
      <c r="B8" s="20" t="s">
        <v>12</v>
      </c>
      <c r="C8" s="38">
        <v>2595346.68</v>
      </c>
      <c r="D8" s="39"/>
      <c r="E8" s="39"/>
      <c r="F8" s="39">
        <v>1188422.54</v>
      </c>
      <c r="G8" s="39">
        <v>178263.38</v>
      </c>
      <c r="H8" s="39">
        <f>SUM(F8-G8)</f>
        <v>1010159.16</v>
      </c>
      <c r="I8" s="39" t="s">
        <v>4</v>
      </c>
      <c r="J8" s="39" t="s">
        <v>4</v>
      </c>
      <c r="K8" s="39" t="s">
        <v>4</v>
      </c>
      <c r="L8" s="13" t="s">
        <v>33</v>
      </c>
    </row>
    <row r="9" spans="1:12" s="2" customFormat="1" ht="18.75">
      <c r="A9" s="10"/>
      <c r="B9" s="21" t="s">
        <v>11</v>
      </c>
      <c r="C9" s="5">
        <f>C7</f>
        <v>2595346.68</v>
      </c>
      <c r="D9" s="37"/>
      <c r="E9" s="37"/>
      <c r="F9" s="37">
        <f>F7</f>
        <v>1188422.54</v>
      </c>
      <c r="G9" s="37">
        <f>G7</f>
        <v>178263.38</v>
      </c>
      <c r="H9" s="37">
        <f>H7</f>
        <v>1010159.16</v>
      </c>
      <c r="I9" s="37"/>
      <c r="J9" s="37"/>
      <c r="K9" s="37"/>
      <c r="L9" s="13"/>
    </row>
    <row r="10" spans="1:65" s="2" customFormat="1" ht="37.5">
      <c r="A10" s="14">
        <v>2</v>
      </c>
      <c r="B10" s="19" t="s">
        <v>15</v>
      </c>
      <c r="C10" s="5"/>
      <c r="D10" s="37">
        <f>D11+D12+D13+D14+D15+D16+D17+D18+D19+D20+D21</f>
        <v>98340</v>
      </c>
      <c r="E10" s="37">
        <f>E11+E12+E13+E14+E15+E16+E17+E18+E19+E20+E21</f>
        <v>98340</v>
      </c>
      <c r="F10" s="37">
        <f>F11+F12+F13+F14+F15+F16+F17+F18+F19+F20+F21</f>
        <v>98340</v>
      </c>
      <c r="G10" s="37">
        <f>G11+G12+G13+G14+G15+G16+G17+G18+G19+G20+G21</f>
        <v>96196.37000000001</v>
      </c>
      <c r="H10" s="37">
        <f>H11+H12+H13+H14+H15+H16+H17+H18+H19+H20+H21</f>
        <v>2143.629999999999</v>
      </c>
      <c r="I10" s="37">
        <f>I11+I12</f>
        <v>74140</v>
      </c>
      <c r="J10" s="37">
        <f>J11+J12</f>
        <v>74140</v>
      </c>
      <c r="K10" s="37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4" t="s">
        <v>51</v>
      </c>
      <c r="C11" s="38" t="s">
        <v>16</v>
      </c>
      <c r="D11" s="39">
        <v>20740</v>
      </c>
      <c r="E11" s="39">
        <v>20740</v>
      </c>
      <c r="F11" s="39">
        <v>20740</v>
      </c>
      <c r="G11" s="39">
        <v>20740</v>
      </c>
      <c r="H11" s="39">
        <f>SUM(F11-G11)</f>
        <v>0</v>
      </c>
      <c r="I11" s="39">
        <v>20740</v>
      </c>
      <c r="J11" s="39">
        <v>20740</v>
      </c>
      <c r="K11" s="39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4" t="s">
        <v>54</v>
      </c>
      <c r="C12" s="38" t="s">
        <v>16</v>
      </c>
      <c r="D12" s="39">
        <v>53400</v>
      </c>
      <c r="E12" s="39">
        <v>53400</v>
      </c>
      <c r="F12" s="39">
        <v>53400</v>
      </c>
      <c r="G12" s="39">
        <v>53400</v>
      </c>
      <c r="H12" s="39">
        <f>SUM(F12-G12)</f>
        <v>0</v>
      </c>
      <c r="I12" s="39">
        <v>53400</v>
      </c>
      <c r="J12" s="39">
        <v>53400</v>
      </c>
      <c r="K12" s="39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2" t="s">
        <v>46</v>
      </c>
      <c r="C13" s="38" t="s">
        <v>16</v>
      </c>
      <c r="D13" s="39">
        <v>2200</v>
      </c>
      <c r="E13" s="39">
        <v>2200</v>
      </c>
      <c r="F13" s="39">
        <v>2200</v>
      </c>
      <c r="G13" s="39">
        <v>2200</v>
      </c>
      <c r="H13" s="39">
        <f aca="true" t="shared" si="0" ref="H13:H21">SUM(F13-G13)</f>
        <v>0</v>
      </c>
      <c r="I13" s="39" t="s">
        <v>4</v>
      </c>
      <c r="J13" s="39" t="s">
        <v>4</v>
      </c>
      <c r="K13" s="39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2" t="s">
        <v>50</v>
      </c>
      <c r="C14" s="38" t="s">
        <v>16</v>
      </c>
      <c r="D14" s="39">
        <v>6700</v>
      </c>
      <c r="E14" s="39">
        <v>6700</v>
      </c>
      <c r="F14" s="39">
        <v>6700</v>
      </c>
      <c r="G14" s="39">
        <v>4656.6</v>
      </c>
      <c r="H14" s="39">
        <f t="shared" si="0"/>
        <v>2043.3999999999996</v>
      </c>
      <c r="I14" s="39" t="s">
        <v>4</v>
      </c>
      <c r="J14" s="39" t="s">
        <v>4</v>
      </c>
      <c r="K14" s="39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18" t="s">
        <v>17</v>
      </c>
      <c r="C15" s="38" t="s">
        <v>16</v>
      </c>
      <c r="D15" s="39"/>
      <c r="E15" s="39"/>
      <c r="F15" s="39"/>
      <c r="G15" s="39"/>
      <c r="H15" s="39">
        <f t="shared" si="0"/>
        <v>0</v>
      </c>
      <c r="I15" s="39" t="s">
        <v>4</v>
      </c>
      <c r="J15" s="39" t="s">
        <v>4</v>
      </c>
      <c r="K15" s="39" t="s">
        <v>4</v>
      </c>
      <c r="L15" s="23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8" t="s">
        <v>18</v>
      </c>
      <c r="C16" s="38" t="s">
        <v>16</v>
      </c>
      <c r="D16" s="39"/>
      <c r="E16" s="39"/>
      <c r="F16" s="39"/>
      <c r="G16" s="39"/>
      <c r="H16" s="39">
        <f t="shared" si="0"/>
        <v>0</v>
      </c>
      <c r="I16" s="39" t="s">
        <v>4</v>
      </c>
      <c r="J16" s="39" t="s">
        <v>4</v>
      </c>
      <c r="K16" s="39" t="s">
        <v>4</v>
      </c>
      <c r="L16" s="23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18" t="s">
        <v>19</v>
      </c>
      <c r="C17" s="38" t="s">
        <v>16</v>
      </c>
      <c r="D17" s="39"/>
      <c r="E17" s="39"/>
      <c r="F17" s="39"/>
      <c r="G17" s="39"/>
      <c r="H17" s="39">
        <f t="shared" si="0"/>
        <v>0</v>
      </c>
      <c r="I17" s="39" t="s">
        <v>4</v>
      </c>
      <c r="J17" s="39" t="s">
        <v>4</v>
      </c>
      <c r="K17" s="39" t="s">
        <v>4</v>
      </c>
      <c r="L17" s="23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18" t="s">
        <v>20</v>
      </c>
      <c r="C18" s="38" t="s">
        <v>16</v>
      </c>
      <c r="D18" s="39"/>
      <c r="E18" s="39"/>
      <c r="F18" s="39"/>
      <c r="G18" s="39"/>
      <c r="H18" s="39">
        <f t="shared" si="0"/>
        <v>0</v>
      </c>
      <c r="I18" s="39" t="s">
        <v>4</v>
      </c>
      <c r="J18" s="39" t="s">
        <v>4</v>
      </c>
      <c r="K18" s="39" t="s">
        <v>4</v>
      </c>
      <c r="L18" s="23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18" t="s">
        <v>21</v>
      </c>
      <c r="C19" s="38" t="s">
        <v>16</v>
      </c>
      <c r="D19" s="39"/>
      <c r="E19" s="39"/>
      <c r="F19" s="39"/>
      <c r="G19" s="39"/>
      <c r="H19" s="39">
        <f t="shared" si="0"/>
        <v>0</v>
      </c>
      <c r="I19" s="39" t="s">
        <v>4</v>
      </c>
      <c r="J19" s="39" t="s">
        <v>4</v>
      </c>
      <c r="K19" s="39" t="s">
        <v>4</v>
      </c>
      <c r="L19" s="23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2" t="s">
        <v>45</v>
      </c>
      <c r="C20" s="38" t="s">
        <v>16</v>
      </c>
      <c r="D20" s="39">
        <v>15300</v>
      </c>
      <c r="E20" s="39">
        <v>15300</v>
      </c>
      <c r="F20" s="39">
        <v>15300</v>
      </c>
      <c r="G20" s="39">
        <v>15199.77</v>
      </c>
      <c r="H20" s="39">
        <f>SUM(F20-G20)</f>
        <v>100.22999999999956</v>
      </c>
      <c r="I20" s="39" t="s">
        <v>4</v>
      </c>
      <c r="J20" s="39" t="s">
        <v>4</v>
      </c>
      <c r="K20" s="39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2" t="s">
        <v>22</v>
      </c>
      <c r="C21" s="38" t="s">
        <v>16</v>
      </c>
      <c r="D21" s="39"/>
      <c r="E21" s="39"/>
      <c r="F21" s="39"/>
      <c r="G21" s="39"/>
      <c r="H21" s="39">
        <f t="shared" si="0"/>
        <v>0</v>
      </c>
      <c r="I21" s="39" t="s">
        <v>4</v>
      </c>
      <c r="J21" s="39" t="s">
        <v>4</v>
      </c>
      <c r="K21" s="39" t="s">
        <v>4</v>
      </c>
      <c r="L21" s="23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25">
        <v>3</v>
      </c>
      <c r="B22" s="19" t="s">
        <v>67</v>
      </c>
      <c r="C22" s="5"/>
      <c r="D22" s="37">
        <f>SUM(D23:D27)</f>
        <v>1200000</v>
      </c>
      <c r="E22" s="37">
        <f aca="true" t="shared" si="1" ref="E22:K22">SUM(E23:E27)</f>
        <v>1200000</v>
      </c>
      <c r="F22" s="37">
        <f t="shared" si="1"/>
        <v>1200000</v>
      </c>
      <c r="G22" s="37">
        <f t="shared" si="1"/>
        <v>1200000</v>
      </c>
      <c r="H22" s="37">
        <f t="shared" si="1"/>
        <v>0</v>
      </c>
      <c r="I22" s="37">
        <f t="shared" si="1"/>
        <v>1200000</v>
      </c>
      <c r="J22" s="37">
        <f t="shared" si="1"/>
        <v>1200000</v>
      </c>
      <c r="K22" s="37">
        <f t="shared" si="1"/>
        <v>0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5"/>
      <c r="B23" s="20" t="s">
        <v>55</v>
      </c>
      <c r="C23" s="38" t="s">
        <v>16</v>
      </c>
      <c r="D23" s="39">
        <v>50000</v>
      </c>
      <c r="E23" s="39">
        <v>50000</v>
      </c>
      <c r="F23" s="39">
        <v>50000</v>
      </c>
      <c r="G23" s="39">
        <v>50000</v>
      </c>
      <c r="H23" s="39">
        <f>SUM(F23-G23)</f>
        <v>0</v>
      </c>
      <c r="I23" s="39">
        <v>50000</v>
      </c>
      <c r="J23" s="39">
        <v>50000</v>
      </c>
      <c r="K23" s="39">
        <f>G23-J23</f>
        <v>0</v>
      </c>
      <c r="L23" s="26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5"/>
      <c r="B24" s="20" t="s">
        <v>56</v>
      </c>
      <c r="C24" s="38" t="s">
        <v>16</v>
      </c>
      <c r="D24" s="39">
        <v>150000</v>
      </c>
      <c r="E24" s="39">
        <v>150000</v>
      </c>
      <c r="F24" s="39">
        <v>150000</v>
      </c>
      <c r="G24" s="39">
        <v>150000</v>
      </c>
      <c r="H24" s="39">
        <f>SUM(F24-G24)</f>
        <v>0</v>
      </c>
      <c r="I24" s="39">
        <v>150000</v>
      </c>
      <c r="J24" s="39">
        <v>150000</v>
      </c>
      <c r="K24" s="39">
        <f>G24-J24</f>
        <v>0</v>
      </c>
      <c r="L24" s="26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5"/>
      <c r="B25" s="20" t="s">
        <v>57</v>
      </c>
      <c r="C25" s="38" t="s">
        <v>16</v>
      </c>
      <c r="D25" s="39">
        <v>600000</v>
      </c>
      <c r="E25" s="39">
        <v>600000</v>
      </c>
      <c r="F25" s="39">
        <v>600000</v>
      </c>
      <c r="G25" s="39">
        <v>600000</v>
      </c>
      <c r="H25" s="39">
        <f>SUM(F25-G25)</f>
        <v>0</v>
      </c>
      <c r="I25" s="39">
        <v>600000</v>
      </c>
      <c r="J25" s="39">
        <v>600000</v>
      </c>
      <c r="K25" s="39">
        <f>G25-J25</f>
        <v>0</v>
      </c>
      <c r="L25" s="26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5"/>
      <c r="B26" s="20" t="s">
        <v>59</v>
      </c>
      <c r="C26" s="38" t="s">
        <v>16</v>
      </c>
      <c r="D26" s="39">
        <v>200000</v>
      </c>
      <c r="E26" s="39">
        <v>200000</v>
      </c>
      <c r="F26" s="39">
        <v>200000</v>
      </c>
      <c r="G26" s="39">
        <v>200000</v>
      </c>
      <c r="H26" s="39">
        <f>SUM(F26-G26)</f>
        <v>0</v>
      </c>
      <c r="I26" s="39">
        <v>200000</v>
      </c>
      <c r="J26" s="39">
        <v>200000</v>
      </c>
      <c r="K26" s="39">
        <f>G26-J26</f>
        <v>0</v>
      </c>
      <c r="L26" s="26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5"/>
      <c r="B27" s="20" t="s">
        <v>58</v>
      </c>
      <c r="C27" s="38" t="s">
        <v>16</v>
      </c>
      <c r="D27" s="39">
        <v>200000</v>
      </c>
      <c r="E27" s="39">
        <v>200000</v>
      </c>
      <c r="F27" s="39">
        <v>200000</v>
      </c>
      <c r="G27" s="39">
        <v>200000</v>
      </c>
      <c r="H27" s="39">
        <f>SUM(F27-G27)</f>
        <v>0</v>
      </c>
      <c r="I27" s="39">
        <v>200000</v>
      </c>
      <c r="J27" s="39">
        <v>200000</v>
      </c>
      <c r="K27" s="39">
        <f>G27-J27</f>
        <v>0</v>
      </c>
      <c r="L27" s="26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19" t="s">
        <v>29</v>
      </c>
      <c r="C28" s="38"/>
      <c r="D28" s="37">
        <f>SUM(D29:D33)</f>
        <v>1173280.3800000001</v>
      </c>
      <c r="E28" s="37">
        <f>SUM(E29:E33)</f>
        <v>1173280.3800000001</v>
      </c>
      <c r="F28" s="37">
        <f>SUM(F29:F33)</f>
        <v>1173280.3800000001</v>
      </c>
      <c r="G28" s="37">
        <f>SUM(G29:G33)</f>
        <v>1095539.95</v>
      </c>
      <c r="H28" s="37">
        <f>SUM(H29:H33)</f>
        <v>77740.42999999998</v>
      </c>
      <c r="I28" s="39" t="s">
        <v>4</v>
      </c>
      <c r="J28" s="39" t="s">
        <v>4</v>
      </c>
      <c r="K28" s="39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0" t="s">
        <v>37</v>
      </c>
      <c r="C29" s="38" t="s">
        <v>16</v>
      </c>
      <c r="D29" s="39">
        <f>202683.74+52907.37</f>
        <v>255591.11</v>
      </c>
      <c r="E29" s="39">
        <v>255591.11</v>
      </c>
      <c r="F29" s="39">
        <f>202683.74+52907.37</f>
        <v>255591.11</v>
      </c>
      <c r="G29" s="39">
        <v>253585.26</v>
      </c>
      <c r="H29" s="39">
        <f>SUM(F29-G29)</f>
        <v>2005.8499999999767</v>
      </c>
      <c r="I29" s="39" t="s">
        <v>4</v>
      </c>
      <c r="J29" s="39" t="s">
        <v>4</v>
      </c>
      <c r="K29" s="39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 hidden="1">
      <c r="A30" s="16"/>
      <c r="B30" s="20" t="s">
        <v>38</v>
      </c>
      <c r="C30" s="38" t="s">
        <v>16</v>
      </c>
      <c r="D30" s="39">
        <v>0</v>
      </c>
      <c r="E30" s="39">
        <v>0</v>
      </c>
      <c r="F30" s="39">
        <v>0</v>
      </c>
      <c r="G30" s="39">
        <v>0</v>
      </c>
      <c r="H30" s="39">
        <f>SUM(F30-G30)</f>
        <v>0</v>
      </c>
      <c r="I30" s="39" t="s">
        <v>4</v>
      </c>
      <c r="J30" s="39" t="s">
        <v>4</v>
      </c>
      <c r="K30" s="39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0" t="s">
        <v>39</v>
      </c>
      <c r="C31" s="38" t="s">
        <v>16</v>
      </c>
      <c r="D31" s="39">
        <v>433301.45</v>
      </c>
      <c r="E31" s="39">
        <v>433301.45</v>
      </c>
      <c r="F31" s="39">
        <v>433301.45</v>
      </c>
      <c r="G31" s="39">
        <v>392953.27</v>
      </c>
      <c r="H31" s="39">
        <f>SUM(F31-G31)</f>
        <v>40348.17999999999</v>
      </c>
      <c r="I31" s="39" t="s">
        <v>4</v>
      </c>
      <c r="J31" s="39" t="s">
        <v>4</v>
      </c>
      <c r="K31" s="39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0" t="s">
        <v>40</v>
      </c>
      <c r="C32" s="38" t="s">
        <v>16</v>
      </c>
      <c r="D32" s="39">
        <v>445107.82</v>
      </c>
      <c r="E32" s="39">
        <v>445107.82</v>
      </c>
      <c r="F32" s="39">
        <v>445107.82</v>
      </c>
      <c r="G32" s="39">
        <v>414500.62</v>
      </c>
      <c r="H32" s="39">
        <f>SUM(F32-G32)</f>
        <v>30607.20000000001</v>
      </c>
      <c r="I32" s="39" t="s">
        <v>4</v>
      </c>
      <c r="J32" s="39" t="s">
        <v>4</v>
      </c>
      <c r="K32" s="39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0" t="s">
        <v>42</v>
      </c>
      <c r="C33" s="38" t="s">
        <v>16</v>
      </c>
      <c r="D33" s="39">
        <v>39280</v>
      </c>
      <c r="E33" s="39">
        <v>39280</v>
      </c>
      <c r="F33" s="39">
        <v>39280</v>
      </c>
      <c r="G33" s="39">
        <v>34500.8</v>
      </c>
      <c r="H33" s="39">
        <f>SUM(F33-G33)</f>
        <v>4779.199999999997</v>
      </c>
      <c r="I33" s="39" t="s">
        <v>4</v>
      </c>
      <c r="J33" s="39" t="s">
        <v>4</v>
      </c>
      <c r="K33" s="38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7">
        <v>5</v>
      </c>
      <c r="B34" s="19" t="s">
        <v>68</v>
      </c>
      <c r="C34" s="38"/>
      <c r="D34" s="37">
        <f>D35+D36</f>
        <v>28800</v>
      </c>
      <c r="E34" s="37">
        <f>E35+E36</f>
        <v>28800</v>
      </c>
      <c r="F34" s="37">
        <f>F35+F36</f>
        <v>28800</v>
      </c>
      <c r="G34" s="37">
        <f>G35+G36</f>
        <v>24458.1</v>
      </c>
      <c r="H34" s="37">
        <f>H35+H36</f>
        <v>4341.9000000000015</v>
      </c>
      <c r="I34" s="37">
        <f>I36</f>
        <v>24458.1</v>
      </c>
      <c r="J34" s="37">
        <f>J36</f>
        <v>24458.1</v>
      </c>
      <c r="K34" s="37">
        <f>K36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7"/>
      <c r="B35" s="20" t="s">
        <v>70</v>
      </c>
      <c r="C35" s="38" t="s">
        <v>16</v>
      </c>
      <c r="D35" s="39">
        <v>4300</v>
      </c>
      <c r="E35" s="39">
        <v>4300</v>
      </c>
      <c r="F35" s="39">
        <v>4300</v>
      </c>
      <c r="G35" s="39">
        <v>0</v>
      </c>
      <c r="H35" s="39">
        <f>F35-G35</f>
        <v>4300</v>
      </c>
      <c r="I35" s="39" t="s">
        <v>4</v>
      </c>
      <c r="J35" s="39" t="s">
        <v>4</v>
      </c>
      <c r="K35" s="38" t="s">
        <v>4</v>
      </c>
      <c r="L35" s="2" t="s">
        <v>72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7"/>
      <c r="B36" s="20" t="s">
        <v>69</v>
      </c>
      <c r="C36" s="38" t="s">
        <v>16</v>
      </c>
      <c r="D36" s="39">
        <v>24500</v>
      </c>
      <c r="E36" s="39">
        <v>24500</v>
      </c>
      <c r="F36" s="39">
        <v>24500</v>
      </c>
      <c r="G36" s="39">
        <v>24458.1</v>
      </c>
      <c r="H36" s="39">
        <f>F36-G36</f>
        <v>41.900000000001455</v>
      </c>
      <c r="I36" s="39">
        <v>24458.1</v>
      </c>
      <c r="J36" s="39">
        <v>24458.1</v>
      </c>
      <c r="K36" s="39">
        <f>G36-J36</f>
        <v>0</v>
      </c>
      <c r="L36" s="2" t="s">
        <v>71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14"/>
      <c r="B37" s="21" t="s">
        <v>44</v>
      </c>
      <c r="C37" s="5">
        <f>C10</f>
        <v>0</v>
      </c>
      <c r="D37" s="5">
        <f>D10+D28+D22+D34</f>
        <v>2500420.38</v>
      </c>
      <c r="E37" s="5">
        <f>E10+E28+E22+E34</f>
        <v>2500420.38</v>
      </c>
      <c r="F37" s="5">
        <f>F10+F28+F22+F34</f>
        <v>2500420.38</v>
      </c>
      <c r="G37" s="5">
        <f>G10+G28+G22+G34</f>
        <v>2416194.4200000004</v>
      </c>
      <c r="H37" s="5">
        <f>H10+H28+H22+H34</f>
        <v>84225.95999999999</v>
      </c>
      <c r="I37" s="5">
        <f>I10+I22+I34</f>
        <v>1298598.1</v>
      </c>
      <c r="J37" s="5">
        <f>J10+J22+J34</f>
        <v>1298598.1</v>
      </c>
      <c r="K37" s="5">
        <f>K10+K22+K34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10"/>
      <c r="B38" s="21" t="s">
        <v>2</v>
      </c>
      <c r="C38" s="5">
        <f aca="true" t="shared" si="2" ref="C38:K38">C9+C37</f>
        <v>2595346.68</v>
      </c>
      <c r="D38" s="5">
        <f t="shared" si="2"/>
        <v>2500420.38</v>
      </c>
      <c r="E38" s="5">
        <f t="shared" si="2"/>
        <v>2500420.38</v>
      </c>
      <c r="F38" s="5">
        <f>F9+F37</f>
        <v>3688842.92</v>
      </c>
      <c r="G38" s="5">
        <f t="shared" si="2"/>
        <v>2594457.8000000003</v>
      </c>
      <c r="H38" s="5">
        <f t="shared" si="2"/>
        <v>1094385.12</v>
      </c>
      <c r="I38" s="5">
        <f t="shared" si="2"/>
        <v>1298598.1</v>
      </c>
      <c r="J38" s="5">
        <f t="shared" si="2"/>
        <v>1298598.1</v>
      </c>
      <c r="K38" s="5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2023-12-15T13:53:48Z</dcterms:modified>
  <cp:category/>
  <cp:version/>
  <cp:contentType/>
  <cp:contentStatus/>
</cp:coreProperties>
</file>