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1136" activeTab="0"/>
  </bookViews>
  <sheets>
    <sheet name="2023" sheetId="1" r:id="rId1"/>
    <sheet name="Лист1" sheetId="2" r:id="rId2"/>
  </sheets>
  <definedNames>
    <definedName name="_xlnm.Print_Titles" localSheetId="0">'2023'!$4:$6</definedName>
    <definedName name="_xlnm.Print_Area" localSheetId="0">'2023'!$A$1:$K$39</definedName>
  </definedNames>
  <calcPr fullCalcOnLoad="1"/>
</workbook>
</file>

<file path=xl/sharedStrings.xml><?xml version="1.0" encoding="utf-8"?>
<sst xmlns="http://schemas.openxmlformats.org/spreadsheetml/2006/main" count="125" uniqueCount="50">
  <si>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</si>
  <si>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</si>
  <si>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</si>
  <si>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</si>
  <si>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</si>
  <si>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</si>
  <si>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</si>
  <si>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</si>
  <si>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</si>
  <si>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</si>
  <si>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</si>
  <si>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</si>
  <si>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</si>
  <si>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</si>
  <si>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</si>
  <si>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</si>
  <si>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</si>
  <si>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</si>
  <si>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</si>
  <si>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</si>
  <si>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</si>
  <si>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</si>
  <si>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</si>
  <si>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</si>
  <si>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</si>
  <si>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</si>
  <si>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</si>
  <si>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</si>
  <si>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</si>
  <si>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</si>
  <si>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</si>
  <si>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Благоустройство дворовой территории по пр-д Строителей д. 9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</si>
  <si>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</si>
  <si>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</si>
  <si>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</si>
  <si>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</si>
  <si>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</si>
  <si>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</si>
  <si>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</si>
  <si>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</si>
  <si>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</si>
  <si>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</si>
  <si>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</si>
  <si>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Приложение 2 к пояснительной записке</t>
  </si>
  <si>
    <t>Поступило в 
2023 году</t>
  </si>
  <si>
    <t>Безвозмездная финансовая помощь от ООО "ЛУКОЙЛ-Ухтанефтепеработка" по протоколу заседания Комиссии № 14/01-54 от 04.04.2023</t>
  </si>
  <si>
    <t>Информация по безвозмездным поступлениям по бюджету в 2023 году по состоянию на 01.08.2023</t>
  </si>
  <si>
    <t>Договоры пожертвования в целях реализации инициативных проектов в том числе:</t>
  </si>
  <si>
    <t>"Замена окон в муниципальном дошкольном учреждении "Детский сад № 10 комбинированного вида"</t>
  </si>
  <si>
    <t xml:space="preserve">"Ремонт пешеходного моста через р.Лэгкэм в пст Кэмдин"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</si>
</sst>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.3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2" fillId="0" borderId="3">
      <alignment horizontal="center" vertical="top" shrinkToFit="1"/>
      <protection/>
    </xf>
    <xf numFmtId="0" fontId="33" fillId="0" borderId="4">
      <alignment horizontal="left" vertical="top" wrapText="1"/>
      <protection/>
    </xf>
    <xf numFmtId="4" fontId="33" fillId="0" borderId="4">
      <alignment horizontal="right" vertical="top" shrinkToFit="1"/>
      <protection/>
    </xf>
    <xf numFmtId="4" fontId="33" fillId="0" borderId="5">
      <alignment horizontal="right" vertical="top" shrinkToFit="1"/>
      <protection/>
    </xf>
    <xf numFmtId="0" fontId="31" fillId="20" borderId="1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6" applyNumberFormat="0" applyAlignment="0" applyProtection="0"/>
    <xf numFmtId="0" fontId="35" fillId="28" borderId="7" applyNumberFormat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29" borderId="12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51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/>
    </xf>
    <xf numFmtId="0" fontId="6" fillId="0" borderId="15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4" fontId="51" fillId="34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9"/>
  <sheetViews>
    <sheetView tabSelected="1" view="pageBreakPreview" zoomScale="60" zoomScaleNormal="50" zoomScalePageLayoutView="0" workbookViewId="0" topLeftCell="A1">
      <pane ySplit="4" topLeftCell="A5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3" t="s">
        <v>43</v>
      </c>
      <c r="J1" s="33"/>
      <c r="K1" s="33"/>
    </row>
    <row r="2" spans="1:11" ht="30" customHeigh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5" t="s">
        <v>1</v>
      </c>
      <c r="B4" s="37" t="s">
        <v>0</v>
      </c>
      <c r="C4" s="38" t="s">
        <v>24</v>
      </c>
      <c r="D4" s="38" t="s">
        <v>13</v>
      </c>
      <c r="E4" s="39" t="s">
        <v>44</v>
      </c>
      <c r="F4" s="41" t="s">
        <v>5</v>
      </c>
      <c r="G4" s="41"/>
      <c r="H4" s="41"/>
      <c r="I4" s="41" t="s">
        <v>3</v>
      </c>
      <c r="J4" s="41"/>
      <c r="K4" s="41"/>
    </row>
    <row r="5" spans="1:11" ht="69">
      <c r="A5" s="36"/>
      <c r="B5" s="37"/>
      <c r="C5" s="38"/>
      <c r="D5" s="38"/>
      <c r="E5" s="40"/>
      <c r="F5" s="11" t="s">
        <v>25</v>
      </c>
      <c r="G5" s="11" t="s">
        <v>6</v>
      </c>
      <c r="H5" s="5" t="s">
        <v>9</v>
      </c>
      <c r="I5" s="11" t="s">
        <v>26</v>
      </c>
      <c r="J5" s="11" t="s">
        <v>8</v>
      </c>
      <c r="K5" s="11" t="s">
        <v>7</v>
      </c>
    </row>
    <row r="6" spans="1:11" s="2" customFormat="1" ht="17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20" t="s">
        <v>14</v>
      </c>
      <c r="C7" s="5">
        <f>C8</f>
        <v>0</v>
      </c>
      <c r="D7" s="5"/>
      <c r="E7" s="5"/>
      <c r="F7" s="5">
        <f>F8</f>
        <v>2595346.68</v>
      </c>
      <c r="G7" s="30">
        <f>G8</f>
        <v>178263.38</v>
      </c>
      <c r="H7" s="5">
        <f>H8</f>
        <v>2417083.3000000003</v>
      </c>
      <c r="I7" s="31" t="s">
        <v>4</v>
      </c>
      <c r="J7" s="31" t="s">
        <v>4</v>
      </c>
      <c r="K7" s="31" t="s">
        <v>4</v>
      </c>
    </row>
    <row r="8" spans="1:12" ht="36" customHeight="1">
      <c r="A8" s="10">
        <v>2</v>
      </c>
      <c r="B8" s="20" t="s">
        <v>15</v>
      </c>
      <c r="C8" s="5"/>
      <c r="D8" s="30">
        <f>D9+D10+D11+D12+D13+D14+D15+D16+D17+D18+D19</f>
        <v>82960</v>
      </c>
      <c r="E8" s="30">
        <f>E9+E10+E11+E12+E13+E14+E15+E16+E17+E18+E19</f>
        <v>82960</v>
      </c>
      <c r="F8" s="30">
        <f>F9+F10+F11+F12+F13+F14+F15+F16+F17+F18+F19</f>
        <v>98340</v>
      </c>
      <c r="G8" s="30">
        <f>G9+G10+G11+G12+G13+G14+G15+G16+G17+G18+G19</f>
        <v>74140</v>
      </c>
      <c r="H8" s="30">
        <f>H9+H10+H11+H12+H13+H14+H15+H16+H17+H18+H19</f>
        <v>24200</v>
      </c>
      <c r="I8" s="30" t="e">
        <f>I9+I10</f>
        <v>#VALUE!</v>
      </c>
      <c r="J8" s="30" t="e">
        <f>J9+J10</f>
        <v>#VALUE!</v>
      </c>
      <c r="K8" s="30" t="e">
        <f>K9+K10</f>
        <v>#VALUE!</v>
      </c>
      <c r="L8" s="13"/>
    </row>
    <row r="9" spans="1:12" s="2" customFormat="1" ht="51.75">
      <c r="A9" s="10">
        <v>3</v>
      </c>
      <c r="B9" s="20" t="s">
        <v>45</v>
      </c>
      <c r="C9" s="5"/>
      <c r="D9" s="30">
        <f>SUM(D10:D14)</f>
        <v>41480</v>
      </c>
      <c r="E9" s="30">
        <f>SUM(E10:E14)</f>
        <v>41480</v>
      </c>
      <c r="F9" s="30">
        <f>SUM(F10:F14)</f>
        <v>1200000</v>
      </c>
      <c r="G9" s="30">
        <f>SUM(G10:G14)</f>
        <v>991212.38</v>
      </c>
      <c r="H9" s="30">
        <f>SUM(H10:H14)</f>
        <v>208787.62</v>
      </c>
      <c r="I9" s="30">
        <f>SUM(I10:I14)</f>
        <v>20740</v>
      </c>
      <c r="J9" s="30">
        <f>SUM(J10:J14)</f>
        <v>20740</v>
      </c>
      <c r="K9" s="30">
        <f>SUM(K10:K14)</f>
        <v>0</v>
      </c>
      <c r="L9" s="13"/>
    </row>
    <row r="10" spans="1:65" s="2" customFormat="1" ht="69">
      <c r="A10" s="14">
        <v>4</v>
      </c>
      <c r="B10" s="20" t="s">
        <v>23</v>
      </c>
      <c r="C10" s="29"/>
      <c r="D10" s="30">
        <f>SUM(D11:D15)</f>
        <v>20740</v>
      </c>
      <c r="E10" s="30">
        <f>SUM(E11:E15)</f>
        <v>20740</v>
      </c>
      <c r="F10" s="30">
        <f>SUM(F11:F15)</f>
        <v>1800095.3599999999</v>
      </c>
      <c r="G10" s="30">
        <f>SUM(G11:G15)</f>
        <v>0</v>
      </c>
      <c r="H10" s="30">
        <f>SUM(H11:H15)</f>
        <v>1800095.3599999999</v>
      </c>
      <c r="I10" s="32" t="s">
        <v>4</v>
      </c>
      <c r="J10" s="32" t="s">
        <v>4</v>
      </c>
      <c r="K10" s="32" t="s">
        <v>4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34.5">
      <c r="A11" s="14">
        <v>5</v>
      </c>
      <c r="B11" s="20" t="s">
        <v>47</v>
      </c>
      <c r="C11" s="29"/>
      <c r="D11" s="30">
        <f>D12+D13</f>
        <v>0</v>
      </c>
      <c r="E11" s="30">
        <f>E12+E13</f>
        <v>0</v>
      </c>
      <c r="F11" s="30">
        <f>F12+F13</f>
        <v>28800</v>
      </c>
      <c r="G11" s="30">
        <f>G12+G13</f>
        <v>0</v>
      </c>
      <c r="H11" s="30">
        <f>H12+H13</f>
        <v>28800</v>
      </c>
      <c r="I11" s="30">
        <f>I13</f>
        <v>0</v>
      </c>
      <c r="J11" s="30">
        <f>J13</f>
        <v>0</v>
      </c>
      <c r="K11" s="30">
        <f>K13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36">
      <c r="A12" s="14"/>
      <c r="B12" s="21" t="s">
        <v>12</v>
      </c>
      <c r="C12" s="31">
        <v>2595346.68</v>
      </c>
      <c r="D12" s="32"/>
      <c r="E12" s="32"/>
      <c r="F12" s="32">
        <v>2595346.68</v>
      </c>
      <c r="G12" s="32">
        <v>178263.38</v>
      </c>
      <c r="H12" s="32">
        <f>SUM(F12-G12)</f>
        <v>2417083.3000000003</v>
      </c>
      <c r="I12" s="32" t="s">
        <v>4</v>
      </c>
      <c r="J12" s="32" t="s">
        <v>4</v>
      </c>
      <c r="K12" s="32" t="s">
        <v>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17.25">
      <c r="A13" s="14"/>
      <c r="B13" s="22" t="s">
        <v>11</v>
      </c>
      <c r="C13" s="5">
        <f>C11</f>
        <v>0</v>
      </c>
      <c r="D13" s="30"/>
      <c r="E13" s="30"/>
      <c r="F13" s="30">
        <f>F11</f>
        <v>2595346.68</v>
      </c>
      <c r="G13" s="30">
        <f>G11</f>
        <v>178263.38</v>
      </c>
      <c r="H13" s="30">
        <f>H11</f>
        <v>2417083.3000000003</v>
      </c>
      <c r="I13" s="30"/>
      <c r="J13" s="30"/>
      <c r="K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54">
      <c r="A14" s="14"/>
      <c r="B14" s="25" t="s">
        <v>36</v>
      </c>
      <c r="C14" s="31" t="s">
        <v>16</v>
      </c>
      <c r="D14" s="32">
        <v>20740</v>
      </c>
      <c r="E14" s="32">
        <v>20740</v>
      </c>
      <c r="F14" s="32">
        <v>20740</v>
      </c>
      <c r="G14" s="32">
        <v>20740</v>
      </c>
      <c r="H14" s="32">
        <f>SUM(F14-G14)</f>
        <v>0</v>
      </c>
      <c r="I14" s="32">
        <v>20740</v>
      </c>
      <c r="J14" s="32">
        <v>20740</v>
      </c>
      <c r="K14" s="32">
        <f>G14-J14</f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" hidden="1">
      <c r="A15" s="14"/>
      <c r="B15" s="19" t="s">
        <v>17</v>
      </c>
      <c r="C15" s="31" t="s">
        <v>16</v>
      </c>
      <c r="D15" s="32"/>
      <c r="E15" s="32"/>
      <c r="F15" s="32"/>
      <c r="G15" s="32"/>
      <c r="H15" s="32">
        <f>SUM(F15-G15)</f>
        <v>0</v>
      </c>
      <c r="I15" s="32" t="s">
        <v>4</v>
      </c>
      <c r="J15" s="32" t="s">
        <v>4</v>
      </c>
      <c r="K15" s="32" t="s">
        <v>4</v>
      </c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19" t="s">
        <v>18</v>
      </c>
      <c r="C16" s="31" t="s">
        <v>16</v>
      </c>
      <c r="D16" s="32"/>
      <c r="E16" s="32"/>
      <c r="F16" s="32"/>
      <c r="G16" s="32"/>
      <c r="H16" s="32">
        <f>SUM(F16-G16)</f>
        <v>0</v>
      </c>
      <c r="I16" s="32" t="s">
        <v>4</v>
      </c>
      <c r="J16" s="32" t="s">
        <v>4</v>
      </c>
      <c r="K16" s="32" t="s">
        <v>4</v>
      </c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" hidden="1">
      <c r="A17" s="14"/>
      <c r="B17" s="19" t="s">
        <v>19</v>
      </c>
      <c r="C17" s="31" t="s">
        <v>16</v>
      </c>
      <c r="D17" s="32"/>
      <c r="E17" s="32"/>
      <c r="F17" s="32"/>
      <c r="G17" s="32"/>
      <c r="H17" s="32">
        <f>SUM(F17-G17)</f>
        <v>0</v>
      </c>
      <c r="I17" s="32" t="s">
        <v>4</v>
      </c>
      <c r="J17" s="32" t="s">
        <v>4</v>
      </c>
      <c r="K17" s="32" t="s">
        <v>4</v>
      </c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2" hidden="1">
      <c r="A18" s="14"/>
      <c r="B18" s="19" t="s">
        <v>20</v>
      </c>
      <c r="C18" s="31" t="s">
        <v>16</v>
      </c>
      <c r="D18" s="32"/>
      <c r="E18" s="32"/>
      <c r="F18" s="32"/>
      <c r="G18" s="32"/>
      <c r="H18" s="32">
        <f>SUM(F18-G18)</f>
        <v>0</v>
      </c>
      <c r="I18" s="32" t="s">
        <v>4</v>
      </c>
      <c r="J18" s="32" t="s">
        <v>4</v>
      </c>
      <c r="K18" s="32" t="s">
        <v>4</v>
      </c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6" hidden="1">
      <c r="A19" s="14"/>
      <c r="B19" s="19" t="s">
        <v>21</v>
      </c>
      <c r="C19" s="31" t="s">
        <v>16</v>
      </c>
      <c r="D19" s="32"/>
      <c r="E19" s="32"/>
      <c r="F19" s="32"/>
      <c r="G19" s="32"/>
      <c r="H19" s="32">
        <f>SUM(F19-G19)</f>
        <v>0</v>
      </c>
      <c r="I19" s="32" t="s">
        <v>4</v>
      </c>
      <c r="J19" s="32" t="s">
        <v>4</v>
      </c>
      <c r="K19" s="32" t="s">
        <v>4</v>
      </c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25" t="s">
        <v>37</v>
      </c>
      <c r="C20" s="31" t="s">
        <v>16</v>
      </c>
      <c r="D20" s="32">
        <v>53400</v>
      </c>
      <c r="E20" s="32">
        <v>53400</v>
      </c>
      <c r="F20" s="32">
        <v>53400</v>
      </c>
      <c r="G20" s="32">
        <v>53400</v>
      </c>
      <c r="H20" s="32">
        <f>SUM(F20-G20)</f>
        <v>0</v>
      </c>
      <c r="I20" s="32">
        <v>53400</v>
      </c>
      <c r="J20" s="32">
        <v>53400</v>
      </c>
      <c r="K20" s="32">
        <f>G20-J20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19" t="s">
        <v>22</v>
      </c>
      <c r="C21" s="31" t="s">
        <v>16</v>
      </c>
      <c r="D21" s="32"/>
      <c r="E21" s="32"/>
      <c r="F21" s="32"/>
      <c r="G21" s="32"/>
      <c r="H21" s="32">
        <f>SUM(F21-G21)</f>
        <v>0</v>
      </c>
      <c r="I21" s="32" t="s">
        <v>4</v>
      </c>
      <c r="J21" s="18" t="s">
        <v>4</v>
      </c>
      <c r="K21" s="18" t="s">
        <v>4</v>
      </c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60" customHeight="1">
      <c r="A22" s="26"/>
      <c r="B22" s="23" t="s">
        <v>34</v>
      </c>
      <c r="C22" s="31" t="s">
        <v>16</v>
      </c>
      <c r="D22" s="32">
        <v>2200</v>
      </c>
      <c r="E22" s="32">
        <v>2200</v>
      </c>
      <c r="F22" s="32">
        <v>2200</v>
      </c>
      <c r="G22" s="32">
        <v>0</v>
      </c>
      <c r="H22" s="32">
        <f>SUM(F22-G22)</f>
        <v>2200</v>
      </c>
      <c r="I22" s="32" t="s">
        <v>4</v>
      </c>
      <c r="J22" s="32" t="s">
        <v>4</v>
      </c>
      <c r="K22" s="32" t="s">
        <v>4</v>
      </c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26"/>
      <c r="B23" s="23" t="s">
        <v>35</v>
      </c>
      <c r="C23" s="31" t="s">
        <v>16</v>
      </c>
      <c r="D23" s="32">
        <v>6700</v>
      </c>
      <c r="E23" s="32">
        <v>6700</v>
      </c>
      <c r="F23" s="32">
        <v>6700</v>
      </c>
      <c r="G23" s="32">
        <v>0</v>
      </c>
      <c r="H23" s="32">
        <f>SUM(F23-G23)</f>
        <v>6700</v>
      </c>
      <c r="I23" s="32" t="s">
        <v>4</v>
      </c>
      <c r="J23" s="32" t="s">
        <v>4</v>
      </c>
      <c r="K23" s="32" t="s">
        <v>4</v>
      </c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26"/>
      <c r="B24" s="23" t="s">
        <v>33</v>
      </c>
      <c r="C24" s="31" t="s">
        <v>16</v>
      </c>
      <c r="D24" s="32">
        <v>15300</v>
      </c>
      <c r="E24" s="32">
        <v>15300</v>
      </c>
      <c r="F24" s="32">
        <v>15300</v>
      </c>
      <c r="G24" s="32">
        <v>0</v>
      </c>
      <c r="H24" s="32">
        <f>SUM(F24-G24)</f>
        <v>15300</v>
      </c>
      <c r="I24" s="32" t="s">
        <v>4</v>
      </c>
      <c r="J24" s="32" t="s">
        <v>4</v>
      </c>
      <c r="K24" s="32" t="s">
        <v>4</v>
      </c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26"/>
      <c r="B25" s="21" t="s">
        <v>38</v>
      </c>
      <c r="C25" s="31" t="s">
        <v>16</v>
      </c>
      <c r="D25" s="32">
        <v>50000</v>
      </c>
      <c r="E25" s="32">
        <v>50000</v>
      </c>
      <c r="F25" s="32">
        <v>50000</v>
      </c>
      <c r="G25" s="32">
        <v>50000</v>
      </c>
      <c r="H25" s="32">
        <f>SUM(F25-G25)</f>
        <v>0</v>
      </c>
      <c r="I25" s="32">
        <v>50000</v>
      </c>
      <c r="J25" s="32">
        <v>50000</v>
      </c>
      <c r="K25" s="32">
        <f>G25-J25</f>
        <v>0</v>
      </c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26"/>
      <c r="B26" s="21" t="s">
        <v>39</v>
      </c>
      <c r="C26" s="31" t="s">
        <v>16</v>
      </c>
      <c r="D26" s="32">
        <v>150000</v>
      </c>
      <c r="E26" s="32">
        <v>150000</v>
      </c>
      <c r="F26" s="32">
        <v>150000</v>
      </c>
      <c r="G26" s="32">
        <v>141212.38</v>
      </c>
      <c r="H26" s="32">
        <f>SUM(F26-G26)</f>
        <v>8787.619999999995</v>
      </c>
      <c r="I26" s="32">
        <v>141212.38</v>
      </c>
      <c r="J26" s="32">
        <v>124708.78</v>
      </c>
      <c r="K26" s="32">
        <f>G26-J26</f>
        <v>16503.600000000006</v>
      </c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26"/>
      <c r="B27" s="21" t="s">
        <v>40</v>
      </c>
      <c r="C27" s="31" t="s">
        <v>16</v>
      </c>
      <c r="D27" s="32">
        <v>600000</v>
      </c>
      <c r="E27" s="32">
        <v>600000</v>
      </c>
      <c r="F27" s="32">
        <v>600000</v>
      </c>
      <c r="G27" s="32">
        <v>600000</v>
      </c>
      <c r="H27" s="32">
        <f>SUM(F27-G27)</f>
        <v>0</v>
      </c>
      <c r="I27" s="32">
        <v>600000</v>
      </c>
      <c r="J27" s="32">
        <v>600000</v>
      </c>
      <c r="K27" s="32">
        <f>G27-J27</f>
        <v>0</v>
      </c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36">
      <c r="A28" s="16"/>
      <c r="B28" s="21" t="s">
        <v>42</v>
      </c>
      <c r="C28" s="31" t="s">
        <v>16</v>
      </c>
      <c r="D28" s="32">
        <v>200000</v>
      </c>
      <c r="E28" s="32">
        <v>200000</v>
      </c>
      <c r="F28" s="32">
        <v>200000</v>
      </c>
      <c r="G28" s="32">
        <v>200000</v>
      </c>
      <c r="H28" s="32">
        <f>SUM(F28-G28)</f>
        <v>0</v>
      </c>
      <c r="I28" s="32">
        <v>200000</v>
      </c>
      <c r="J28" s="32">
        <v>200000</v>
      </c>
      <c r="K28" s="32">
        <f>G28-J28</f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18">
      <c r="A29" s="16"/>
      <c r="B29" s="21" t="s">
        <v>41</v>
      </c>
      <c r="C29" s="31" t="s">
        <v>16</v>
      </c>
      <c r="D29" s="32">
        <v>200000</v>
      </c>
      <c r="E29" s="32">
        <v>200000</v>
      </c>
      <c r="F29" s="32">
        <v>200000</v>
      </c>
      <c r="G29" s="32">
        <v>0</v>
      </c>
      <c r="H29" s="32">
        <f>SUM(F29-G29)</f>
        <v>200000</v>
      </c>
      <c r="I29" s="32">
        <v>0</v>
      </c>
      <c r="J29" s="32">
        <v>0</v>
      </c>
      <c r="K29" s="32">
        <f>G29-J29</f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6">
      <c r="A30" s="16"/>
      <c r="B30" s="21" t="s">
        <v>27</v>
      </c>
      <c r="C30" s="31" t="s">
        <v>16</v>
      </c>
      <c r="D30" s="32">
        <f>202683.74+52907.37</f>
        <v>255591.11</v>
      </c>
      <c r="E30" s="32">
        <v>255591.11</v>
      </c>
      <c r="F30" s="32">
        <f>202683.74+52907.37</f>
        <v>255591.11</v>
      </c>
      <c r="G30" s="32">
        <v>0</v>
      </c>
      <c r="H30" s="32">
        <f>SUM(F30-G30)</f>
        <v>255591.11</v>
      </c>
      <c r="I30" s="32" t="s">
        <v>4</v>
      </c>
      <c r="J30" s="32" t="s">
        <v>4</v>
      </c>
      <c r="K30" s="32" t="s">
        <v>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6">
      <c r="A31" s="16"/>
      <c r="B31" s="21" t="s">
        <v>28</v>
      </c>
      <c r="C31" s="31" t="s">
        <v>16</v>
      </c>
      <c r="D31" s="32">
        <v>508404.13</v>
      </c>
      <c r="E31" s="32">
        <v>508404.13</v>
      </c>
      <c r="F31" s="32">
        <v>508404.13</v>
      </c>
      <c r="G31" s="32">
        <v>0</v>
      </c>
      <c r="H31" s="32">
        <f>SUM(F31-G31)</f>
        <v>508404.13</v>
      </c>
      <c r="I31" s="32" t="s">
        <v>4</v>
      </c>
      <c r="J31" s="32" t="s">
        <v>4</v>
      </c>
      <c r="K31" s="32" t="s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6">
      <c r="A32" s="17"/>
      <c r="B32" s="21" t="s">
        <v>29</v>
      </c>
      <c r="C32" s="31" t="s">
        <v>16</v>
      </c>
      <c r="D32" s="32">
        <f>420997.4+52399.36</f>
        <v>473396.76</v>
      </c>
      <c r="E32" s="32">
        <v>473396.76</v>
      </c>
      <c r="F32" s="32">
        <v>473396.76</v>
      </c>
      <c r="G32" s="32">
        <v>0</v>
      </c>
      <c r="H32" s="32">
        <f>SUM(F32-G32)</f>
        <v>473396.76</v>
      </c>
      <c r="I32" s="32" t="s">
        <v>4</v>
      </c>
      <c r="J32" s="32" t="s">
        <v>4</v>
      </c>
      <c r="K32" s="32" t="s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6">
      <c r="A33" s="17"/>
      <c r="B33" s="21" t="s">
        <v>30</v>
      </c>
      <c r="C33" s="31" t="s">
        <v>16</v>
      </c>
      <c r="D33" s="32">
        <f>361300+138586.51+23536.85</f>
        <v>523423.36</v>
      </c>
      <c r="E33" s="32">
        <v>523423.36</v>
      </c>
      <c r="F33" s="32">
        <v>523423.36</v>
      </c>
      <c r="G33" s="32">
        <v>0</v>
      </c>
      <c r="H33" s="32">
        <f>SUM(F33-G33)</f>
        <v>523423.36</v>
      </c>
      <c r="I33" s="32" t="s">
        <v>4</v>
      </c>
      <c r="J33" s="32" t="s">
        <v>4</v>
      </c>
      <c r="K33" s="32" t="s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36">
      <c r="A34" s="28"/>
      <c r="B34" s="21" t="s">
        <v>31</v>
      </c>
      <c r="C34" s="31" t="s">
        <v>16</v>
      </c>
      <c r="D34" s="32">
        <v>39280</v>
      </c>
      <c r="E34" s="32">
        <v>39280</v>
      </c>
      <c r="F34" s="32">
        <v>39280</v>
      </c>
      <c r="G34" s="32">
        <v>0</v>
      </c>
      <c r="H34" s="32">
        <f>SUM(F34-G34)</f>
        <v>39280</v>
      </c>
      <c r="I34" s="32" t="s">
        <v>4</v>
      </c>
      <c r="J34" s="32" t="s">
        <v>4</v>
      </c>
      <c r="K34" s="31" t="s">
        <v>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44.25" customHeight="1">
      <c r="A35" s="28"/>
      <c r="B35" s="21" t="s">
        <v>49</v>
      </c>
      <c r="C35" s="31" t="s">
        <v>16</v>
      </c>
      <c r="D35" s="32">
        <v>4300</v>
      </c>
      <c r="E35" s="32">
        <v>4300</v>
      </c>
      <c r="F35" s="32">
        <v>4300</v>
      </c>
      <c r="G35" s="32">
        <v>0</v>
      </c>
      <c r="H35" s="32">
        <f>F35-G35</f>
        <v>4300</v>
      </c>
      <c r="I35" s="32" t="s">
        <v>4</v>
      </c>
      <c r="J35" s="32" t="s">
        <v>4</v>
      </c>
      <c r="K35" s="31" t="s">
        <v>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54">
      <c r="A36" s="28"/>
      <c r="B36" s="21" t="s">
        <v>48</v>
      </c>
      <c r="C36" s="31" t="s">
        <v>16</v>
      </c>
      <c r="D36" s="32">
        <v>24500</v>
      </c>
      <c r="E36" s="32">
        <v>24500</v>
      </c>
      <c r="F36" s="32">
        <v>24500</v>
      </c>
      <c r="G36" s="32">
        <v>0</v>
      </c>
      <c r="H36" s="32">
        <f>F36-G36</f>
        <v>24500</v>
      </c>
      <c r="I36" s="32">
        <v>0</v>
      </c>
      <c r="J36" s="32">
        <v>0</v>
      </c>
      <c r="K36" s="32">
        <f>G36-J36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17.25">
      <c r="A37" s="14"/>
      <c r="B37" s="22" t="s">
        <v>32</v>
      </c>
      <c r="C37" s="5">
        <f>C10</f>
        <v>0</v>
      </c>
      <c r="D37" s="5">
        <f>D10+D28+D22+D34</f>
        <v>262220</v>
      </c>
      <c r="E37" s="5">
        <f>E10+E28+E22+E34</f>
        <v>262220</v>
      </c>
      <c r="F37" s="5">
        <f>F10+F28+F22+F34</f>
        <v>3127235.36</v>
      </c>
      <c r="G37" s="5">
        <f>G10+G28+G22+G34</f>
        <v>1065352.38</v>
      </c>
      <c r="H37" s="5">
        <f>H10+H28+H22+H34</f>
        <v>2061882.98</v>
      </c>
      <c r="I37" s="5" t="e">
        <f>I10+I22+I34</f>
        <v>#VALUE!</v>
      </c>
      <c r="J37" s="5" t="e">
        <f>J10+J22+J34</f>
        <v>#VALUE!</v>
      </c>
      <c r="K37" s="5" t="e">
        <f>K10+K22+K34</f>
        <v>#VALUE!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17.25">
      <c r="A38" s="10"/>
      <c r="B38" s="22" t="s">
        <v>2</v>
      </c>
      <c r="C38" s="5">
        <f>C9+C37</f>
        <v>0</v>
      </c>
      <c r="D38" s="5">
        <f>D9+D37</f>
        <v>303700</v>
      </c>
      <c r="E38" s="5">
        <f>E9+E37</f>
        <v>303700</v>
      </c>
      <c r="F38" s="5">
        <f>F9+F37</f>
        <v>5722582.04</v>
      </c>
      <c r="G38" s="5">
        <f>G9+G37</f>
        <v>1243615.7599999998</v>
      </c>
      <c r="H38" s="5">
        <f>H9+H37</f>
        <v>4478966.28</v>
      </c>
      <c r="I38" s="5" t="e">
        <f>I9+I37</f>
        <v>#VALUE!</v>
      </c>
      <c r="J38" s="5" t="e">
        <f>J9+J37</f>
        <v>#VALUE!</v>
      </c>
      <c r="K38" s="5" t="e">
        <f>K9+K37</f>
        <v>#VALUE!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11" ht="17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</row>
  </sheetData>
  <sheetProtection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Попова</cp:lastModifiedBy>
  <cp:lastPrinted>2023-08-18T11:22:04Z</cp:lastPrinted>
  <dcterms:created xsi:type="dcterms:W3CDTF">2013-10-15T04:24:57Z</dcterms:created>
  <dcterms:modified xsi:type="dcterms:W3CDTF">2023-08-18T11:22:10Z</dcterms:modified>
  <cp:category/>
  <cp:version/>
  <cp:contentType/>
  <cp:contentStatus/>
</cp:coreProperties>
</file>