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3130" windowHeight="13050"/>
  </bookViews>
  <sheets>
    <sheet name="МБТ (на 1 декабря)" sheetId="1" r:id="rId1"/>
  </sheets>
  <definedNames>
    <definedName name="_xlnm._FilterDatabase" localSheetId="0" hidden="1">'МБТ (на 1 декабря)'!$A$6:$H$74</definedName>
    <definedName name="Print_Titles" localSheetId="0">'МБТ (на 1 декабря)'!$5:$6</definedName>
    <definedName name="_xlnm.Print_Titles" localSheetId="0">'МБТ (на 1 декабря)'!$5:$6</definedName>
    <definedName name="_xlnm.Print_Area" localSheetId="0">'МБТ (на 1 декабря)'!$A$1:$H$72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2" i="1" l="1"/>
  <c r="H20" i="1"/>
  <c r="H19" i="1"/>
  <c r="H68" i="1"/>
  <c r="D72" i="1" l="1"/>
  <c r="E72" i="1"/>
  <c r="F72" i="1"/>
  <c r="C72" i="1"/>
  <c r="G71" i="1"/>
  <c r="E71" i="1"/>
  <c r="E70" i="1" l="1"/>
  <c r="G70" i="1" l="1"/>
  <c r="H63" i="1" l="1"/>
  <c r="H66" i="1"/>
  <c r="H67" i="1"/>
  <c r="H53" i="1"/>
  <c r="H52" i="1"/>
  <c r="G69" i="1"/>
  <c r="E67" i="1"/>
  <c r="E68" i="1"/>
  <c r="E69" i="1"/>
  <c r="H49" i="1" l="1"/>
  <c r="H25" i="1"/>
  <c r="G68" i="1"/>
  <c r="G62" i="1" l="1"/>
  <c r="G63" i="1"/>
  <c r="G64" i="1"/>
  <c r="G65" i="1"/>
  <c r="G66" i="1"/>
  <c r="G67" i="1"/>
  <c r="G61" i="1"/>
  <c r="H9" i="1" l="1"/>
  <c r="G9" i="1"/>
  <c r="E9" i="1"/>
  <c r="H57" i="1" l="1"/>
  <c r="E66" i="1" l="1"/>
  <c r="E65" i="1"/>
  <c r="E64" i="1"/>
  <c r="E63" i="1"/>
  <c r="E62" i="1"/>
  <c r="G10" i="1"/>
  <c r="H61" i="1" l="1"/>
  <c r="H60" i="1"/>
  <c r="H59" i="1"/>
  <c r="H58" i="1"/>
  <c r="H51" i="1"/>
  <c r="H50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2" i="1"/>
  <c r="H31" i="1"/>
  <c r="H30" i="1"/>
  <c r="H29" i="1"/>
  <c r="H28" i="1"/>
  <c r="H27" i="1"/>
  <c r="H24" i="1"/>
  <c r="H22" i="1"/>
  <c r="H21" i="1"/>
  <c r="H18" i="1"/>
  <c r="H17" i="1"/>
  <c r="H16" i="1"/>
  <c r="H15" i="1"/>
  <c r="H14" i="1"/>
  <c r="H13" i="1"/>
  <c r="H11" i="1"/>
  <c r="H10" i="1"/>
  <c r="H8" i="1"/>
  <c r="H7" i="1"/>
  <c r="E61" i="1" l="1"/>
  <c r="G56" i="1" l="1"/>
  <c r="G60" i="1" l="1"/>
  <c r="E60" i="1"/>
  <c r="G59" i="1"/>
  <c r="E59" i="1"/>
  <c r="C10" i="1"/>
  <c r="E10" i="1" l="1"/>
  <c r="G8" i="1"/>
  <c r="G22" i="1"/>
  <c r="G21" i="1"/>
  <c r="G55" i="1" l="1"/>
  <c r="G51" i="1"/>
  <c r="G48" i="1"/>
  <c r="G41" i="1"/>
  <c r="G40" i="1"/>
  <c r="G36" i="1"/>
  <c r="G32" i="1"/>
  <c r="G28" i="1"/>
  <c r="G24" i="1"/>
  <c r="G18" i="1"/>
  <c r="G14" i="1"/>
  <c r="G58" i="1"/>
  <c r="G54" i="1"/>
  <c r="G7" i="1"/>
  <c r="G47" i="1"/>
  <c r="G44" i="1"/>
  <c r="G39" i="1"/>
  <c r="G35" i="1"/>
  <c r="G31" i="1"/>
  <c r="G27" i="1"/>
  <c r="G23" i="1"/>
  <c r="G17" i="1"/>
  <c r="G13" i="1"/>
  <c r="G57" i="1"/>
  <c r="G53" i="1"/>
  <c r="G50" i="1"/>
  <c r="G46" i="1"/>
  <c r="G43" i="1"/>
  <c r="G38" i="1"/>
  <c r="G34" i="1"/>
  <c r="G30" i="1"/>
  <c r="G26" i="1"/>
  <c r="G20" i="1"/>
  <c r="G16" i="1"/>
  <c r="G12" i="1"/>
  <c r="G52" i="1"/>
  <c r="G49" i="1"/>
  <c r="G45" i="1"/>
  <c r="G42" i="1"/>
  <c r="G37" i="1"/>
  <c r="G33" i="1"/>
  <c r="G29" i="1"/>
  <c r="G25" i="1"/>
  <c r="G19" i="1"/>
  <c r="G15" i="1"/>
  <c r="G11" i="1"/>
  <c r="E8" i="1"/>
  <c r="E58" i="1"/>
  <c r="E57" i="1"/>
  <c r="E56" i="1"/>
  <c r="E55" i="1"/>
  <c r="E54" i="1"/>
  <c r="E53" i="1"/>
  <c r="E52" i="1"/>
  <c r="E51" i="1"/>
  <c r="E7" i="1"/>
  <c r="E50" i="1"/>
  <c r="E49" i="1"/>
  <c r="E48" i="1"/>
  <c r="E47" i="1"/>
  <c r="E46" i="1"/>
  <c r="E45" i="1"/>
  <c r="E41" i="1"/>
  <c r="E44" i="1"/>
  <c r="E43" i="1"/>
  <c r="E42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G72" i="1" l="1"/>
</calcChain>
</file>

<file path=xl/sharedStrings.xml><?xml version="1.0" encoding="utf-8"?>
<sst xmlns="http://schemas.openxmlformats.org/spreadsheetml/2006/main" count="77" uniqueCount="77">
  <si>
    <t>Приложение 1 к пояснительной записке</t>
  </si>
  <si>
    <t>рублей</t>
  </si>
  <si>
    <t>№ п/п</t>
  </si>
  <si>
    <t xml:space="preserve">Наименование </t>
  </si>
  <si>
    <t>Плановые назначения 
с учетом изменений</t>
  </si>
  <si>
    <t>Фактическое поступление</t>
  </si>
  <si>
    <t>Отклонение
 (гр.3-гр.4)</t>
  </si>
  <si>
    <t>Строительство и реконструкция (модернизация) объектов питьевого водоснабжения (Строительство станции водоочистки с созданием системы управления комплексом водоснабжения в Пожня-Ель г. Ухта, Республика Коми, муниципальное образование городского округа Ухта, в 6 км от г. Ухты по автодороге Ухта Троицко Печорск)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</si>
  <si>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 (Однократная привязка проекта повторного применения "Физкультурно-оздоровительный комплекс г.Чадан" для строительства объекта "Физкультурно-оздоровительный комплекс единоборств г.Ухта, г.Ухта, проспект Космонавтов, 19б)</t>
  </si>
  <si>
    <t>Проведение комплексных кадастровых работ</t>
  </si>
  <si>
    <t>Строительство, приобретение, реконструкция,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</si>
  <si>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</si>
  <si>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</si>
  <si>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</si>
  <si>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Осуществление государственных полномочий Республики Коми, предусмотренных пунктом 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</si>
  <si>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7 - 8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</si>
  <si>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9 - 10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</si>
  <si>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пунктами 11 и 12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</si>
  <si>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статьями 2 и 2(1)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</si>
  <si>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6 статьи 1 и статьей 3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</si>
  <si>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13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</si>
  <si>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государственных полномочий Республики Коми, предусмотренных пунктом 14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</si>
  <si>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</si>
  <si>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программ формирования современной городской среды</t>
  </si>
  <si>
    <t>Организация транспортного обслуживания населения по муниципальным маршрутам регулярных перевозок пассажиров и багажа автомобильным транспортом</t>
  </si>
  <si>
    <t>Оборудование и содержание ледовых переправ и зимних автомобильных дорог общего пользования местного значения</t>
  </si>
  <si>
    <t>Содержание автомобильных дорог общего пользования местного значения</t>
  </si>
  <si>
    <t>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</si>
  <si>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Оплата услуг по обращению с твердыми коммунальными отходами</t>
  </si>
  <si>
    <t>Осуществление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</si>
  <si>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Компенсация расходов, понесенных органами местного самоуправления при осуществлении государственного полномочия Республики Коми по организации на территории соответствующего муниципального образования мероприятий при осуществлении деятельности по обращению с животными без владельцев</t>
  </si>
  <si>
    <t>Реализация отдельных мероприятий регионального проекта "Культурная среда" (ремонт образовательных учреждений в сфере культуры)</t>
  </si>
  <si>
    <t>Поддержка отрасли культуры (Комплектование книжных фондов муниципальных библиотек)</t>
  </si>
  <si>
    <t>Укрепление материально-технической базы муниципальных учреждений сферы культуры (обеспечение пожарной безопасности и антитеррористической защищенности муниципальных учреждений сферы культуры)</t>
  </si>
  <si>
    <t>Оказание муниципальных услуг (выполнение работ) учреждениями (повышение оплаты труда отдельных категорий работников в сфере культуры)</t>
  </si>
  <si>
    <t>Поддержание работоспособности инфраструктуры связи</t>
  </si>
  <si>
    <t>Оснащение объектов спортивной инфраструктуры спортивно-технологическим оборудованием</t>
  </si>
  <si>
    <t>Реализация отдельных мероприятий регионального проекта "Современная школа" (создание детских технопарков "школьный Кванториум")</t>
  </si>
  <si>
    <t>Организация бесплатного горячего питания обучающихся, получающих начальное общее образование в образовательных организациях</t>
  </si>
  <si>
    <t>Укрепление и модернизация материально-технической базы муниципальных организаций (проведение капитальных и текущих ремонтов, приобретение оборудования для пищеблоков)</t>
  </si>
  <si>
    <t>Укрепление и модернизация материально-технической базы муниципальных организаций (обеспечение комплексной безопасности)</t>
  </si>
  <si>
    <t>Укрепление и модернизация материально-технической базы муниципальных организаций (ремонт помещений в целях создания детского технопарка "Кванториум")</t>
  </si>
  <si>
    <t>Проведение оздоровительной кампании детей</t>
  </si>
  <si>
    <t>Оказание муниципальных услуг (выполнение работ) (повышение оплаты труда отдельных категорий работников в сфере образования)</t>
  </si>
  <si>
    <t>Предоставление компенсации родителям (законным представителям) платы за присмотр и уход за детьми, посещающими муниципальные образовательные организации, реализующие основную образовательную программу дошкольного образования</t>
  </si>
  <si>
    <t>Оказание муниципальных услуг (выполнение работ) (реализация муниципальными дошкольными и муниципальными общеобразовательными организациями образовательных программ)</t>
  </si>
  <si>
    <t>Обеспечение выплат ежемесячного денежного вознаграждения за классное руководство педагогическим работникам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</si>
  <si>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</si>
  <si>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Дотации на выравнивание бюджетной обеспеченности муниципальных районов (муниципальных округов, городских округов) в Республике Коми</t>
  </si>
  <si>
    <t>Реализация народных проектов в сфере малого и среднего предпринимательства, прошедших отбор в рамках проекта "Народный бюджет"</t>
  </si>
  <si>
    <t>Реализация народных проектов в сфере образования, прошедших отбор в рамках проекта "Народный бюджет"</t>
  </si>
  <si>
    <t>Реализация народных проектов в сфере охраны окружающей среды, прошедших отбор в рамках проекта "Народный бюджет"</t>
  </si>
  <si>
    <t>Реализация народных проектов в сфере благоустройства, прошедших отбор в рамках проекта "Народный бюджет"</t>
  </si>
  <si>
    <t>Реализация народных проектов в сфере дорожной деятельности, прошедших отбор в рамках проекта "Народный бюджет"</t>
  </si>
  <si>
    <t>Реализация мероприятий, направленных на исполнение наказов избирателей, рекомендуемых к выполнению в 2023 году</t>
  </si>
  <si>
    <t>Реализация программы комплексного развития молодежной политики в регионах РФ "Регион для молодых"</t>
  </si>
  <si>
    <t>Укрепление материально-технической базы муниципальных образовательных организаций (исполнение наказов избирателей)</t>
  </si>
  <si>
    <t>ИТОГО</t>
  </si>
  <si>
    <t>Дотации (гранты) на поощрение муниципальных образований в Республике Коми, за участие в проекте «Народный бюджет» и реализацию народных проектов в рамках проекта «Народный бюджет», а также на развитие народных инициатив в муниципальных образованиях в Республике Коми</t>
  </si>
  <si>
    <t xml:space="preserve">Исполнение </t>
  </si>
  <si>
    <t>Неисполненные назначения 
(гр.4 - гр.6)</t>
  </si>
  <si>
    <t xml:space="preserve">Процент исполнения фактических поступлений  (%) </t>
  </si>
  <si>
    <t>Софинансирование расходных обязательств органов местного самоуправления, возникающих при реализации муниципальных программ (подпрограмм) поддержки социально ориентированных некоммерческих организаций</t>
  </si>
  <si>
    <t>Реализация мероприятий по обеспечению жильем молодых семей</t>
  </si>
  <si>
    <t>Государственная поддержка организаций, входящих в систему спортивной подготовки</t>
  </si>
  <si>
    <t>Cтроительство и реконструкция спортивных объектов для муниципальных нужд (Однократная привязка проекта повторного применения "Физкультурно-оздоровительный комплекс, г. Чадан" для строительства объекта: "Физкультурно-оздоровительный комплекс единоборств, г. Ухта")</t>
  </si>
  <si>
    <t>Осуществление выплат лицам, принимающим участие в период с 01 июня 2023 г. по 31 декабря 2023 г. в информационно-агитационных мероприятиях с населением Республики Коми по привлечению граждан на военную службу в Вооруженные Силы Российской Федерации по контракту и включенным в списки агитационных групп</t>
  </si>
  <si>
    <t>Субвенции на возмещение недополученных доходов, возникающих в результате государственного регулирования цен на топливо твердое, используемое для нужд отопления</t>
  </si>
  <si>
    <t>Иные межбюджетные трансферты в целях оказания финансовой поддержки реализации инициативных проектов в Республике Коми, прошедших конкурсный отбор</t>
  </si>
  <si>
    <t>Реализация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</si>
  <si>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>Дотации (гранты) на поощрение муниципальных образований городских округов, муниципальных округов и муниципальных районов в Республике Коми, достигших наилучших результатов по увеличению базы доходов местного бюджета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</si>
  <si>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</si>
  <si>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Софинансирование расходных обязательств органов местного самоуправления в Республике Коми, возникающих при выполнении органами местного самоуправления полномочий по вопросам местного значения по предоставлению помещения для работы на обслуживаемом административном участке сотруднику, замещающему должность участкового уполномоченного полиции</t>
  </si>
  <si>
    <t>Реализация мероприятий, направленных на исполнение наказов избирателей, рекомендуемых к выполнению в 2023 году (пункт 13 прил.№1 к распоряжению Правительства РК от 21.02.23 №84-р)</t>
  </si>
  <si>
    <t>Софинансирование расходных обязательств органов местного самоуправления в Республике Коми, возникающих при выполнении полномочий по решению вопросов местного значения, направленных на исполнение наказов избирателей, рекомендуемых к выполнению в текущем финансовом году (пункты 1, 4, 5, 7, 8, 9, 10, 11, 13 приложения № 1 к постановлению Правительства Республики Коми от 3 февраля 2023 г. № 41)</t>
  </si>
  <si>
    <t>Информация о поступлении межбюджетных трансфертов в 2023 году на 01.12.2023</t>
  </si>
  <si>
    <t>Осуществление государственного полномочия Республики Коми, предусмотренного подпунктом "а" пункта 5 статьи 1 Закона Республики Коми "О наделении органов местного самоуправления в Республике Коми отдельными государственными полномочиями Республики Коми"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</si>
</sst>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scheme val="minor"/>
    </font>
    <font>
      <sz val="1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</font>
    <font>
      <sz val="10"/>
      <name val="Arial"/>
      <family val="2"/>
      <charset val="204"/>
    </font>
    <font>
      <sz val="11"/>
      <color indexed="2"/>
      <name val="Calibri"/>
      <family val="2"/>
      <charset val="204"/>
      <scheme val="minor"/>
    </font>
    <font>
      <sz val="10"/>
      <color indexed="2"/>
      <name val="Calibri"/>
      <family val="2"/>
      <charset val="204"/>
      <scheme val="minor"/>
    </font>
    <font>
      <sz val="12"/>
      <color indexed="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2"/>
      <name val="Times New Roman"/>
      <family val="1"/>
      <charset val="204"/>
    </font>
    <font>
      <sz val="10"/>
      <color indexed="2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D5AB"/>
        <bgColor rgb="FFFFD5AB"/>
      </patternFill>
    </fill>
    <fill>
      <patternFill patternType="solid">
        <fgColor rgb="FFDCE6F2"/>
        <bgColor rgb="FFDCE6F2"/>
      </patternFill>
    </fill>
    <fill>
      <patternFill patternType="solid">
        <fgColor rgb="FFF1F5F9"/>
        <bgColor rgb="FFF1F5F9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medium">
        <color rgb="FFFAC09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6">
    <xf numFmtId="0" fontId="0" fillId="0" borderId="0"/>
    <xf numFmtId="0" fontId="1" fillId="0" borderId="0"/>
    <xf numFmtId="0" fontId="1" fillId="0" borderId="0"/>
    <xf numFmtId="4" fontId="2" fillId="2" borderId="1">
      <alignment horizontal="right" shrinkToFit="1"/>
    </xf>
    <xf numFmtId="4" fontId="2" fillId="2" borderId="2">
      <alignment horizontal="right" shrinkToFit="1"/>
    </xf>
    <xf numFmtId="49" fontId="3" fillId="3" borderId="3">
      <alignment horizontal="center" vertical="top" shrinkToFit="1"/>
    </xf>
    <xf numFmtId="49" fontId="3" fillId="3" borderId="4">
      <alignment horizontal="center" vertical="top" shrinkToFit="1"/>
    </xf>
    <xf numFmtId="0" fontId="3" fillId="3" borderId="4">
      <alignment horizontal="left" vertical="top" wrapText="1"/>
    </xf>
    <xf numFmtId="4" fontId="3" fillId="3" borderId="4">
      <alignment horizontal="right" vertical="top" shrinkToFit="1"/>
    </xf>
    <xf numFmtId="4" fontId="3" fillId="3" borderId="5">
      <alignment horizontal="right" vertical="top" shrinkToFit="1"/>
    </xf>
    <xf numFmtId="49" fontId="3" fillId="4" borderId="6">
      <alignment horizontal="center" vertical="top" shrinkToFit="1"/>
    </xf>
    <xf numFmtId="49" fontId="3" fillId="4" borderId="7">
      <alignment horizontal="center" vertical="top" shrinkToFit="1"/>
    </xf>
    <xf numFmtId="0" fontId="3" fillId="4" borderId="7">
      <alignment horizontal="left" vertical="top" wrapText="1"/>
    </xf>
    <xf numFmtId="4" fontId="3" fillId="4" borderId="7">
      <alignment horizontal="right" vertical="top" shrinkToFit="1"/>
    </xf>
    <xf numFmtId="4" fontId="3" fillId="4" borderId="8">
      <alignment horizontal="right" vertical="top" shrinkToFit="1"/>
    </xf>
    <xf numFmtId="49" fontId="4" fillId="0" borderId="6">
      <alignment horizontal="center" vertical="top" shrinkToFit="1"/>
    </xf>
    <xf numFmtId="49" fontId="5" fillId="0" borderId="7">
      <alignment horizontal="center" vertical="top" shrinkToFit="1"/>
    </xf>
    <xf numFmtId="0" fontId="5" fillId="0" borderId="7">
      <alignment horizontal="left" vertical="top" wrapText="1"/>
    </xf>
    <xf numFmtId="4" fontId="5" fillId="0" borderId="7">
      <alignment horizontal="right" vertical="top" shrinkToFit="1"/>
    </xf>
    <xf numFmtId="4" fontId="5" fillId="0" borderId="8">
      <alignment horizontal="right" vertical="top" shrinkToFit="1"/>
    </xf>
    <xf numFmtId="0" fontId="5" fillId="0" borderId="0">
      <alignment horizontal="right" vertical="top" wrapText="1"/>
    </xf>
    <xf numFmtId="0" fontId="5" fillId="0" borderId="0"/>
    <xf numFmtId="0" fontId="5" fillId="0" borderId="0"/>
    <xf numFmtId="0" fontId="1" fillId="0" borderId="0"/>
    <xf numFmtId="49" fontId="3" fillId="0" borderId="9">
      <alignment horizontal="center" vertical="center" wrapText="1"/>
    </xf>
    <xf numFmtId="0" fontId="5" fillId="0" borderId="10"/>
  </cellStyleXfs>
  <cellXfs count="43">
    <xf numFmtId="0" fontId="0" fillId="0" borderId="0" xfId="0"/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/>
    <xf numFmtId="0" fontId="9" fillId="0" borderId="0" xfId="0" applyFont="1"/>
    <xf numFmtId="0" fontId="9" fillId="5" borderId="0" xfId="0" applyFont="1" applyFill="1"/>
    <xf numFmtId="0" fontId="10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11" xfId="0" applyFont="1" applyBorder="1" applyAlignment="1">
      <alignment horizontal="center" vertical="center" wrapText="1"/>
    </xf>
    <xf numFmtId="0" fontId="6" fillId="5" borderId="0" xfId="0" applyFont="1" applyFill="1" applyProtection="1">
      <protection locked="0"/>
    </xf>
    <xf numFmtId="0" fontId="11" fillId="0" borderId="11" xfId="0" applyFont="1" applyBorder="1" applyProtection="1">
      <protection locked="0"/>
    </xf>
    <xf numFmtId="0" fontId="12" fillId="0" borderId="0" xfId="25" applyFont="1" applyBorder="1"/>
    <xf numFmtId="4" fontId="6" fillId="0" borderId="0" xfId="0" applyNumberFormat="1" applyFont="1" applyProtection="1">
      <protection locked="0"/>
    </xf>
    <xf numFmtId="4" fontId="12" fillId="0" borderId="0" xfId="25" applyNumberFormat="1" applyFont="1" applyBorder="1"/>
    <xf numFmtId="4" fontId="7" fillId="0" borderId="0" xfId="0" applyNumberFormat="1" applyFont="1" applyProtection="1">
      <protection locked="0"/>
    </xf>
    <xf numFmtId="0" fontId="10" fillId="0" borderId="12" xfId="17" quotePrefix="1" applyFont="1" applyBorder="1" applyAlignment="1">
      <alignment horizontal="left" vertical="center" wrapText="1"/>
    </xf>
    <xf numFmtId="4" fontId="13" fillId="0" borderId="0" xfId="0" applyNumberFormat="1" applyFont="1" applyProtection="1">
      <protection locked="0"/>
    </xf>
    <xf numFmtId="0" fontId="10" fillId="5" borderId="12" xfId="17" quotePrefix="1" applyFont="1" applyFill="1" applyBorder="1" applyAlignment="1">
      <alignment horizontal="left" vertical="center" wrapText="1"/>
    </xf>
    <xf numFmtId="0" fontId="10" fillId="0" borderId="7" xfId="6" applyNumberFormat="1" applyFont="1" applyFill="1" applyBorder="1" applyAlignment="1">
      <alignment horizontal="left" vertical="top" wrapText="1"/>
    </xf>
    <xf numFmtId="0" fontId="14" fillId="0" borderId="11" xfId="17" quotePrefix="1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9" fillId="6" borderId="0" xfId="0" applyFont="1" applyFill="1" applyAlignment="1">
      <alignment horizontal="left" vertical="top"/>
    </xf>
    <xf numFmtId="0" fontId="9" fillId="6" borderId="0" xfId="0" applyFont="1" applyFill="1"/>
    <xf numFmtId="0" fontId="10" fillId="6" borderId="11" xfId="0" applyFont="1" applyFill="1" applyBorder="1" applyAlignment="1">
      <alignment horizontal="center" vertical="center" wrapText="1"/>
    </xf>
    <xf numFmtId="4" fontId="6" fillId="6" borderId="0" xfId="0" applyNumberFormat="1" applyFont="1" applyFill="1" applyProtection="1">
      <protection locked="0"/>
    </xf>
    <xf numFmtId="0" fontId="6" fillId="6" borderId="0" xfId="0" applyFont="1" applyFill="1" applyProtection="1">
      <protection locked="0"/>
    </xf>
    <xf numFmtId="0" fontId="1" fillId="5" borderId="0" xfId="0" applyFont="1" applyFill="1" applyProtection="1">
      <protection locked="0"/>
    </xf>
    <xf numFmtId="4" fontId="15" fillId="6" borderId="11" xfId="9" applyFont="1" applyFill="1" applyBorder="1" applyAlignment="1">
      <alignment horizontal="right" vertical="center" shrinkToFit="1"/>
    </xf>
    <xf numFmtId="4" fontId="10" fillId="0" borderId="11" xfId="8" applyFont="1" applyFill="1" applyBorder="1" applyAlignment="1">
      <alignment horizontal="right" vertical="center" shrinkToFit="1"/>
    </xf>
    <xf numFmtId="4" fontId="10" fillId="6" borderId="11" xfId="9" applyFont="1" applyFill="1" applyBorder="1" applyAlignment="1">
      <alignment horizontal="right" vertical="center" shrinkToFit="1"/>
    </xf>
    <xf numFmtId="4" fontId="10" fillId="6" borderId="11" xfId="19" applyFont="1" applyFill="1" applyBorder="1" applyAlignment="1">
      <alignment vertical="center" shrinkToFit="1"/>
    </xf>
    <xf numFmtId="4" fontId="10" fillId="6" borderId="11" xfId="8" applyFont="1" applyFill="1" applyBorder="1" applyAlignment="1">
      <alignment horizontal="right" vertical="center" shrinkToFit="1"/>
    </xf>
    <xf numFmtId="4" fontId="10" fillId="0" borderId="11" xfId="18" applyFont="1" applyFill="1" applyBorder="1" applyAlignment="1">
      <alignment vertical="center" shrinkToFit="1"/>
    </xf>
    <xf numFmtId="4" fontId="10" fillId="6" borderId="11" xfId="18" applyFont="1" applyFill="1" applyBorder="1" applyAlignment="1">
      <alignment vertical="center" shrinkToFit="1"/>
    </xf>
    <xf numFmtId="4" fontId="10" fillId="0" borderId="11" xfId="18" applyFont="1" applyBorder="1" applyAlignment="1">
      <alignment vertical="center" shrinkToFit="1"/>
    </xf>
    <xf numFmtId="4" fontId="10" fillId="0" borderId="11" xfId="9" applyFont="1" applyFill="1" applyBorder="1" applyAlignment="1">
      <alignment horizontal="right" vertical="center" shrinkToFit="1"/>
    </xf>
    <xf numFmtId="4" fontId="14" fillId="5" borderId="11" xfId="18" applyFont="1" applyFill="1" applyBorder="1" applyAlignment="1">
      <alignment horizontal="right" vertical="center" shrinkToFit="1"/>
    </xf>
    <xf numFmtId="0" fontId="9" fillId="0" borderId="0" xfId="0" applyFont="1" applyAlignment="1">
      <alignment horizontal="center" vertical="center"/>
    </xf>
    <xf numFmtId="4" fontId="10" fillId="5" borderId="11" xfId="9" applyFont="1" applyFill="1" applyBorder="1" applyAlignment="1">
      <alignment horizontal="right" vertical="center" shrinkToFit="1"/>
    </xf>
    <xf numFmtId="4" fontId="10" fillId="0" borderId="11" xfId="19" applyFont="1" applyFill="1" applyBorder="1" applyAlignment="1">
      <alignment vertical="center" shrinkToFit="1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10" fillId="6" borderId="11" xfId="0" applyNumberFormat="1" applyFont="1" applyFill="1" applyBorder="1" applyAlignment="1" applyProtection="1">
      <alignment horizontal="right" vertical="center"/>
      <protection locked="0"/>
    </xf>
  </cellXfs>
  <cellStyles count="26">
    <cellStyle name="br" xfId="1"/>
    <cellStyle name="col" xfId="2"/>
    <cellStyle name="ex58" xfId="3"/>
    <cellStyle name="ex59" xfId="4"/>
    <cellStyle name="ex60" xfId="5"/>
    <cellStyle name="ex61" xfId="6"/>
    <cellStyle name="ex62" xfId="7"/>
    <cellStyle name="ex63" xfId="8"/>
    <cellStyle name="ex64" xfId="9"/>
    <cellStyle name="ex65" xfId="10"/>
    <cellStyle name="ex66" xfId="11"/>
    <cellStyle name="ex67" xfId="12"/>
    <cellStyle name="ex68" xfId="13"/>
    <cellStyle name="ex69" xfId="14"/>
    <cellStyle name="ex70" xfId="15"/>
    <cellStyle name="ex71" xfId="16"/>
    <cellStyle name="ex72" xfId="17"/>
    <cellStyle name="ex73" xfId="18"/>
    <cellStyle name="ex74" xfId="19"/>
    <cellStyle name="st57" xfId="20"/>
    <cellStyle name="style0" xfId="21"/>
    <cellStyle name="td" xfId="22"/>
    <cellStyle name="tr" xfId="23"/>
    <cellStyle name="xl_bot_header" xfId="24"/>
    <cellStyle name="xl_total_bot" xfId="2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tabSelected="1" view="pageBreakPreview" topLeftCell="B1" zoomScale="90" zoomScaleNormal="90" zoomScaleSheetLayoutView="90" workbookViewId="0">
      <pane ySplit="6" topLeftCell="A7" activePane="bottomLeft" state="frozen"/>
      <selection activeCell="J8" sqref="J8"/>
      <selection pane="bottomLeft" activeCell="I10" sqref="I10"/>
    </sheetView>
  </sheetViews>
  <sheetFormatPr defaultColWidth="9.140625" defaultRowHeight="15" x14ac:dyDescent="0.25"/>
  <cols>
    <col min="1" max="1" width="4.5703125" style="1" customWidth="1"/>
    <col min="2" max="2" width="52.140625" style="1" customWidth="1"/>
    <col min="3" max="3" width="16" style="2" customWidth="1"/>
    <col min="4" max="4" width="17.85546875" style="2" customWidth="1"/>
    <col min="5" max="5" width="18.7109375" style="1" customWidth="1"/>
    <col min="6" max="6" width="16.140625" style="26" customWidth="1"/>
    <col min="7" max="7" width="15.28515625" style="1" customWidth="1"/>
    <col min="8" max="8" width="17" style="1" customWidth="1"/>
    <col min="9" max="16384" width="9.140625" style="1"/>
  </cols>
  <sheetData>
    <row r="1" spans="1:8" s="3" customFormat="1" ht="15.75" x14ac:dyDescent="0.25">
      <c r="A1" s="4"/>
      <c r="B1" s="5"/>
      <c r="C1" s="6"/>
      <c r="D1" s="6"/>
      <c r="E1" s="4"/>
      <c r="F1" s="22"/>
      <c r="G1" s="7"/>
      <c r="H1" s="7" t="s">
        <v>0</v>
      </c>
    </row>
    <row r="2" spans="1:8" s="3" customFormat="1" ht="15.75" x14ac:dyDescent="0.25">
      <c r="A2" s="4"/>
      <c r="B2" s="4"/>
      <c r="C2" s="6"/>
      <c r="D2" s="6"/>
      <c r="E2" s="4"/>
      <c r="F2" s="23"/>
      <c r="G2" s="4"/>
      <c r="H2" s="4"/>
    </row>
    <row r="3" spans="1:8" s="3" customFormat="1" ht="15.75" x14ac:dyDescent="0.25">
      <c r="A3" s="38" t="s">
        <v>75</v>
      </c>
      <c r="B3" s="38"/>
      <c r="C3" s="38"/>
      <c r="D3" s="38"/>
      <c r="E3" s="38"/>
      <c r="F3" s="38"/>
      <c r="G3" s="38"/>
      <c r="H3" s="38"/>
    </row>
    <row r="4" spans="1:8" s="3" customFormat="1" ht="15.75" x14ac:dyDescent="0.25">
      <c r="A4" s="4"/>
      <c r="B4" s="4"/>
      <c r="C4" s="6"/>
      <c r="D4" s="6"/>
      <c r="E4" s="4"/>
      <c r="F4" s="23"/>
      <c r="G4" s="4"/>
      <c r="H4" s="8" t="s">
        <v>1</v>
      </c>
    </row>
    <row r="5" spans="1:8" s="3" customFormat="1" ht="54" customHeight="1" x14ac:dyDescent="0.25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24" t="s">
        <v>59</v>
      </c>
      <c r="G5" s="9" t="s">
        <v>60</v>
      </c>
      <c r="H5" s="9" t="s">
        <v>61</v>
      </c>
    </row>
    <row r="6" spans="1:8" s="3" customFormat="1" ht="15.75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24">
        <v>6</v>
      </c>
      <c r="G6" s="9">
        <v>7</v>
      </c>
      <c r="H6" s="9">
        <v>8</v>
      </c>
    </row>
    <row r="7" spans="1:8" s="3" customFormat="1" ht="38.25" x14ac:dyDescent="0.25">
      <c r="A7" s="9">
        <v>1</v>
      </c>
      <c r="B7" s="16" t="s">
        <v>48</v>
      </c>
      <c r="C7" s="29">
        <v>406911700</v>
      </c>
      <c r="D7" s="30">
        <v>373002391.63</v>
      </c>
      <c r="E7" s="31">
        <f>C7-D7</f>
        <v>33909308.370000005</v>
      </c>
      <c r="F7" s="30">
        <v>373002391.63</v>
      </c>
      <c r="G7" s="40">
        <f>D7-F7</f>
        <v>0</v>
      </c>
      <c r="H7" s="41">
        <f>F7*100/D7</f>
        <v>100</v>
      </c>
    </row>
    <row r="8" spans="1:8" s="3" customFormat="1" ht="76.5" x14ac:dyDescent="0.25">
      <c r="A8" s="9">
        <v>2</v>
      </c>
      <c r="B8" s="16" t="s">
        <v>58</v>
      </c>
      <c r="C8" s="29">
        <v>3065216.54</v>
      </c>
      <c r="D8" s="30">
        <v>3065216.54</v>
      </c>
      <c r="E8" s="31">
        <f>C8-D8</f>
        <v>0</v>
      </c>
      <c r="F8" s="30">
        <v>3065216.54</v>
      </c>
      <c r="G8" s="40">
        <f>D8-F8</f>
        <v>0</v>
      </c>
      <c r="H8" s="41">
        <f t="shared" ref="H8:H68" si="0">F8*100/D8</f>
        <v>100</v>
      </c>
    </row>
    <row r="9" spans="1:8" s="3" customFormat="1" ht="63.75" x14ac:dyDescent="0.25">
      <c r="A9" s="9">
        <v>3</v>
      </c>
      <c r="B9" s="16" t="s">
        <v>70</v>
      </c>
      <c r="C9" s="29">
        <v>8000000</v>
      </c>
      <c r="D9" s="30">
        <v>8000000</v>
      </c>
      <c r="E9" s="31">
        <f>C9-D9</f>
        <v>0</v>
      </c>
      <c r="F9" s="30">
        <v>8000000</v>
      </c>
      <c r="G9" s="40">
        <f>D9-F9</f>
        <v>0</v>
      </c>
      <c r="H9" s="41">
        <f t="shared" si="0"/>
        <v>100</v>
      </c>
    </row>
    <row r="10" spans="1:8" ht="85.5" customHeight="1" x14ac:dyDescent="0.25">
      <c r="A10" s="9">
        <v>4</v>
      </c>
      <c r="B10" s="18" t="s">
        <v>7</v>
      </c>
      <c r="C10" s="29">
        <f>261677380+42017466.37</f>
        <v>303694846.37</v>
      </c>
      <c r="D10" s="32">
        <v>210330729.22999999</v>
      </c>
      <c r="E10" s="31">
        <f>C10-D10</f>
        <v>93364117.140000015</v>
      </c>
      <c r="F10" s="32">
        <v>210330729.22999999</v>
      </c>
      <c r="G10" s="31">
        <f>D10-F10</f>
        <v>0</v>
      </c>
      <c r="H10" s="42">
        <f t="shared" si="0"/>
        <v>100</v>
      </c>
    </row>
    <row r="11" spans="1:8" ht="99" customHeight="1" x14ac:dyDescent="0.25">
      <c r="A11" s="9">
        <v>5</v>
      </c>
      <c r="B11" s="16" t="s">
        <v>8</v>
      </c>
      <c r="C11" s="29">
        <v>21077750</v>
      </c>
      <c r="D11" s="32">
        <v>1862881.75</v>
      </c>
      <c r="E11" s="31">
        <f t="shared" ref="E11:E71" si="1">C11-D11</f>
        <v>19214868.25</v>
      </c>
      <c r="F11" s="32">
        <v>1862881.75</v>
      </c>
      <c r="G11" s="31">
        <f t="shared" ref="G11:G60" si="2">D11-F11</f>
        <v>0</v>
      </c>
      <c r="H11" s="42">
        <f t="shared" si="0"/>
        <v>100</v>
      </c>
    </row>
    <row r="12" spans="1:8" ht="25.5" customHeight="1" x14ac:dyDescent="0.25">
      <c r="A12" s="9">
        <v>6</v>
      </c>
      <c r="B12" s="16" t="s">
        <v>9</v>
      </c>
      <c r="C12" s="29">
        <v>531556.5</v>
      </c>
      <c r="D12" s="30">
        <v>531556.5</v>
      </c>
      <c r="E12" s="31">
        <f t="shared" si="1"/>
        <v>0</v>
      </c>
      <c r="F12" s="30">
        <v>531556.5</v>
      </c>
      <c r="G12" s="31">
        <f t="shared" si="2"/>
        <v>0</v>
      </c>
      <c r="H12" s="42">
        <v>0</v>
      </c>
    </row>
    <row r="13" spans="1:8" s="10" customFormat="1" ht="94.9" customHeight="1" x14ac:dyDescent="0.25">
      <c r="A13" s="9">
        <v>7</v>
      </c>
      <c r="B13" s="18" t="s">
        <v>10</v>
      </c>
      <c r="C13" s="33">
        <v>25121214.350000001</v>
      </c>
      <c r="D13" s="34">
        <v>25121214.02</v>
      </c>
      <c r="E13" s="31">
        <f t="shared" si="1"/>
        <v>0.33000000193715096</v>
      </c>
      <c r="F13" s="34">
        <v>25121214.02</v>
      </c>
      <c r="G13" s="31">
        <f t="shared" si="2"/>
        <v>0</v>
      </c>
      <c r="H13" s="42">
        <f t="shared" si="0"/>
        <v>100</v>
      </c>
    </row>
    <row r="14" spans="1:8" s="10" customFormat="1" ht="51.6" customHeight="1" x14ac:dyDescent="0.25">
      <c r="A14" s="9">
        <v>8</v>
      </c>
      <c r="B14" s="16" t="s">
        <v>11</v>
      </c>
      <c r="C14" s="29">
        <v>22174451.649999999</v>
      </c>
      <c r="D14" s="30">
        <v>22174451.649999999</v>
      </c>
      <c r="E14" s="31">
        <f t="shared" si="1"/>
        <v>0</v>
      </c>
      <c r="F14" s="30">
        <v>22174451.649999999</v>
      </c>
      <c r="G14" s="31">
        <f t="shared" si="2"/>
        <v>0</v>
      </c>
      <c r="H14" s="42">
        <f t="shared" si="0"/>
        <v>100</v>
      </c>
    </row>
    <row r="15" spans="1:8" s="10" customFormat="1" ht="50.25" customHeight="1" x14ac:dyDescent="0.25">
      <c r="A15" s="9">
        <v>9</v>
      </c>
      <c r="B15" s="16" t="s">
        <v>12</v>
      </c>
      <c r="C15" s="29">
        <v>1476666</v>
      </c>
      <c r="D15" s="30">
        <v>1476666</v>
      </c>
      <c r="E15" s="31">
        <f t="shared" si="1"/>
        <v>0</v>
      </c>
      <c r="F15" s="30">
        <v>1476666</v>
      </c>
      <c r="G15" s="31">
        <f t="shared" si="2"/>
        <v>0</v>
      </c>
      <c r="H15" s="42">
        <f t="shared" si="0"/>
        <v>100</v>
      </c>
    </row>
    <row r="16" spans="1:8" s="10" customFormat="1" ht="51" customHeight="1" x14ac:dyDescent="0.25">
      <c r="A16" s="9">
        <v>10</v>
      </c>
      <c r="B16" s="19" t="s">
        <v>13</v>
      </c>
      <c r="C16" s="29">
        <v>2953332</v>
      </c>
      <c r="D16" s="32">
        <v>2953332</v>
      </c>
      <c r="E16" s="31">
        <f t="shared" si="1"/>
        <v>0</v>
      </c>
      <c r="F16" s="32">
        <v>2953332</v>
      </c>
      <c r="G16" s="31">
        <f t="shared" si="2"/>
        <v>0</v>
      </c>
      <c r="H16" s="42">
        <f t="shared" si="0"/>
        <v>100</v>
      </c>
    </row>
    <row r="17" spans="1:9" ht="67.900000000000006" customHeight="1" x14ac:dyDescent="0.25">
      <c r="A17" s="9">
        <v>11</v>
      </c>
      <c r="B17" s="18" t="s">
        <v>14</v>
      </c>
      <c r="C17" s="29">
        <v>775500</v>
      </c>
      <c r="D17" s="32">
        <v>705061.7</v>
      </c>
      <c r="E17" s="31">
        <f t="shared" si="1"/>
        <v>70438.300000000047</v>
      </c>
      <c r="F17" s="32">
        <v>705061.7</v>
      </c>
      <c r="G17" s="31">
        <f t="shared" si="2"/>
        <v>0</v>
      </c>
      <c r="H17" s="42">
        <f t="shared" si="0"/>
        <v>100</v>
      </c>
    </row>
    <row r="18" spans="1:9" s="10" customFormat="1" ht="70.900000000000006" customHeight="1" x14ac:dyDescent="0.25">
      <c r="A18" s="9">
        <v>12</v>
      </c>
      <c r="B18" s="18" t="s">
        <v>15</v>
      </c>
      <c r="C18" s="29">
        <v>103400</v>
      </c>
      <c r="D18" s="30">
        <v>77436.27</v>
      </c>
      <c r="E18" s="31">
        <f t="shared" si="1"/>
        <v>25963.729999999996</v>
      </c>
      <c r="F18" s="30">
        <v>77436.27</v>
      </c>
      <c r="G18" s="31">
        <f t="shared" si="2"/>
        <v>0</v>
      </c>
      <c r="H18" s="42">
        <f t="shared" si="0"/>
        <v>100</v>
      </c>
    </row>
    <row r="19" spans="1:9" s="10" customFormat="1" ht="70.900000000000006" customHeight="1" x14ac:dyDescent="0.25">
      <c r="A19" s="9">
        <v>13</v>
      </c>
      <c r="B19" s="18" t="s">
        <v>16</v>
      </c>
      <c r="C19" s="35">
        <v>20700</v>
      </c>
      <c r="D19" s="34">
        <v>20700</v>
      </c>
      <c r="E19" s="31">
        <f t="shared" si="1"/>
        <v>0</v>
      </c>
      <c r="F19" s="34">
        <v>20700</v>
      </c>
      <c r="G19" s="31">
        <f t="shared" si="2"/>
        <v>0</v>
      </c>
      <c r="H19" s="42">
        <f>F19*100/D19</f>
        <v>100</v>
      </c>
    </row>
    <row r="20" spans="1:9" s="10" customFormat="1" ht="70.900000000000006" customHeight="1" x14ac:dyDescent="0.25">
      <c r="A20" s="9">
        <v>14</v>
      </c>
      <c r="B20" s="18" t="s">
        <v>17</v>
      </c>
      <c r="C20" s="29">
        <v>17080800</v>
      </c>
      <c r="D20" s="32">
        <v>8858209.6500000004</v>
      </c>
      <c r="E20" s="31">
        <f t="shared" si="1"/>
        <v>8222590.3499999996</v>
      </c>
      <c r="F20" s="32">
        <v>8858209.6500000004</v>
      </c>
      <c r="G20" s="31">
        <f t="shared" si="2"/>
        <v>0</v>
      </c>
      <c r="H20" s="42">
        <f>F20*100/D20</f>
        <v>100</v>
      </c>
    </row>
    <row r="21" spans="1:9" ht="72" customHeight="1" x14ac:dyDescent="0.25">
      <c r="A21" s="9">
        <v>15</v>
      </c>
      <c r="B21" s="18" t="s">
        <v>18</v>
      </c>
      <c r="C21" s="29">
        <v>50800</v>
      </c>
      <c r="D21" s="30">
        <v>50800</v>
      </c>
      <c r="E21" s="31">
        <f t="shared" si="1"/>
        <v>0</v>
      </c>
      <c r="F21" s="39">
        <v>0</v>
      </c>
      <c r="G21" s="31">
        <f t="shared" si="2"/>
        <v>50800</v>
      </c>
      <c r="H21" s="42">
        <f t="shared" si="0"/>
        <v>0</v>
      </c>
    </row>
    <row r="22" spans="1:9" ht="67.150000000000006" customHeight="1" x14ac:dyDescent="0.25">
      <c r="A22" s="9">
        <v>16</v>
      </c>
      <c r="B22" s="18" t="s">
        <v>19</v>
      </c>
      <c r="C22" s="35">
        <v>5000</v>
      </c>
      <c r="D22" s="34">
        <v>5000</v>
      </c>
      <c r="E22" s="31">
        <f t="shared" si="1"/>
        <v>0</v>
      </c>
      <c r="F22" s="39">
        <v>0</v>
      </c>
      <c r="G22" s="31">
        <f t="shared" si="2"/>
        <v>5000</v>
      </c>
      <c r="H22" s="42">
        <f t="shared" si="0"/>
        <v>0</v>
      </c>
    </row>
    <row r="23" spans="1:9" ht="70.150000000000006" customHeight="1" x14ac:dyDescent="0.25">
      <c r="A23" s="9">
        <v>17</v>
      </c>
      <c r="B23" s="18" t="s">
        <v>20</v>
      </c>
      <c r="C23" s="29">
        <v>87800</v>
      </c>
      <c r="D23" s="32">
        <v>0</v>
      </c>
      <c r="E23" s="31">
        <f t="shared" si="1"/>
        <v>87800</v>
      </c>
      <c r="F23" s="39">
        <v>0</v>
      </c>
      <c r="G23" s="31">
        <f t="shared" si="2"/>
        <v>0</v>
      </c>
      <c r="H23" s="42">
        <v>0</v>
      </c>
    </row>
    <row r="24" spans="1:9" ht="69" customHeight="1" x14ac:dyDescent="0.25">
      <c r="A24" s="9">
        <v>18</v>
      </c>
      <c r="B24" s="18" t="s">
        <v>21</v>
      </c>
      <c r="C24" s="29">
        <v>35100</v>
      </c>
      <c r="D24" s="32">
        <v>26265.72</v>
      </c>
      <c r="E24" s="31">
        <f t="shared" si="1"/>
        <v>8834.2799999999988</v>
      </c>
      <c r="F24" s="32">
        <v>26265.72</v>
      </c>
      <c r="G24" s="31">
        <f t="shared" si="2"/>
        <v>0</v>
      </c>
      <c r="H24" s="42">
        <f t="shared" si="0"/>
        <v>100</v>
      </c>
    </row>
    <row r="25" spans="1:9" ht="46.15" customHeight="1" x14ac:dyDescent="0.25">
      <c r="A25" s="9">
        <v>19</v>
      </c>
      <c r="B25" s="18" t="s">
        <v>22</v>
      </c>
      <c r="C25" s="29">
        <v>64304</v>
      </c>
      <c r="D25" s="30">
        <v>15288.5</v>
      </c>
      <c r="E25" s="31">
        <f t="shared" si="1"/>
        <v>49015.5</v>
      </c>
      <c r="F25" s="30">
        <v>15288.5</v>
      </c>
      <c r="G25" s="31">
        <f t="shared" si="2"/>
        <v>0</v>
      </c>
      <c r="H25" s="42">
        <f>F25*100/D25</f>
        <v>100</v>
      </c>
    </row>
    <row r="26" spans="1:9" s="10" customFormat="1" ht="31.5" customHeight="1" x14ac:dyDescent="0.25">
      <c r="A26" s="9">
        <v>20</v>
      </c>
      <c r="B26" s="16" t="s">
        <v>23</v>
      </c>
      <c r="C26" s="29">
        <v>54518689</v>
      </c>
      <c r="D26" s="32">
        <v>52896428</v>
      </c>
      <c r="E26" s="31">
        <f t="shared" si="1"/>
        <v>1622261</v>
      </c>
      <c r="F26" s="32">
        <v>52896428</v>
      </c>
      <c r="G26" s="31">
        <f t="shared" si="2"/>
        <v>0</v>
      </c>
      <c r="H26" s="42">
        <v>0</v>
      </c>
    </row>
    <row r="27" spans="1:9" s="10" customFormat="1" ht="47.45" customHeight="1" x14ac:dyDescent="0.25">
      <c r="A27" s="9">
        <v>21</v>
      </c>
      <c r="B27" s="18" t="s">
        <v>24</v>
      </c>
      <c r="C27" s="29">
        <v>4096400</v>
      </c>
      <c r="D27" s="30">
        <v>3684719.37</v>
      </c>
      <c r="E27" s="31">
        <f t="shared" si="1"/>
        <v>411680.62999999989</v>
      </c>
      <c r="F27" s="30">
        <v>3684719.37</v>
      </c>
      <c r="G27" s="31">
        <f t="shared" si="2"/>
        <v>0</v>
      </c>
      <c r="H27" s="42">
        <f t="shared" si="0"/>
        <v>100</v>
      </c>
    </row>
    <row r="28" spans="1:9" s="10" customFormat="1" ht="43.15" customHeight="1" x14ac:dyDescent="0.25">
      <c r="A28" s="9">
        <v>22</v>
      </c>
      <c r="B28" s="18" t="s">
        <v>25</v>
      </c>
      <c r="C28" s="29">
        <v>199400</v>
      </c>
      <c r="D28" s="32">
        <v>199400</v>
      </c>
      <c r="E28" s="31">
        <f t="shared" si="1"/>
        <v>0</v>
      </c>
      <c r="F28" s="32">
        <v>199400</v>
      </c>
      <c r="G28" s="31">
        <f t="shared" si="2"/>
        <v>0</v>
      </c>
      <c r="H28" s="42">
        <f t="shared" si="0"/>
        <v>100</v>
      </c>
    </row>
    <row r="29" spans="1:9" ht="30" customHeight="1" x14ac:dyDescent="0.25">
      <c r="A29" s="9">
        <v>23</v>
      </c>
      <c r="B29" s="18" t="s">
        <v>26</v>
      </c>
      <c r="C29" s="29">
        <v>3010800</v>
      </c>
      <c r="D29" s="30">
        <v>769712.84</v>
      </c>
      <c r="E29" s="31">
        <f t="shared" si="1"/>
        <v>2241087.16</v>
      </c>
      <c r="F29" s="30">
        <v>769712.84</v>
      </c>
      <c r="G29" s="31">
        <f t="shared" si="2"/>
        <v>0</v>
      </c>
      <c r="H29" s="42">
        <f t="shared" si="0"/>
        <v>100</v>
      </c>
    </row>
    <row r="30" spans="1:9" ht="59.45" customHeight="1" x14ac:dyDescent="0.25">
      <c r="A30" s="9">
        <v>24</v>
      </c>
      <c r="B30" s="16" t="s">
        <v>27</v>
      </c>
      <c r="C30" s="29">
        <v>4194986</v>
      </c>
      <c r="D30" s="30">
        <v>3166424.33</v>
      </c>
      <c r="E30" s="31">
        <f t="shared" si="1"/>
        <v>1028561.6699999999</v>
      </c>
      <c r="F30" s="30">
        <v>3166424.33</v>
      </c>
      <c r="G30" s="31">
        <f t="shared" si="2"/>
        <v>0</v>
      </c>
      <c r="H30" s="42">
        <f t="shared" si="0"/>
        <v>100</v>
      </c>
    </row>
    <row r="31" spans="1:9" ht="28.5" customHeight="1" x14ac:dyDescent="0.25">
      <c r="A31" s="9">
        <v>25</v>
      </c>
      <c r="B31" s="16" t="s">
        <v>28</v>
      </c>
      <c r="C31" s="29">
        <v>3444707</v>
      </c>
      <c r="D31" s="36">
        <v>3082300.09</v>
      </c>
      <c r="E31" s="31">
        <f t="shared" si="1"/>
        <v>362406.91000000015</v>
      </c>
      <c r="F31" s="36">
        <v>3082300.09</v>
      </c>
      <c r="G31" s="31">
        <f t="shared" si="2"/>
        <v>0</v>
      </c>
      <c r="H31" s="42">
        <f t="shared" si="0"/>
        <v>100</v>
      </c>
    </row>
    <row r="32" spans="1:9" ht="58.15" customHeight="1" x14ac:dyDescent="0.25">
      <c r="A32" s="9">
        <v>26</v>
      </c>
      <c r="B32" s="18" t="s">
        <v>29</v>
      </c>
      <c r="C32" s="29">
        <v>6773680</v>
      </c>
      <c r="D32" s="30">
        <v>6773680</v>
      </c>
      <c r="E32" s="31">
        <f t="shared" si="1"/>
        <v>0</v>
      </c>
      <c r="F32" s="30">
        <v>6773680</v>
      </c>
      <c r="G32" s="31">
        <f t="shared" si="2"/>
        <v>0</v>
      </c>
      <c r="H32" s="42">
        <f t="shared" si="0"/>
        <v>100</v>
      </c>
      <c r="I32" s="21"/>
    </row>
    <row r="33" spans="1:9" ht="80.45" customHeight="1" x14ac:dyDescent="0.25">
      <c r="A33" s="9">
        <v>27</v>
      </c>
      <c r="B33" s="18" t="s">
        <v>30</v>
      </c>
      <c r="C33" s="29">
        <v>106898</v>
      </c>
      <c r="D33" s="32">
        <v>101975.09</v>
      </c>
      <c r="E33" s="31">
        <f t="shared" si="1"/>
        <v>4922.9100000000035</v>
      </c>
      <c r="F33" s="32">
        <v>101975.09</v>
      </c>
      <c r="G33" s="31">
        <f t="shared" si="2"/>
        <v>0</v>
      </c>
      <c r="H33" s="42">
        <v>0</v>
      </c>
    </row>
    <row r="34" spans="1:9" ht="43.15" customHeight="1" x14ac:dyDescent="0.25">
      <c r="A34" s="9">
        <v>28</v>
      </c>
      <c r="B34" s="18" t="s">
        <v>31</v>
      </c>
      <c r="C34" s="29">
        <v>9371388.8900000006</v>
      </c>
      <c r="D34" s="32">
        <v>9371388.8900000006</v>
      </c>
      <c r="E34" s="31">
        <f t="shared" si="1"/>
        <v>0</v>
      </c>
      <c r="F34" s="32">
        <v>9371388.8900000006</v>
      </c>
      <c r="G34" s="31">
        <f t="shared" si="2"/>
        <v>0</v>
      </c>
      <c r="H34" s="42">
        <f t="shared" si="0"/>
        <v>100</v>
      </c>
    </row>
    <row r="35" spans="1:9" ht="29.45" customHeight="1" x14ac:dyDescent="0.25">
      <c r="A35" s="9">
        <v>29</v>
      </c>
      <c r="B35" s="18" t="s">
        <v>32</v>
      </c>
      <c r="C35" s="29">
        <v>857174.95</v>
      </c>
      <c r="D35" s="30">
        <v>857174.95</v>
      </c>
      <c r="E35" s="31">
        <f t="shared" si="1"/>
        <v>0</v>
      </c>
      <c r="F35" s="30">
        <v>857174.95</v>
      </c>
      <c r="G35" s="31">
        <f t="shared" si="2"/>
        <v>0</v>
      </c>
      <c r="H35" s="42">
        <f t="shared" si="0"/>
        <v>100</v>
      </c>
    </row>
    <row r="36" spans="1:9" ht="59.45" customHeight="1" x14ac:dyDescent="0.25">
      <c r="A36" s="9">
        <v>30</v>
      </c>
      <c r="B36" s="18" t="s">
        <v>33</v>
      </c>
      <c r="C36" s="29">
        <v>155542</v>
      </c>
      <c r="D36" s="30">
        <v>155542</v>
      </c>
      <c r="E36" s="31">
        <f t="shared" si="1"/>
        <v>0</v>
      </c>
      <c r="F36" s="30">
        <v>155542</v>
      </c>
      <c r="G36" s="31">
        <f t="shared" si="2"/>
        <v>0</v>
      </c>
      <c r="H36" s="42">
        <f t="shared" si="0"/>
        <v>100</v>
      </c>
      <c r="I36" s="21"/>
    </row>
    <row r="37" spans="1:9" ht="38.25" x14ac:dyDescent="0.25">
      <c r="A37" s="9">
        <v>31</v>
      </c>
      <c r="B37" s="18" t="s">
        <v>34</v>
      </c>
      <c r="C37" s="29">
        <v>102601700</v>
      </c>
      <c r="D37" s="29">
        <v>102601700</v>
      </c>
      <c r="E37" s="31">
        <f t="shared" si="1"/>
        <v>0</v>
      </c>
      <c r="F37" s="29">
        <v>102601700</v>
      </c>
      <c r="G37" s="31">
        <f t="shared" si="2"/>
        <v>0</v>
      </c>
      <c r="H37" s="42">
        <f t="shared" si="0"/>
        <v>100</v>
      </c>
    </row>
    <row r="38" spans="1:9" ht="27" customHeight="1" x14ac:dyDescent="0.25">
      <c r="A38" s="9">
        <v>32</v>
      </c>
      <c r="B38" s="18" t="s">
        <v>35</v>
      </c>
      <c r="C38" s="29">
        <v>190708</v>
      </c>
      <c r="D38" s="30">
        <v>179487</v>
      </c>
      <c r="E38" s="31">
        <f t="shared" si="1"/>
        <v>11221</v>
      </c>
      <c r="F38" s="30">
        <v>179487</v>
      </c>
      <c r="G38" s="31">
        <f t="shared" si="2"/>
        <v>0</v>
      </c>
      <c r="H38" s="42">
        <f t="shared" si="0"/>
        <v>100</v>
      </c>
    </row>
    <row r="39" spans="1:9" ht="30.75" customHeight="1" x14ac:dyDescent="0.25">
      <c r="A39" s="9">
        <v>33</v>
      </c>
      <c r="B39" s="18" t="s">
        <v>36</v>
      </c>
      <c r="C39" s="29">
        <v>2971842</v>
      </c>
      <c r="D39" s="30">
        <v>2445280.2000000002</v>
      </c>
      <c r="E39" s="31">
        <f t="shared" si="1"/>
        <v>526561.79999999981</v>
      </c>
      <c r="F39" s="30">
        <v>2445280.2000000002</v>
      </c>
      <c r="G39" s="31">
        <f t="shared" si="2"/>
        <v>0</v>
      </c>
      <c r="H39" s="42">
        <f t="shared" si="0"/>
        <v>100</v>
      </c>
    </row>
    <row r="40" spans="1:9" ht="38.25" x14ac:dyDescent="0.25">
      <c r="A40" s="9">
        <v>34</v>
      </c>
      <c r="B40" s="18" t="s">
        <v>37</v>
      </c>
      <c r="C40" s="29">
        <v>21357100</v>
      </c>
      <c r="D40" s="30">
        <v>21357100</v>
      </c>
      <c r="E40" s="31">
        <f t="shared" si="1"/>
        <v>0</v>
      </c>
      <c r="F40" s="30">
        <v>21357100</v>
      </c>
      <c r="G40" s="31">
        <f t="shared" si="2"/>
        <v>0</v>
      </c>
      <c r="H40" s="42">
        <f t="shared" si="0"/>
        <v>100</v>
      </c>
    </row>
    <row r="41" spans="1:9" ht="38.25" x14ac:dyDescent="0.25">
      <c r="A41" s="9">
        <v>35</v>
      </c>
      <c r="B41" s="18" t="s">
        <v>41</v>
      </c>
      <c r="C41" s="29">
        <v>5000000</v>
      </c>
      <c r="D41" s="30">
        <v>5000000</v>
      </c>
      <c r="E41" s="31">
        <f>C41-D41</f>
        <v>0</v>
      </c>
      <c r="F41" s="30">
        <v>5000000</v>
      </c>
      <c r="G41" s="31">
        <f>D41-F41</f>
        <v>0</v>
      </c>
      <c r="H41" s="42">
        <f t="shared" si="0"/>
        <v>100</v>
      </c>
    </row>
    <row r="42" spans="1:9" ht="38.25" x14ac:dyDescent="0.25">
      <c r="A42" s="9">
        <v>36</v>
      </c>
      <c r="B42" s="18" t="s">
        <v>38</v>
      </c>
      <c r="C42" s="29">
        <v>74428400</v>
      </c>
      <c r="D42" s="30">
        <v>58250689.399999999</v>
      </c>
      <c r="E42" s="31">
        <f t="shared" si="1"/>
        <v>16177710.600000001</v>
      </c>
      <c r="F42" s="30">
        <v>58250689.399999999</v>
      </c>
      <c r="G42" s="31">
        <f t="shared" si="2"/>
        <v>0</v>
      </c>
      <c r="H42" s="42">
        <f t="shared" si="0"/>
        <v>100</v>
      </c>
    </row>
    <row r="43" spans="1:9" ht="52.9" customHeight="1" x14ac:dyDescent="0.25">
      <c r="A43" s="9">
        <v>37</v>
      </c>
      <c r="B43" s="18" t="s">
        <v>39</v>
      </c>
      <c r="C43" s="29">
        <v>11324400</v>
      </c>
      <c r="D43" s="30">
        <v>11324400</v>
      </c>
      <c r="E43" s="31">
        <f t="shared" si="1"/>
        <v>0</v>
      </c>
      <c r="F43" s="30">
        <v>11324400</v>
      </c>
      <c r="G43" s="31">
        <f t="shared" si="2"/>
        <v>0</v>
      </c>
      <c r="H43" s="42">
        <f t="shared" si="0"/>
        <v>100</v>
      </c>
    </row>
    <row r="44" spans="1:9" ht="42.6" customHeight="1" x14ac:dyDescent="0.25">
      <c r="A44" s="9">
        <v>38</v>
      </c>
      <c r="B44" s="18" t="s">
        <v>40</v>
      </c>
      <c r="C44" s="29">
        <v>3781300</v>
      </c>
      <c r="D44" s="30">
        <v>3781300</v>
      </c>
      <c r="E44" s="31">
        <f t="shared" si="1"/>
        <v>0</v>
      </c>
      <c r="F44" s="30">
        <v>3781300</v>
      </c>
      <c r="G44" s="31">
        <f t="shared" si="2"/>
        <v>0</v>
      </c>
      <c r="H44" s="42">
        <f t="shared" si="0"/>
        <v>100</v>
      </c>
    </row>
    <row r="45" spans="1:9" ht="32.25" customHeight="1" x14ac:dyDescent="0.25">
      <c r="A45" s="9">
        <v>39</v>
      </c>
      <c r="B45" s="18" t="s">
        <v>42</v>
      </c>
      <c r="C45" s="29">
        <v>4975900</v>
      </c>
      <c r="D45" s="30">
        <v>4975900</v>
      </c>
      <c r="E45" s="31">
        <f t="shared" si="1"/>
        <v>0</v>
      </c>
      <c r="F45" s="30">
        <v>4975900</v>
      </c>
      <c r="G45" s="31">
        <f t="shared" si="2"/>
        <v>0</v>
      </c>
      <c r="H45" s="42">
        <f t="shared" si="0"/>
        <v>100</v>
      </c>
    </row>
    <row r="46" spans="1:9" ht="38.25" x14ac:dyDescent="0.25">
      <c r="A46" s="9">
        <v>40</v>
      </c>
      <c r="B46" s="18" t="s">
        <v>43</v>
      </c>
      <c r="C46" s="29">
        <v>77288400</v>
      </c>
      <c r="D46" s="30">
        <v>77288400</v>
      </c>
      <c r="E46" s="31">
        <f t="shared" si="1"/>
        <v>0</v>
      </c>
      <c r="F46" s="30">
        <v>77288400</v>
      </c>
      <c r="G46" s="31">
        <f t="shared" si="2"/>
        <v>0</v>
      </c>
      <c r="H46" s="42">
        <f t="shared" si="0"/>
        <v>100</v>
      </c>
    </row>
    <row r="47" spans="1:9" ht="67.150000000000006" customHeight="1" x14ac:dyDescent="0.25">
      <c r="A47" s="9">
        <v>41</v>
      </c>
      <c r="B47" s="18" t="s">
        <v>44</v>
      </c>
      <c r="C47" s="29">
        <v>11950000</v>
      </c>
      <c r="D47" s="30">
        <v>11650000</v>
      </c>
      <c r="E47" s="31">
        <f t="shared" si="1"/>
        <v>300000</v>
      </c>
      <c r="F47" s="30">
        <v>11650000</v>
      </c>
      <c r="G47" s="31">
        <f t="shared" si="2"/>
        <v>0</v>
      </c>
      <c r="H47" s="42">
        <f t="shared" si="0"/>
        <v>100</v>
      </c>
    </row>
    <row r="48" spans="1:9" ht="53.45" customHeight="1" x14ac:dyDescent="0.25">
      <c r="A48" s="9">
        <v>42</v>
      </c>
      <c r="B48" s="18" t="s">
        <v>45</v>
      </c>
      <c r="C48" s="29">
        <v>2067476500</v>
      </c>
      <c r="D48" s="30">
        <v>2028800000</v>
      </c>
      <c r="E48" s="31">
        <f t="shared" si="1"/>
        <v>38676500</v>
      </c>
      <c r="F48" s="30">
        <v>2028800000</v>
      </c>
      <c r="G48" s="31">
        <f t="shared" si="2"/>
        <v>0</v>
      </c>
      <c r="H48" s="42">
        <f t="shared" si="0"/>
        <v>100</v>
      </c>
    </row>
    <row r="49" spans="1:9" s="10" customFormat="1" ht="82.9" customHeight="1" x14ac:dyDescent="0.25">
      <c r="A49" s="9">
        <v>43</v>
      </c>
      <c r="B49" s="18" t="s">
        <v>46</v>
      </c>
      <c r="C49" s="29">
        <v>83662800</v>
      </c>
      <c r="D49" s="30">
        <v>69610800</v>
      </c>
      <c r="E49" s="31">
        <f t="shared" si="1"/>
        <v>14052000</v>
      </c>
      <c r="F49" s="30">
        <v>69610800</v>
      </c>
      <c r="G49" s="31">
        <f t="shared" si="2"/>
        <v>0</v>
      </c>
      <c r="H49" s="42">
        <f>F49*100/D49</f>
        <v>100</v>
      </c>
    </row>
    <row r="50" spans="1:9" s="10" customFormat="1" ht="81.599999999999994" customHeight="1" x14ac:dyDescent="0.25">
      <c r="A50" s="9">
        <v>44</v>
      </c>
      <c r="B50" s="16" t="s">
        <v>47</v>
      </c>
      <c r="C50" s="29">
        <v>6700000</v>
      </c>
      <c r="D50" s="30">
        <v>5793640</v>
      </c>
      <c r="E50" s="31">
        <f t="shared" si="1"/>
        <v>906360</v>
      </c>
      <c r="F50" s="30">
        <v>5793640</v>
      </c>
      <c r="G50" s="31">
        <f t="shared" si="2"/>
        <v>0</v>
      </c>
      <c r="H50" s="42">
        <f t="shared" si="0"/>
        <v>100</v>
      </c>
    </row>
    <row r="51" spans="1:9" s="10" customFormat="1" ht="38.25" x14ac:dyDescent="0.25">
      <c r="A51" s="9">
        <v>45</v>
      </c>
      <c r="B51" s="16" t="s">
        <v>49</v>
      </c>
      <c r="C51" s="29">
        <v>1202439</v>
      </c>
      <c r="D51" s="30">
        <v>1202439</v>
      </c>
      <c r="E51" s="31">
        <f t="shared" si="1"/>
        <v>0</v>
      </c>
      <c r="F51" s="30">
        <v>1202439</v>
      </c>
      <c r="G51" s="31">
        <f t="shared" si="2"/>
        <v>0</v>
      </c>
      <c r="H51" s="42">
        <f t="shared" si="0"/>
        <v>100</v>
      </c>
      <c r="I51" s="27"/>
    </row>
    <row r="52" spans="1:9" s="10" customFormat="1" ht="25.5" x14ac:dyDescent="0.25">
      <c r="A52" s="9">
        <v>46</v>
      </c>
      <c r="B52" s="16" t="s">
        <v>50</v>
      </c>
      <c r="C52" s="29">
        <v>1600000</v>
      </c>
      <c r="D52" s="30">
        <v>1600000</v>
      </c>
      <c r="E52" s="31">
        <f t="shared" si="1"/>
        <v>0</v>
      </c>
      <c r="F52" s="30">
        <v>1600000</v>
      </c>
      <c r="G52" s="31">
        <f t="shared" si="2"/>
        <v>0</v>
      </c>
      <c r="H52" s="42">
        <f>F52*100/D52</f>
        <v>100</v>
      </c>
    </row>
    <row r="53" spans="1:9" s="10" customFormat="1" ht="38.25" x14ac:dyDescent="0.25">
      <c r="A53" s="9">
        <v>47</v>
      </c>
      <c r="B53" s="16" t="s">
        <v>51</v>
      </c>
      <c r="C53" s="29">
        <v>371849</v>
      </c>
      <c r="D53" s="30">
        <v>371849</v>
      </c>
      <c r="E53" s="31">
        <f t="shared" si="1"/>
        <v>0</v>
      </c>
      <c r="F53" s="30">
        <v>371849</v>
      </c>
      <c r="G53" s="31">
        <f t="shared" si="2"/>
        <v>0</v>
      </c>
      <c r="H53" s="42">
        <f>F53*100/D53</f>
        <v>100</v>
      </c>
    </row>
    <row r="54" spans="1:9" s="10" customFormat="1" ht="25.5" x14ac:dyDescent="0.25">
      <c r="A54" s="9">
        <v>48</v>
      </c>
      <c r="B54" s="16" t="s">
        <v>52</v>
      </c>
      <c r="C54" s="29">
        <v>585769</v>
      </c>
      <c r="D54" s="30">
        <v>407117.77</v>
      </c>
      <c r="E54" s="31">
        <f t="shared" si="1"/>
        <v>178651.22999999998</v>
      </c>
      <c r="F54" s="30">
        <v>407117.77</v>
      </c>
      <c r="G54" s="31">
        <f t="shared" si="2"/>
        <v>0</v>
      </c>
      <c r="H54" s="42">
        <v>0</v>
      </c>
    </row>
    <row r="55" spans="1:9" s="10" customFormat="1" ht="38.25" x14ac:dyDescent="0.25">
      <c r="A55" s="9">
        <v>49</v>
      </c>
      <c r="B55" s="16" t="s">
        <v>53</v>
      </c>
      <c r="C55" s="29">
        <v>973425</v>
      </c>
      <c r="D55" s="30">
        <v>967048</v>
      </c>
      <c r="E55" s="31">
        <f t="shared" si="1"/>
        <v>6377</v>
      </c>
      <c r="F55" s="30">
        <v>967048</v>
      </c>
      <c r="G55" s="31">
        <f t="shared" si="2"/>
        <v>0</v>
      </c>
      <c r="H55" s="42">
        <v>0</v>
      </c>
    </row>
    <row r="56" spans="1:9" s="10" customFormat="1" ht="33.75" customHeight="1" x14ac:dyDescent="0.25">
      <c r="A56" s="9">
        <v>50</v>
      </c>
      <c r="B56" s="16" t="s">
        <v>54</v>
      </c>
      <c r="C56" s="29">
        <v>8109000</v>
      </c>
      <c r="D56" s="30">
        <v>2426012.44</v>
      </c>
      <c r="E56" s="31">
        <f t="shared" si="1"/>
        <v>5682987.5600000005</v>
      </c>
      <c r="F56" s="30">
        <v>2426012.44</v>
      </c>
      <c r="G56" s="31">
        <f>D56-F56</f>
        <v>0</v>
      </c>
      <c r="H56" s="42">
        <v>0</v>
      </c>
    </row>
    <row r="57" spans="1:9" s="10" customFormat="1" ht="25.5" x14ac:dyDescent="0.25">
      <c r="A57" s="9">
        <v>51</v>
      </c>
      <c r="B57" s="16" t="s">
        <v>55</v>
      </c>
      <c r="C57" s="29">
        <v>26108167</v>
      </c>
      <c r="D57" s="30">
        <v>26108167</v>
      </c>
      <c r="E57" s="31">
        <f t="shared" si="1"/>
        <v>0</v>
      </c>
      <c r="F57" s="30">
        <v>26108167</v>
      </c>
      <c r="G57" s="31">
        <f t="shared" si="2"/>
        <v>0</v>
      </c>
      <c r="H57" s="42">
        <f>F57*100/D57</f>
        <v>100</v>
      </c>
    </row>
    <row r="58" spans="1:9" s="10" customFormat="1" ht="38.25" x14ac:dyDescent="0.25">
      <c r="A58" s="9">
        <v>52</v>
      </c>
      <c r="B58" s="16" t="s">
        <v>56</v>
      </c>
      <c r="C58" s="29">
        <v>1200000</v>
      </c>
      <c r="D58" s="30">
        <v>1200000</v>
      </c>
      <c r="E58" s="31">
        <f t="shared" si="1"/>
        <v>0</v>
      </c>
      <c r="F58" s="30">
        <v>1200000</v>
      </c>
      <c r="G58" s="31">
        <f t="shared" si="2"/>
        <v>0</v>
      </c>
      <c r="H58" s="42">
        <f t="shared" si="0"/>
        <v>100</v>
      </c>
    </row>
    <row r="59" spans="1:9" s="10" customFormat="1" ht="58.5" customHeight="1" x14ac:dyDescent="0.25">
      <c r="A59" s="9">
        <v>53</v>
      </c>
      <c r="B59" s="16" t="s">
        <v>62</v>
      </c>
      <c r="C59" s="29">
        <v>119559.27</v>
      </c>
      <c r="D59" s="30">
        <v>119559.27</v>
      </c>
      <c r="E59" s="31">
        <f t="shared" si="1"/>
        <v>0</v>
      </c>
      <c r="F59" s="30">
        <v>119559.27</v>
      </c>
      <c r="G59" s="31">
        <f t="shared" si="2"/>
        <v>0</v>
      </c>
      <c r="H59" s="42">
        <f t="shared" si="0"/>
        <v>100</v>
      </c>
    </row>
    <row r="60" spans="1:9" s="10" customFormat="1" ht="37.5" customHeight="1" x14ac:dyDescent="0.25">
      <c r="A60" s="9">
        <v>54</v>
      </c>
      <c r="B60" s="16" t="s">
        <v>63</v>
      </c>
      <c r="C60" s="29">
        <v>17513802.23</v>
      </c>
      <c r="D60" s="30">
        <v>17513802.23</v>
      </c>
      <c r="E60" s="31">
        <f t="shared" si="1"/>
        <v>0</v>
      </c>
      <c r="F60" s="30">
        <v>17513802.23</v>
      </c>
      <c r="G60" s="31">
        <f t="shared" si="2"/>
        <v>0</v>
      </c>
      <c r="H60" s="42">
        <f t="shared" si="0"/>
        <v>100</v>
      </c>
    </row>
    <row r="61" spans="1:9" s="10" customFormat="1" ht="37.5" customHeight="1" x14ac:dyDescent="0.25">
      <c r="A61" s="9">
        <v>55</v>
      </c>
      <c r="B61" s="16" t="s">
        <v>64</v>
      </c>
      <c r="C61" s="29">
        <v>95408.16</v>
      </c>
      <c r="D61" s="30">
        <v>95408.16</v>
      </c>
      <c r="E61" s="31">
        <f t="shared" si="1"/>
        <v>0</v>
      </c>
      <c r="F61" s="30">
        <v>95408.16</v>
      </c>
      <c r="G61" s="31">
        <f>D61-F61</f>
        <v>0</v>
      </c>
      <c r="H61" s="42">
        <f t="shared" si="0"/>
        <v>100</v>
      </c>
    </row>
    <row r="62" spans="1:9" s="10" customFormat="1" ht="69.75" customHeight="1" x14ac:dyDescent="0.25">
      <c r="A62" s="9">
        <v>56</v>
      </c>
      <c r="B62" s="16" t="s">
        <v>65</v>
      </c>
      <c r="C62" s="29">
        <v>46861024.450000003</v>
      </c>
      <c r="D62" s="30">
        <v>0</v>
      </c>
      <c r="E62" s="31">
        <f t="shared" si="1"/>
        <v>46861024.450000003</v>
      </c>
      <c r="F62" s="28">
        <v>0</v>
      </c>
      <c r="G62" s="31">
        <f t="shared" ref="G62:G71" si="3">D62-F62</f>
        <v>0</v>
      </c>
      <c r="H62" s="42">
        <v>0</v>
      </c>
    </row>
    <row r="63" spans="1:9" s="10" customFormat="1" ht="83.25" customHeight="1" x14ac:dyDescent="0.25">
      <c r="A63" s="9">
        <v>57</v>
      </c>
      <c r="B63" s="16" t="s">
        <v>66</v>
      </c>
      <c r="C63" s="29">
        <v>700000</v>
      </c>
      <c r="D63" s="30">
        <v>300000</v>
      </c>
      <c r="E63" s="31">
        <f t="shared" si="1"/>
        <v>400000</v>
      </c>
      <c r="F63" s="30">
        <v>300000</v>
      </c>
      <c r="G63" s="31">
        <f t="shared" si="3"/>
        <v>0</v>
      </c>
      <c r="H63" s="42">
        <f t="shared" si="0"/>
        <v>100</v>
      </c>
    </row>
    <row r="64" spans="1:9" s="10" customFormat="1" ht="50.25" customHeight="1" x14ac:dyDescent="0.25">
      <c r="A64" s="9">
        <v>58</v>
      </c>
      <c r="B64" s="16" t="s">
        <v>67</v>
      </c>
      <c r="C64" s="29">
        <v>197102.82</v>
      </c>
      <c r="D64" s="30">
        <v>0</v>
      </c>
      <c r="E64" s="31">
        <f t="shared" si="1"/>
        <v>197102.82</v>
      </c>
      <c r="F64" s="28">
        <v>0</v>
      </c>
      <c r="G64" s="31">
        <f t="shared" si="3"/>
        <v>0</v>
      </c>
      <c r="H64" s="42">
        <v>0</v>
      </c>
    </row>
    <row r="65" spans="1:8" s="10" customFormat="1" ht="50.25" customHeight="1" x14ac:dyDescent="0.25">
      <c r="A65" s="9">
        <v>59</v>
      </c>
      <c r="B65" s="16" t="s">
        <v>68</v>
      </c>
      <c r="C65" s="29">
        <v>1000000</v>
      </c>
      <c r="D65" s="30">
        <v>920151.96</v>
      </c>
      <c r="E65" s="31">
        <f t="shared" si="1"/>
        <v>79848.040000000037</v>
      </c>
      <c r="F65" s="30">
        <v>920151.96</v>
      </c>
      <c r="G65" s="31">
        <f t="shared" si="3"/>
        <v>0</v>
      </c>
      <c r="H65" s="42">
        <v>0</v>
      </c>
    </row>
    <row r="66" spans="1:8" s="10" customFormat="1" ht="66" customHeight="1" x14ac:dyDescent="0.25">
      <c r="A66" s="9">
        <v>60</v>
      </c>
      <c r="B66" s="16" t="s">
        <v>69</v>
      </c>
      <c r="C66" s="29">
        <v>1751000</v>
      </c>
      <c r="D66" s="30">
        <v>1751000</v>
      </c>
      <c r="E66" s="31">
        <f t="shared" si="1"/>
        <v>0</v>
      </c>
      <c r="F66" s="30">
        <v>1751000</v>
      </c>
      <c r="G66" s="31">
        <f t="shared" si="3"/>
        <v>0</v>
      </c>
      <c r="H66" s="42">
        <f t="shared" si="0"/>
        <v>100</v>
      </c>
    </row>
    <row r="67" spans="1:8" s="10" customFormat="1" ht="66" customHeight="1" x14ac:dyDescent="0.25">
      <c r="A67" s="9">
        <v>61</v>
      </c>
      <c r="B67" s="16" t="s">
        <v>71</v>
      </c>
      <c r="C67" s="29">
        <v>2797320</v>
      </c>
      <c r="D67" s="30">
        <v>2097990</v>
      </c>
      <c r="E67" s="31">
        <f t="shared" si="1"/>
        <v>699330</v>
      </c>
      <c r="F67" s="30">
        <v>2097990</v>
      </c>
      <c r="G67" s="31">
        <f t="shared" si="3"/>
        <v>0</v>
      </c>
      <c r="H67" s="42">
        <f t="shared" si="0"/>
        <v>100</v>
      </c>
    </row>
    <row r="68" spans="1:8" s="10" customFormat="1" ht="99" customHeight="1" x14ac:dyDescent="0.25">
      <c r="A68" s="9">
        <v>62</v>
      </c>
      <c r="B68" s="16" t="s">
        <v>72</v>
      </c>
      <c r="C68" s="29">
        <v>1782051.49</v>
      </c>
      <c r="D68" s="30">
        <v>703251.23</v>
      </c>
      <c r="E68" s="31">
        <f t="shared" si="1"/>
        <v>1078800.26</v>
      </c>
      <c r="F68" s="30">
        <v>703251.23</v>
      </c>
      <c r="G68" s="31">
        <f t="shared" si="3"/>
        <v>0</v>
      </c>
      <c r="H68" s="42">
        <f>F68*100/D68</f>
        <v>100</v>
      </c>
    </row>
    <row r="69" spans="1:8" s="10" customFormat="1" ht="56.25" customHeight="1" x14ac:dyDescent="0.25">
      <c r="A69" s="9">
        <v>64</v>
      </c>
      <c r="B69" s="16" t="s">
        <v>73</v>
      </c>
      <c r="C69" s="29">
        <v>91000</v>
      </c>
      <c r="D69" s="29">
        <v>91000</v>
      </c>
      <c r="E69" s="31">
        <f t="shared" si="1"/>
        <v>0</v>
      </c>
      <c r="F69" s="30">
        <v>91000</v>
      </c>
      <c r="G69" s="31">
        <f t="shared" si="3"/>
        <v>0</v>
      </c>
      <c r="H69" s="42">
        <v>0</v>
      </c>
    </row>
    <row r="70" spans="1:8" s="10" customFormat="1" ht="119.25" customHeight="1" x14ac:dyDescent="0.25">
      <c r="A70" s="9">
        <v>65</v>
      </c>
      <c r="B70" s="16" t="s">
        <v>74</v>
      </c>
      <c r="C70" s="29">
        <v>400000</v>
      </c>
      <c r="D70" s="29">
        <v>400000</v>
      </c>
      <c r="E70" s="31">
        <f t="shared" si="1"/>
        <v>0</v>
      </c>
      <c r="F70" s="30">
        <v>400000</v>
      </c>
      <c r="G70" s="31">
        <f t="shared" si="3"/>
        <v>0</v>
      </c>
      <c r="H70" s="42">
        <v>0</v>
      </c>
    </row>
    <row r="71" spans="1:8" s="10" customFormat="1" ht="75" customHeight="1" x14ac:dyDescent="0.25">
      <c r="A71" s="9">
        <v>66</v>
      </c>
      <c r="B71" s="16" t="s">
        <v>76</v>
      </c>
      <c r="C71" s="29">
        <v>62357</v>
      </c>
      <c r="D71" s="29">
        <v>0</v>
      </c>
      <c r="E71" s="31">
        <f t="shared" si="1"/>
        <v>62357</v>
      </c>
      <c r="F71" s="30">
        <v>0</v>
      </c>
      <c r="G71" s="31">
        <f t="shared" si="3"/>
        <v>0</v>
      </c>
      <c r="H71" s="42">
        <v>0</v>
      </c>
    </row>
    <row r="72" spans="1:8" ht="21" customHeight="1" x14ac:dyDescent="0.25">
      <c r="A72" s="11"/>
      <c r="B72" s="20" t="s">
        <v>57</v>
      </c>
      <c r="C72" s="37">
        <f>SUM(C7:C71)</f>
        <v>3487190127.6699996</v>
      </c>
      <c r="D72" s="37">
        <f t="shared" ref="D72:H72" si="4">SUM(D7:D71)</f>
        <v>3200669439.3800001</v>
      </c>
      <c r="E72" s="37">
        <f t="shared" si="4"/>
        <v>286520688.29000002</v>
      </c>
      <c r="F72" s="37">
        <f t="shared" si="4"/>
        <v>3200613639.3800001</v>
      </c>
      <c r="G72" s="37">
        <f t="shared" si="4"/>
        <v>55800</v>
      </c>
      <c r="H72" s="37">
        <f>F72/D72*100</f>
        <v>99.998256614715871</v>
      </c>
    </row>
    <row r="73" spans="1:8" ht="21.75" customHeight="1" x14ac:dyDescent="0.25">
      <c r="B73" s="12"/>
      <c r="C73" s="12"/>
      <c r="D73" s="14"/>
      <c r="E73" s="13"/>
      <c r="F73" s="25"/>
    </row>
    <row r="74" spans="1:8" x14ac:dyDescent="0.25">
      <c r="C74" s="17"/>
      <c r="F74" s="25"/>
    </row>
    <row r="75" spans="1:8" x14ac:dyDescent="0.25">
      <c r="C75" s="15"/>
    </row>
    <row r="78" spans="1:8" x14ac:dyDescent="0.25">
      <c r="D78" s="15"/>
    </row>
  </sheetData>
  <autoFilter ref="A6:H74"/>
  <mergeCells count="1">
    <mergeCell ref="A3:H3"/>
  </mergeCells>
  <pageMargins left="0.70866141732283472" right="0.70866141732283472" top="0.59055118110236227" bottom="0.39370078740157483" header="0" footer="0"/>
  <pageSetup paperSize="9" scale="83" fitToHeight="0" orientation="landscape" blackAndWhite="1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1&lt;/string&gt;&#10;    &lt;string&gt;31.01.2021&lt;/string&gt;&#10;  &lt;/DateInfo&gt;&#10;  &lt;Code&gt;MAKET_GENERATOR&lt;/Code&gt;&#10;  &lt;ObjectCode&gt;MAKET_GENERATOR&lt;/ObjectCode&gt;&#10;  &lt;DocName&gt;МБТ план_факт&lt;/DocName&gt;&#10;  &lt;VariantName&gt;МБТ план/факт&lt;/VariantName&gt;&#10;  &lt;VariantLink&gt;6834&lt;/VariantLink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E837B77E-E7BC-4398-B8BA-0F81D1DE34D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МБТ (на 1 декабря)</vt:lpstr>
      <vt:lpstr>'МБТ (на 1 декабря)'!Print_Titles</vt:lpstr>
      <vt:lpstr>'МБТ (на 1 декабря)'!Заголовки_для_печати</vt:lpstr>
      <vt:lpstr>'МБТ (на 1 декабря)'!Область_печати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belokurova</dc:creator>
  <cp:lastModifiedBy>zhukova</cp:lastModifiedBy>
  <cp:revision>3</cp:revision>
  <cp:lastPrinted>2023-10-23T15:50:06Z</cp:lastPrinted>
  <dcterms:created xsi:type="dcterms:W3CDTF">2021-02-09T13:44:56Z</dcterms:created>
  <dcterms:modified xsi:type="dcterms:W3CDTF">2023-12-18T15:53:59Z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МБТ план_факт(8).xlsx</vt:lpwstr>
  </property>
  <property fmtid="{D5CDD505-2E9C-101B-9397-08002B2CF9AE}" pid="3" name="Название отчета">
    <vt:lpwstr>МБТ план_факт(8).xlsx</vt:lpwstr>
  </property>
  <property fmtid="{D5CDD505-2E9C-101B-9397-08002B2CF9AE}" pid="4" name="Версия клиента">
    <vt:lpwstr>20.2.13.12302 (.NET 4.0)</vt:lpwstr>
  </property>
  <property fmtid="{D5CDD505-2E9C-101B-9397-08002B2CF9AE}" pid="5" name="Версия базы">
    <vt:lpwstr>20.2.2923.798017625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10.33.66.21</vt:lpwstr>
  </property>
  <property fmtid="{D5CDD505-2E9C-101B-9397-08002B2CF9AE}" pid="8" name="База">
    <vt:lpwstr>komi_2021</vt:lpwstr>
  </property>
  <property fmtid="{D5CDD505-2E9C-101B-9397-08002B2CF9AE}" pid="9" name="Пользователь">
    <vt:lpwstr>02-фу-белокурова-тг</vt:lpwstr>
  </property>
  <property fmtid="{D5CDD505-2E9C-101B-9397-08002B2CF9AE}" pid="10" name="Шаблон">
    <vt:lpwstr>rep_maket.XLT</vt:lpwstr>
  </property>
  <property fmtid="{D5CDD505-2E9C-101B-9397-08002B2CF9AE}" pid="11" name="Локальная база">
    <vt:lpwstr>не используется</vt:lpwstr>
  </property>
</Properties>
</file>