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/>
  <bookViews>
    <workbookView xWindow="210" yWindow="405" windowWidth="23130" windowHeight="11940"/>
  </bookViews>
  <sheets>
    <sheet name="Расходы" sheetId="3" r:id="rId1"/>
  </sheets>
  <definedNames>
    <definedName name="_xlnm._FilterDatabase" localSheetId="0" hidden="1">Расходы!$A$4:$F$374</definedName>
    <definedName name="_xlnm.Print_Titles" localSheetId="0">Расходы!$4:$5</definedName>
  </definedNames>
  <calcPr calcId="145621"/>
</workbook>
</file>

<file path=xl/calcChain.xml><?xml version="1.0" encoding="utf-8"?>
<calcChain xmlns="http://schemas.openxmlformats.org/spreadsheetml/2006/main">
  <c r="D341" i="3" l="1"/>
  <c r="C341" i="3"/>
  <c r="F341" i="3" s="1"/>
  <c r="F346" i="3"/>
  <c r="E346" i="3"/>
  <c r="F345" i="3"/>
  <c r="E345" i="3"/>
  <c r="F343" i="3"/>
  <c r="E343" i="3"/>
  <c r="F342" i="3"/>
  <c r="E342" i="3"/>
  <c r="D344" i="3"/>
  <c r="C344" i="3"/>
  <c r="F344" i="3" s="1"/>
  <c r="F362" i="3"/>
  <c r="E362" i="3"/>
  <c r="F113" i="3"/>
  <c r="E113" i="3"/>
  <c r="F97" i="3"/>
  <c r="E97" i="3"/>
  <c r="F293" i="3"/>
  <c r="E293" i="3"/>
  <c r="F314" i="3"/>
  <c r="E314" i="3"/>
  <c r="D313" i="3"/>
  <c r="D312" i="3" s="1"/>
  <c r="C313" i="3"/>
  <c r="C312" i="3" s="1"/>
  <c r="D292" i="3"/>
  <c r="C292" i="3"/>
  <c r="D340" i="3" l="1"/>
  <c r="D339" i="3" s="1"/>
  <c r="E313" i="3"/>
  <c r="F312" i="3"/>
  <c r="E341" i="3"/>
  <c r="C340" i="3"/>
  <c r="E340" i="3" s="1"/>
  <c r="E344" i="3"/>
  <c r="E312" i="3"/>
  <c r="F313" i="3"/>
  <c r="F69" i="3"/>
  <c r="E69" i="3"/>
  <c r="F68" i="3"/>
  <c r="E68" i="3"/>
  <c r="D66" i="3"/>
  <c r="D65" i="3" s="1"/>
  <c r="C66" i="3"/>
  <c r="F340" i="3" l="1"/>
  <c r="C339" i="3"/>
  <c r="F339" i="3" s="1"/>
  <c r="F190" i="3"/>
  <c r="E190" i="3"/>
  <c r="D189" i="3"/>
  <c r="C189" i="3"/>
  <c r="C188" i="3" s="1"/>
  <c r="F157" i="3"/>
  <c r="E157" i="3"/>
  <c r="D156" i="3"/>
  <c r="C156" i="3"/>
  <c r="C150" i="3"/>
  <c r="E339" i="3" l="1"/>
  <c r="F189" i="3"/>
  <c r="F156" i="3"/>
  <c r="D188" i="3"/>
  <c r="F188" i="3" s="1"/>
  <c r="E189" i="3"/>
  <c r="E156" i="3"/>
  <c r="F244" i="3"/>
  <c r="E244" i="3"/>
  <c r="D243" i="3"/>
  <c r="D242" i="3" s="1"/>
  <c r="D241" i="3" s="1"/>
  <c r="C243" i="3"/>
  <c r="C242" i="3" s="1"/>
  <c r="F261" i="3"/>
  <c r="E261" i="3"/>
  <c r="D260" i="3"/>
  <c r="C260" i="3"/>
  <c r="F260" i="3" s="1"/>
  <c r="F206" i="3"/>
  <c r="E206" i="3"/>
  <c r="D205" i="3"/>
  <c r="D204" i="3"/>
  <c r="C205" i="3"/>
  <c r="F205" i="3" s="1"/>
  <c r="F361" i="3"/>
  <c r="E361" i="3"/>
  <c r="D360" i="3"/>
  <c r="D359" i="3" s="1"/>
  <c r="C360" i="3"/>
  <c r="C11" i="3"/>
  <c r="C359" i="3" l="1"/>
  <c r="F359" i="3" s="1"/>
  <c r="E360" i="3"/>
  <c r="E188" i="3"/>
  <c r="E260" i="3"/>
  <c r="F242" i="3"/>
  <c r="E243" i="3"/>
  <c r="F243" i="3"/>
  <c r="F360" i="3"/>
  <c r="E242" i="3"/>
  <c r="C241" i="3"/>
  <c r="F241" i="3" s="1"/>
  <c r="E205" i="3"/>
  <c r="C204" i="3"/>
  <c r="F204" i="3" s="1"/>
  <c r="D150" i="3"/>
  <c r="C149" i="3"/>
  <c r="F151" i="3"/>
  <c r="E151" i="3"/>
  <c r="E359" i="3" l="1"/>
  <c r="E241" i="3"/>
  <c r="E204" i="3"/>
  <c r="E150" i="3"/>
  <c r="D149" i="3"/>
  <c r="E149" i="3" s="1"/>
  <c r="F150" i="3"/>
  <c r="D168" i="3"/>
  <c r="D167" i="3" s="1"/>
  <c r="C168" i="3"/>
  <c r="C167" i="3" s="1"/>
  <c r="F169" i="3"/>
  <c r="E169" i="3"/>
  <c r="D153" i="3"/>
  <c r="C153" i="3"/>
  <c r="E155" i="3"/>
  <c r="F155" i="3"/>
  <c r="D96" i="3"/>
  <c r="F149" i="3" l="1"/>
  <c r="E167" i="3"/>
  <c r="F168" i="3"/>
  <c r="E168" i="3"/>
  <c r="F167" i="3"/>
  <c r="F328" i="3"/>
  <c r="E328" i="3"/>
  <c r="D327" i="3"/>
  <c r="D326" i="3" s="1"/>
  <c r="C327" i="3"/>
  <c r="C326" i="3" s="1"/>
  <c r="F259" i="3"/>
  <c r="E259" i="3"/>
  <c r="D257" i="3"/>
  <c r="D256" i="3" s="1"/>
  <c r="C257" i="3"/>
  <c r="C256" i="3" s="1"/>
  <c r="D210" i="3"/>
  <c r="C210" i="3"/>
  <c r="C178" i="3"/>
  <c r="D178" i="3"/>
  <c r="F130" i="3"/>
  <c r="E130" i="3"/>
  <c r="D129" i="3"/>
  <c r="D128" i="3" s="1"/>
  <c r="C129" i="3"/>
  <c r="C128" i="3" s="1"/>
  <c r="D112" i="3"/>
  <c r="D111" i="3" s="1"/>
  <c r="C112" i="3"/>
  <c r="C96" i="3"/>
  <c r="F96" i="3" s="1"/>
  <c r="D85" i="3"/>
  <c r="C85" i="3"/>
  <c r="F88" i="3"/>
  <c r="D72" i="3"/>
  <c r="C72" i="3"/>
  <c r="D58" i="3"/>
  <c r="D57" i="3" s="1"/>
  <c r="C58" i="3"/>
  <c r="C26" i="3"/>
  <c r="E96" i="3" l="1"/>
  <c r="E327" i="3"/>
  <c r="E326" i="3"/>
  <c r="F326" i="3"/>
  <c r="F327" i="3"/>
  <c r="E178" i="3"/>
  <c r="C177" i="3"/>
  <c r="F178" i="3"/>
  <c r="E128" i="3"/>
  <c r="F128" i="3"/>
  <c r="E129" i="3"/>
  <c r="F129" i="3"/>
  <c r="D247" i="3" l="1"/>
  <c r="F290" i="3" l="1"/>
  <c r="E290" i="3"/>
  <c r="C104" i="3"/>
  <c r="C103" i="3" s="1"/>
  <c r="E294" i="3"/>
  <c r="F352" i="3"/>
  <c r="D349" i="3"/>
  <c r="D348" i="3" s="1"/>
  <c r="C349" i="3"/>
  <c r="C348" i="3" s="1"/>
  <c r="E352" i="3"/>
  <c r="D289" i="3"/>
  <c r="D288" i="3" s="1"/>
  <c r="C289" i="3"/>
  <c r="C288" i="3" s="1"/>
  <c r="F212" i="3"/>
  <c r="F349" i="3" l="1"/>
  <c r="E288" i="3"/>
  <c r="F288" i="3"/>
  <c r="F289" i="3"/>
  <c r="E349" i="3"/>
  <c r="E289" i="3"/>
  <c r="E14" i="3"/>
  <c r="D185" i="3" l="1"/>
  <c r="D11" i="3" l="1"/>
  <c r="D10" i="3" s="1"/>
  <c r="D9" i="3" s="1"/>
  <c r="C10" i="3"/>
  <c r="C9" i="3" s="1"/>
  <c r="D17" i="3"/>
  <c r="D16" i="3" s="1"/>
  <c r="C17" i="3"/>
  <c r="C16" i="3" s="1"/>
  <c r="D23" i="3"/>
  <c r="D22" i="3" s="1"/>
  <c r="C23" i="3"/>
  <c r="C22" i="3" s="1"/>
  <c r="D26" i="3"/>
  <c r="D30" i="3"/>
  <c r="D29" i="3" s="1"/>
  <c r="C30" i="3"/>
  <c r="C29" i="3" s="1"/>
  <c r="C35" i="3"/>
  <c r="C34" i="3" s="1"/>
  <c r="D35" i="3"/>
  <c r="D34" i="3" s="1"/>
  <c r="D40" i="3"/>
  <c r="C40" i="3"/>
  <c r="D42" i="3"/>
  <c r="C42" i="3"/>
  <c r="D48" i="3"/>
  <c r="D47" i="3" s="1"/>
  <c r="C48" i="3"/>
  <c r="C47" i="3" s="1"/>
  <c r="D53" i="3"/>
  <c r="D52" i="3" s="1"/>
  <c r="C53" i="3"/>
  <c r="C52" i="3" s="1"/>
  <c r="C57" i="3"/>
  <c r="D62" i="3"/>
  <c r="D61" i="3" s="1"/>
  <c r="C62" i="3"/>
  <c r="C61" i="3" s="1"/>
  <c r="C65" i="3"/>
  <c r="D71" i="3"/>
  <c r="C71" i="3"/>
  <c r="D77" i="3"/>
  <c r="D76" i="3" s="1"/>
  <c r="C77" i="3"/>
  <c r="C76" i="3" s="1"/>
  <c r="D80" i="3"/>
  <c r="D79" i="3" s="1"/>
  <c r="C80" i="3"/>
  <c r="C79" i="3" s="1"/>
  <c r="D83" i="3"/>
  <c r="D82" i="3" s="1"/>
  <c r="C83" i="3"/>
  <c r="C82" i="3" s="1"/>
  <c r="C92" i="3"/>
  <c r="C91" i="3" s="1"/>
  <c r="D92" i="3"/>
  <c r="D91" i="3" s="1"/>
  <c r="D99" i="3"/>
  <c r="D98" i="3" s="1"/>
  <c r="C99" i="3"/>
  <c r="C98" i="3" s="1"/>
  <c r="D104" i="3"/>
  <c r="D103" i="3" s="1"/>
  <c r="D109" i="3"/>
  <c r="D108" i="3" s="1"/>
  <c r="C109" i="3"/>
  <c r="C108" i="3" s="1"/>
  <c r="C111" i="3"/>
  <c r="C119" i="3"/>
  <c r="C118" i="3" s="1"/>
  <c r="D119" i="3"/>
  <c r="D118" i="3" s="1"/>
  <c r="D122" i="3"/>
  <c r="D121" i="3" s="1"/>
  <c r="C122" i="3"/>
  <c r="C121" i="3" s="1"/>
  <c r="D126" i="3"/>
  <c r="D125" i="3" s="1"/>
  <c r="C126" i="3"/>
  <c r="C125" i="3" s="1"/>
  <c r="D132" i="3"/>
  <c r="D131" i="3" s="1"/>
  <c r="C132" i="3"/>
  <c r="C131" i="3" s="1"/>
  <c r="D136" i="3"/>
  <c r="D135" i="3" s="1"/>
  <c r="D134" i="3" s="1"/>
  <c r="C136" i="3"/>
  <c r="C135" i="3" s="1"/>
  <c r="C134" i="3" s="1"/>
  <c r="D140" i="3"/>
  <c r="D139" i="3" s="1"/>
  <c r="C140" i="3"/>
  <c r="C139" i="3" s="1"/>
  <c r="D145" i="3"/>
  <c r="D144" i="3" s="1"/>
  <c r="C145" i="3"/>
  <c r="C144" i="3" s="1"/>
  <c r="D158" i="3"/>
  <c r="D152" i="3" s="1"/>
  <c r="C158" i="3"/>
  <c r="C152" i="3" s="1"/>
  <c r="D165" i="3"/>
  <c r="D164" i="3" s="1"/>
  <c r="C165" i="3"/>
  <c r="C164" i="3" s="1"/>
  <c r="D171" i="3"/>
  <c r="D170" i="3" s="1"/>
  <c r="C171" i="3"/>
  <c r="C170" i="3" s="1"/>
  <c r="D175" i="3"/>
  <c r="D174" i="3" s="1"/>
  <c r="C175" i="3"/>
  <c r="C174" i="3" s="1"/>
  <c r="D177" i="3"/>
  <c r="D181" i="3"/>
  <c r="C181" i="3"/>
  <c r="C180" i="3" s="1"/>
  <c r="D184" i="3"/>
  <c r="C185" i="3"/>
  <c r="C184" i="3" s="1"/>
  <c r="D192" i="3"/>
  <c r="D191" i="3" s="1"/>
  <c r="C192" i="3"/>
  <c r="C191" i="3" s="1"/>
  <c r="C196" i="3"/>
  <c r="C195" i="3" s="1"/>
  <c r="D196" i="3"/>
  <c r="D195" i="3" s="1"/>
  <c r="D201" i="3"/>
  <c r="D200" i="3" s="1"/>
  <c r="C201" i="3"/>
  <c r="C200" i="3" s="1"/>
  <c r="D208" i="3"/>
  <c r="D207" i="3" s="1"/>
  <c r="C208" i="3"/>
  <c r="C207" i="3" s="1"/>
  <c r="D216" i="3"/>
  <c r="D215" i="3" s="1"/>
  <c r="C216" i="3"/>
  <c r="C215" i="3" s="1"/>
  <c r="D219" i="3"/>
  <c r="D218" i="3" s="1"/>
  <c r="C219" i="3"/>
  <c r="C218" i="3" s="1"/>
  <c r="D224" i="3"/>
  <c r="C224" i="3"/>
  <c r="D227" i="3"/>
  <c r="C227" i="3"/>
  <c r="D183" i="3" l="1"/>
  <c r="C183" i="3"/>
  <c r="F152" i="3"/>
  <c r="C194" i="3"/>
  <c r="D194" i="3"/>
  <c r="D39" i="3"/>
  <c r="D28" i="3" s="1"/>
  <c r="C39" i="3"/>
  <c r="C28" i="3" s="1"/>
  <c r="C64" i="3"/>
  <c r="C15" i="3"/>
  <c r="D15" i="3"/>
  <c r="C163" i="3"/>
  <c r="D163" i="3"/>
  <c r="D90" i="3"/>
  <c r="C46" i="3"/>
  <c r="D124" i="3"/>
  <c r="C124" i="3"/>
  <c r="F82" i="3"/>
  <c r="E82" i="3"/>
  <c r="D64" i="3"/>
  <c r="D46" i="3"/>
  <c r="D180" i="3"/>
  <c r="D173" i="3" s="1"/>
  <c r="E181" i="3"/>
  <c r="C90" i="3"/>
  <c r="E91" i="3"/>
  <c r="F103" i="3"/>
  <c r="E103" i="3"/>
  <c r="C107" i="3"/>
  <c r="D107" i="3"/>
  <c r="C223" i="3"/>
  <c r="C222" i="3" s="1"/>
  <c r="C214" i="3"/>
  <c r="D223" i="3"/>
  <c r="D222" i="3" s="1"/>
  <c r="C117" i="3"/>
  <c r="C138" i="3"/>
  <c r="D117" i="3"/>
  <c r="D214" i="3"/>
  <c r="D138" i="3"/>
  <c r="C173" i="3"/>
  <c r="D232" i="3"/>
  <c r="C232" i="3"/>
  <c r="D235" i="3"/>
  <c r="C235" i="3"/>
  <c r="D239" i="3"/>
  <c r="D238" i="3" s="1"/>
  <c r="D237" i="3" s="1"/>
  <c r="C239" i="3"/>
  <c r="C238" i="3" s="1"/>
  <c r="C237" i="3" s="1"/>
  <c r="D246" i="3"/>
  <c r="C247" i="3"/>
  <c r="C246" i="3" s="1"/>
  <c r="C252" i="3"/>
  <c r="C251" i="3" s="1"/>
  <c r="D252" i="3"/>
  <c r="D251" i="3" s="1"/>
  <c r="D265" i="3"/>
  <c r="D262" i="3" s="1"/>
  <c r="C265" i="3"/>
  <c r="C262" i="3" s="1"/>
  <c r="C279" i="3"/>
  <c r="C278" i="3" s="1"/>
  <c r="C274" i="3"/>
  <c r="C271" i="3"/>
  <c r="D271" i="3"/>
  <c r="D274" i="3"/>
  <c r="D279" i="3"/>
  <c r="D278" i="3" s="1"/>
  <c r="D284" i="3"/>
  <c r="D283" i="3" s="1"/>
  <c r="C284" i="3"/>
  <c r="C283" i="3" s="1"/>
  <c r="D291" i="3"/>
  <c r="C291" i="3"/>
  <c r="D296" i="3"/>
  <c r="D295" i="3" s="1"/>
  <c r="C296" i="3"/>
  <c r="C295" i="3" s="1"/>
  <c r="D302" i="3"/>
  <c r="D301" i="3" s="1"/>
  <c r="D300" i="3" s="1"/>
  <c r="C302" i="3"/>
  <c r="C301" i="3" s="1"/>
  <c r="C300" i="3" s="1"/>
  <c r="D306" i="3"/>
  <c r="D305" i="3" s="1"/>
  <c r="C306" i="3"/>
  <c r="C305" i="3" s="1"/>
  <c r="D309" i="3"/>
  <c r="D308" i="3" s="1"/>
  <c r="C309" i="3"/>
  <c r="C308" i="3" s="1"/>
  <c r="D316" i="3"/>
  <c r="D315" i="3" s="1"/>
  <c r="C316" i="3"/>
  <c r="C315" i="3" s="1"/>
  <c r="D319" i="3"/>
  <c r="D318" i="3" s="1"/>
  <c r="C319" i="3"/>
  <c r="C318" i="3" s="1"/>
  <c r="D322" i="3"/>
  <c r="D321" i="3" s="1"/>
  <c r="C322" i="3"/>
  <c r="C321" i="3" s="1"/>
  <c r="D330" i="3"/>
  <c r="D329" i="3" s="1"/>
  <c r="C330" i="3"/>
  <c r="C329" i="3" s="1"/>
  <c r="D333" i="3"/>
  <c r="C333" i="3"/>
  <c r="D336" i="3"/>
  <c r="C336" i="3"/>
  <c r="C355" i="3"/>
  <c r="C354" i="3" s="1"/>
  <c r="D355" i="3"/>
  <c r="D354" i="3" s="1"/>
  <c r="D364" i="3"/>
  <c r="D363" i="3" s="1"/>
  <c r="C364" i="3"/>
  <c r="C363" i="3" s="1"/>
  <c r="D369" i="3"/>
  <c r="D368" i="3" s="1"/>
  <c r="D367" i="3" s="1"/>
  <c r="D366" i="3" s="1"/>
  <c r="C369" i="3"/>
  <c r="C368" i="3" s="1"/>
  <c r="C367" i="3" s="1"/>
  <c r="C366" i="3" s="1"/>
  <c r="D373" i="3"/>
  <c r="D372" i="3" s="1"/>
  <c r="D371" i="3" s="1"/>
  <c r="C373" i="3"/>
  <c r="C372" i="3" s="1"/>
  <c r="C371" i="3" s="1"/>
  <c r="D311" i="3" l="1"/>
  <c r="C311" i="3"/>
  <c r="C347" i="3"/>
  <c r="D347" i="3"/>
  <c r="E194" i="3"/>
  <c r="C245" i="3"/>
  <c r="D245" i="3"/>
  <c r="F163" i="3"/>
  <c r="D8" i="3"/>
  <c r="C8" i="3"/>
  <c r="F28" i="3"/>
  <c r="E28" i="3"/>
  <c r="C162" i="3"/>
  <c r="E90" i="3"/>
  <c r="C89" i="3"/>
  <c r="F90" i="3"/>
  <c r="D277" i="3"/>
  <c r="C277" i="3"/>
  <c r="F64" i="3"/>
  <c r="C270" i="3"/>
  <c r="C269" i="3" s="1"/>
  <c r="D89" i="3"/>
  <c r="D116" i="3"/>
  <c r="D162" i="3"/>
  <c r="C116" i="3"/>
  <c r="C304" i="3"/>
  <c r="D270" i="3"/>
  <c r="D269" i="3" s="1"/>
  <c r="D304" i="3"/>
  <c r="C332" i="3"/>
  <c r="C325" i="3" s="1"/>
  <c r="D231" i="3"/>
  <c r="D230" i="3" s="1"/>
  <c r="D332" i="3"/>
  <c r="D325" i="3" s="1"/>
  <c r="C231" i="3"/>
  <c r="C230" i="3" s="1"/>
  <c r="A59" i="3"/>
  <c r="A60" i="3"/>
  <c r="C324" i="3" l="1"/>
  <c r="D324" i="3"/>
  <c r="D213" i="3"/>
  <c r="C213" i="3"/>
  <c r="D299" i="3"/>
  <c r="C299" i="3"/>
  <c r="C268" i="3"/>
  <c r="D268" i="3"/>
  <c r="F374" i="3"/>
  <c r="E374" i="3"/>
  <c r="F373" i="3"/>
  <c r="E373" i="3"/>
  <c r="F372" i="3"/>
  <c r="E372" i="3"/>
  <c r="F371" i="3"/>
  <c r="E371" i="3"/>
  <c r="F370" i="3"/>
  <c r="E370" i="3"/>
  <c r="F369" i="3"/>
  <c r="E369" i="3"/>
  <c r="F368" i="3"/>
  <c r="E368" i="3"/>
  <c r="F367" i="3"/>
  <c r="E367" i="3"/>
  <c r="F366" i="3"/>
  <c r="E366" i="3"/>
  <c r="F365" i="3"/>
  <c r="E365" i="3"/>
  <c r="F364" i="3"/>
  <c r="E364" i="3"/>
  <c r="F363" i="3"/>
  <c r="E363" i="3"/>
  <c r="F358" i="3"/>
  <c r="E358" i="3"/>
  <c r="F357" i="3"/>
  <c r="E357" i="3"/>
  <c r="F356" i="3"/>
  <c r="E356" i="3"/>
  <c r="F355" i="3"/>
  <c r="E355" i="3"/>
  <c r="F354" i="3"/>
  <c r="E354" i="3"/>
  <c r="F353" i="3"/>
  <c r="E353" i="3"/>
  <c r="F351" i="3"/>
  <c r="E351" i="3"/>
  <c r="F350" i="3"/>
  <c r="E350" i="3"/>
  <c r="F348" i="3"/>
  <c r="E348" i="3"/>
  <c r="F347" i="3"/>
  <c r="E347" i="3"/>
  <c r="F338" i="3"/>
  <c r="E338" i="3"/>
  <c r="F337" i="3"/>
  <c r="E337" i="3"/>
  <c r="F336" i="3"/>
  <c r="E336" i="3"/>
  <c r="F335" i="3"/>
  <c r="E335" i="3"/>
  <c r="F334" i="3"/>
  <c r="E334" i="3"/>
  <c r="F333" i="3"/>
  <c r="E333" i="3"/>
  <c r="F332" i="3"/>
  <c r="E332" i="3"/>
  <c r="F331" i="3"/>
  <c r="E331" i="3"/>
  <c r="F330" i="3"/>
  <c r="E330" i="3"/>
  <c r="F329" i="3"/>
  <c r="E329" i="3"/>
  <c r="F325" i="3"/>
  <c r="E325" i="3"/>
  <c r="F323" i="3"/>
  <c r="E323" i="3"/>
  <c r="F322" i="3"/>
  <c r="E322" i="3"/>
  <c r="F321" i="3"/>
  <c r="E321" i="3"/>
  <c r="F320" i="3"/>
  <c r="E320" i="3"/>
  <c r="F319" i="3"/>
  <c r="E319" i="3"/>
  <c r="F318" i="3"/>
  <c r="E318" i="3"/>
  <c r="F317" i="3"/>
  <c r="E317" i="3"/>
  <c r="F316" i="3"/>
  <c r="E316" i="3"/>
  <c r="F315" i="3"/>
  <c r="E315" i="3"/>
  <c r="F311" i="3"/>
  <c r="E311" i="3"/>
  <c r="F310" i="3"/>
  <c r="E310" i="3"/>
  <c r="F309" i="3"/>
  <c r="E309" i="3"/>
  <c r="F308" i="3"/>
  <c r="E308" i="3"/>
  <c r="F307" i="3"/>
  <c r="E307" i="3"/>
  <c r="F306" i="3"/>
  <c r="E306" i="3"/>
  <c r="F305" i="3"/>
  <c r="E305" i="3"/>
  <c r="F304" i="3"/>
  <c r="E304" i="3"/>
  <c r="F303" i="3"/>
  <c r="E303" i="3"/>
  <c r="F302" i="3"/>
  <c r="E302" i="3"/>
  <c r="F301" i="3"/>
  <c r="E301" i="3"/>
  <c r="F300" i="3"/>
  <c r="E300" i="3"/>
  <c r="F298" i="3"/>
  <c r="E298" i="3"/>
  <c r="F297" i="3"/>
  <c r="E297" i="3"/>
  <c r="F296" i="3"/>
  <c r="E296" i="3"/>
  <c r="F295" i="3"/>
  <c r="E295" i="3"/>
  <c r="F294" i="3"/>
  <c r="F292" i="3"/>
  <c r="E292" i="3"/>
  <c r="F291" i="3"/>
  <c r="E291" i="3"/>
  <c r="F287" i="3"/>
  <c r="E287" i="3"/>
  <c r="F286" i="3"/>
  <c r="E286" i="3"/>
  <c r="F285" i="3"/>
  <c r="E285" i="3"/>
  <c r="F284" i="3"/>
  <c r="E284" i="3"/>
  <c r="F283" i="3"/>
  <c r="E283" i="3"/>
  <c r="F282" i="3"/>
  <c r="E282" i="3"/>
  <c r="F281" i="3"/>
  <c r="E281" i="3"/>
  <c r="F280" i="3"/>
  <c r="E280" i="3"/>
  <c r="F279" i="3"/>
  <c r="E279" i="3"/>
  <c r="F278" i="3"/>
  <c r="E278" i="3"/>
  <c r="F277" i="3"/>
  <c r="E277" i="3"/>
  <c r="F276" i="3"/>
  <c r="E276" i="3"/>
  <c r="F275" i="3"/>
  <c r="E275" i="3"/>
  <c r="F274" i="3"/>
  <c r="E274" i="3"/>
  <c r="F273" i="3"/>
  <c r="E273" i="3"/>
  <c r="F272" i="3"/>
  <c r="E272" i="3"/>
  <c r="F271" i="3"/>
  <c r="E271" i="3"/>
  <c r="F270" i="3"/>
  <c r="E270" i="3"/>
  <c r="F269" i="3"/>
  <c r="E269" i="3"/>
  <c r="F267" i="3"/>
  <c r="E267" i="3"/>
  <c r="F266" i="3"/>
  <c r="E266" i="3"/>
  <c r="F265" i="3"/>
  <c r="E265" i="3"/>
  <c r="F262" i="3"/>
  <c r="E262" i="3"/>
  <c r="F258" i="3"/>
  <c r="E258" i="3"/>
  <c r="F257" i="3"/>
  <c r="E257" i="3"/>
  <c r="F256" i="3"/>
  <c r="E256" i="3"/>
  <c r="F255" i="3"/>
  <c r="E255" i="3"/>
  <c r="F254" i="3"/>
  <c r="E254" i="3"/>
  <c r="F253" i="3"/>
  <c r="E253" i="3"/>
  <c r="F252" i="3"/>
  <c r="E252" i="3"/>
  <c r="F251" i="3"/>
  <c r="E251" i="3"/>
  <c r="F250" i="3"/>
  <c r="E250" i="3"/>
  <c r="F249" i="3"/>
  <c r="E249" i="3"/>
  <c r="F248" i="3"/>
  <c r="E248" i="3"/>
  <c r="F247" i="3"/>
  <c r="E247" i="3"/>
  <c r="F246" i="3"/>
  <c r="E246" i="3"/>
  <c r="F245" i="3"/>
  <c r="E245" i="3"/>
  <c r="F240" i="3"/>
  <c r="E240" i="3"/>
  <c r="F239" i="3"/>
  <c r="E239" i="3"/>
  <c r="F238" i="3"/>
  <c r="E238" i="3"/>
  <c r="F237" i="3"/>
  <c r="E237" i="3"/>
  <c r="F236" i="3"/>
  <c r="E236" i="3"/>
  <c r="F235" i="3"/>
  <c r="E235" i="3"/>
  <c r="F234" i="3"/>
  <c r="E234" i="3"/>
  <c r="F233" i="3"/>
  <c r="E233" i="3"/>
  <c r="F232" i="3"/>
  <c r="E232" i="3"/>
  <c r="F231" i="3"/>
  <c r="E231" i="3"/>
  <c r="F230" i="3"/>
  <c r="E230" i="3"/>
  <c r="F229" i="3"/>
  <c r="E229" i="3"/>
  <c r="F228" i="3"/>
  <c r="E228" i="3"/>
  <c r="F227" i="3"/>
  <c r="E227" i="3"/>
  <c r="F226" i="3"/>
  <c r="E226" i="3"/>
  <c r="F225" i="3"/>
  <c r="E225" i="3"/>
  <c r="F224" i="3"/>
  <c r="E224" i="3"/>
  <c r="F223" i="3"/>
  <c r="E223" i="3"/>
  <c r="F222" i="3"/>
  <c r="E222" i="3"/>
  <c r="F221" i="3"/>
  <c r="E221" i="3"/>
  <c r="F220" i="3"/>
  <c r="E220" i="3"/>
  <c r="F219" i="3"/>
  <c r="E219" i="3"/>
  <c r="F218" i="3"/>
  <c r="E218" i="3"/>
  <c r="F217" i="3"/>
  <c r="E217" i="3"/>
  <c r="F216" i="3"/>
  <c r="E216" i="3"/>
  <c r="F215" i="3"/>
  <c r="E215" i="3"/>
  <c r="F214" i="3"/>
  <c r="E214" i="3"/>
  <c r="E212" i="3"/>
  <c r="F211" i="3"/>
  <c r="E211" i="3"/>
  <c r="F210" i="3"/>
  <c r="E210" i="3"/>
  <c r="F209" i="3"/>
  <c r="E209" i="3"/>
  <c r="F208" i="3"/>
  <c r="E208" i="3"/>
  <c r="F207" i="3"/>
  <c r="E207" i="3"/>
  <c r="F203" i="3"/>
  <c r="E203" i="3"/>
  <c r="F202" i="3"/>
  <c r="E202" i="3"/>
  <c r="F201" i="3"/>
  <c r="E201" i="3"/>
  <c r="F200" i="3"/>
  <c r="E200" i="3"/>
  <c r="F199" i="3"/>
  <c r="E199" i="3"/>
  <c r="F198" i="3"/>
  <c r="E198" i="3"/>
  <c r="F197" i="3"/>
  <c r="E197" i="3"/>
  <c r="F196" i="3"/>
  <c r="E196" i="3"/>
  <c r="F195" i="3"/>
  <c r="E195" i="3"/>
  <c r="F194" i="3"/>
  <c r="F193" i="3"/>
  <c r="E193" i="3"/>
  <c r="F192" i="3"/>
  <c r="E192" i="3"/>
  <c r="F191" i="3"/>
  <c r="E191" i="3"/>
  <c r="F187" i="3"/>
  <c r="E187" i="3"/>
  <c r="F186" i="3"/>
  <c r="E186" i="3"/>
  <c r="F185" i="3"/>
  <c r="E185" i="3"/>
  <c r="F184" i="3"/>
  <c r="E184" i="3"/>
  <c r="F183" i="3"/>
  <c r="E183" i="3"/>
  <c r="F182" i="3"/>
  <c r="E182" i="3"/>
  <c r="F181" i="3"/>
  <c r="F180" i="3"/>
  <c r="E180" i="3"/>
  <c r="F179" i="3"/>
  <c r="E179" i="3"/>
  <c r="F177" i="3"/>
  <c r="E177" i="3"/>
  <c r="F176" i="3"/>
  <c r="E176" i="3"/>
  <c r="F175" i="3"/>
  <c r="E175" i="3"/>
  <c r="F174" i="3"/>
  <c r="E174" i="3"/>
  <c r="F173" i="3"/>
  <c r="E173" i="3"/>
  <c r="F172" i="3"/>
  <c r="E172" i="3"/>
  <c r="F171" i="3"/>
  <c r="E171" i="3"/>
  <c r="F170" i="3"/>
  <c r="E170" i="3"/>
  <c r="F166" i="3"/>
  <c r="E166" i="3"/>
  <c r="F165" i="3"/>
  <c r="E165" i="3"/>
  <c r="F164" i="3"/>
  <c r="E164" i="3"/>
  <c r="E163" i="3"/>
  <c r="F162" i="3"/>
  <c r="E162" i="3"/>
  <c r="F161" i="3"/>
  <c r="E161" i="3"/>
  <c r="F160" i="3"/>
  <c r="E160" i="3"/>
  <c r="F159" i="3"/>
  <c r="E159" i="3"/>
  <c r="F158" i="3"/>
  <c r="E158" i="3"/>
  <c r="F154" i="3"/>
  <c r="E154" i="3"/>
  <c r="F153" i="3"/>
  <c r="E153" i="3"/>
  <c r="E152" i="3"/>
  <c r="F148" i="3"/>
  <c r="E148" i="3"/>
  <c r="F147" i="3"/>
  <c r="E147" i="3"/>
  <c r="F146" i="3"/>
  <c r="E146" i="3"/>
  <c r="F145" i="3"/>
  <c r="E145" i="3"/>
  <c r="F144" i="3"/>
  <c r="E144" i="3"/>
  <c r="F143" i="3"/>
  <c r="E143" i="3"/>
  <c r="F142" i="3"/>
  <c r="E142" i="3"/>
  <c r="F141" i="3"/>
  <c r="E141" i="3"/>
  <c r="F140" i="3"/>
  <c r="E140" i="3"/>
  <c r="F139" i="3"/>
  <c r="E139" i="3"/>
  <c r="F138" i="3"/>
  <c r="E138" i="3"/>
  <c r="F137" i="3"/>
  <c r="E137" i="3"/>
  <c r="F136" i="3"/>
  <c r="E136" i="3"/>
  <c r="F135" i="3"/>
  <c r="E135" i="3"/>
  <c r="F134" i="3"/>
  <c r="E134" i="3"/>
  <c r="F133" i="3"/>
  <c r="E133" i="3"/>
  <c r="F132" i="3"/>
  <c r="E132" i="3"/>
  <c r="F131" i="3"/>
  <c r="E131" i="3"/>
  <c r="F127" i="3"/>
  <c r="E127" i="3"/>
  <c r="F126" i="3"/>
  <c r="E126" i="3"/>
  <c r="F125" i="3"/>
  <c r="E125" i="3"/>
  <c r="F124" i="3"/>
  <c r="E124" i="3"/>
  <c r="F123" i="3"/>
  <c r="E123" i="3"/>
  <c r="F122" i="3"/>
  <c r="E122" i="3"/>
  <c r="F121" i="3"/>
  <c r="E121" i="3"/>
  <c r="F120" i="3"/>
  <c r="E120" i="3"/>
  <c r="F119" i="3"/>
  <c r="E119" i="3"/>
  <c r="F118" i="3"/>
  <c r="E118" i="3"/>
  <c r="F117" i="3"/>
  <c r="E117" i="3"/>
  <c r="F116" i="3"/>
  <c r="E116" i="3"/>
  <c r="F115" i="3"/>
  <c r="E115" i="3"/>
  <c r="F114" i="3"/>
  <c r="E114" i="3"/>
  <c r="F112" i="3"/>
  <c r="E112" i="3"/>
  <c r="F111" i="3"/>
  <c r="E111" i="3"/>
  <c r="F110" i="3"/>
  <c r="E110" i="3"/>
  <c r="F109" i="3"/>
  <c r="E109" i="3"/>
  <c r="F108" i="3"/>
  <c r="E108" i="3"/>
  <c r="F107" i="3"/>
  <c r="E107" i="3"/>
  <c r="F106" i="3"/>
  <c r="E106" i="3"/>
  <c r="F105" i="3"/>
  <c r="E105" i="3"/>
  <c r="F104" i="3"/>
  <c r="E104" i="3"/>
  <c r="F102" i="3"/>
  <c r="E102" i="3"/>
  <c r="F101" i="3"/>
  <c r="E101" i="3"/>
  <c r="F100" i="3"/>
  <c r="E100" i="3"/>
  <c r="F99" i="3"/>
  <c r="E99" i="3"/>
  <c r="F98" i="3"/>
  <c r="E98" i="3"/>
  <c r="F95" i="3"/>
  <c r="E95" i="3"/>
  <c r="F94" i="3"/>
  <c r="E94" i="3"/>
  <c r="F93" i="3"/>
  <c r="E93" i="3"/>
  <c r="F92" i="3"/>
  <c r="E92" i="3"/>
  <c r="F91" i="3"/>
  <c r="F89" i="3"/>
  <c r="E89" i="3"/>
  <c r="E88" i="3"/>
  <c r="F87" i="3"/>
  <c r="E87" i="3"/>
  <c r="F86" i="3"/>
  <c r="E86" i="3"/>
  <c r="F85" i="3"/>
  <c r="E85" i="3"/>
  <c r="F84" i="3"/>
  <c r="E84" i="3"/>
  <c r="F83" i="3"/>
  <c r="E83" i="3"/>
  <c r="F81" i="3"/>
  <c r="E81" i="3"/>
  <c r="F80" i="3"/>
  <c r="E80" i="3"/>
  <c r="F79" i="3"/>
  <c r="E79" i="3"/>
  <c r="F78" i="3"/>
  <c r="E78" i="3"/>
  <c r="F77" i="3"/>
  <c r="E77" i="3"/>
  <c r="F76" i="3"/>
  <c r="E76" i="3"/>
  <c r="F75" i="3"/>
  <c r="E75" i="3"/>
  <c r="F74" i="3"/>
  <c r="E74" i="3"/>
  <c r="F73" i="3"/>
  <c r="E73" i="3"/>
  <c r="F72" i="3"/>
  <c r="E72" i="3"/>
  <c r="F71" i="3"/>
  <c r="E71" i="3"/>
  <c r="F70" i="3"/>
  <c r="E70" i="3"/>
  <c r="F67" i="3"/>
  <c r="E67" i="3"/>
  <c r="F66" i="3"/>
  <c r="E66" i="3"/>
  <c r="F65" i="3"/>
  <c r="E65" i="3"/>
  <c r="E64" i="3"/>
  <c r="F63" i="3"/>
  <c r="E63" i="3"/>
  <c r="F60" i="3"/>
  <c r="E60" i="3"/>
  <c r="F59" i="3"/>
  <c r="E59" i="3"/>
  <c r="F56" i="3"/>
  <c r="E56" i="3"/>
  <c r="F55" i="3"/>
  <c r="E55" i="3"/>
  <c r="F54" i="3"/>
  <c r="E54" i="3"/>
  <c r="F51" i="3"/>
  <c r="E51" i="3"/>
  <c r="F50" i="3"/>
  <c r="E50" i="3"/>
  <c r="F49" i="3"/>
  <c r="E49" i="3"/>
  <c r="F46" i="3"/>
  <c r="E46" i="3"/>
  <c r="F45" i="3"/>
  <c r="E45" i="3"/>
  <c r="F44" i="3"/>
  <c r="E44" i="3"/>
  <c r="F43" i="3"/>
  <c r="E43" i="3"/>
  <c r="F41" i="3"/>
  <c r="E41" i="3"/>
  <c r="F38" i="3"/>
  <c r="E38" i="3"/>
  <c r="F37" i="3"/>
  <c r="E37" i="3"/>
  <c r="F36" i="3"/>
  <c r="E36" i="3"/>
  <c r="F33" i="3"/>
  <c r="E33" i="3"/>
  <c r="F32" i="3"/>
  <c r="E32" i="3"/>
  <c r="F31" i="3"/>
  <c r="E31" i="3"/>
  <c r="F27" i="3"/>
  <c r="E27" i="3"/>
  <c r="F25" i="3"/>
  <c r="E25" i="3"/>
  <c r="F24" i="3"/>
  <c r="E24" i="3"/>
  <c r="F21" i="3"/>
  <c r="E21" i="3"/>
  <c r="F20" i="3"/>
  <c r="E20" i="3"/>
  <c r="F19" i="3"/>
  <c r="E19" i="3"/>
  <c r="F18" i="3"/>
  <c r="E18" i="3"/>
  <c r="F14" i="3"/>
  <c r="F13" i="3"/>
  <c r="E13" i="3"/>
  <c r="F12" i="3"/>
  <c r="E12" i="3"/>
  <c r="F8" i="3"/>
  <c r="E8" i="3"/>
  <c r="E61" i="3"/>
  <c r="F61" i="3"/>
  <c r="F57" i="3"/>
  <c r="E52" i="3"/>
  <c r="F52" i="3"/>
  <c r="F47" i="3"/>
  <c r="E42" i="3"/>
  <c r="F42" i="3"/>
  <c r="F40" i="3"/>
  <c r="F34" i="3"/>
  <c r="E34" i="3"/>
  <c r="F29" i="3"/>
  <c r="F26" i="3"/>
  <c r="F22" i="3"/>
  <c r="F16" i="3"/>
  <c r="E213" i="3" l="1"/>
  <c r="C6" i="3"/>
  <c r="D6" i="3"/>
  <c r="F268" i="3"/>
  <c r="F213" i="3"/>
  <c r="E324" i="3"/>
  <c r="E268" i="3"/>
  <c r="F299" i="3"/>
  <c r="E299" i="3"/>
  <c r="F324" i="3"/>
  <c r="E11" i="3"/>
  <c r="E57" i="3"/>
  <c r="E26" i="3"/>
  <c r="F23" i="3"/>
  <c r="E23" i="3"/>
  <c r="E22" i="3"/>
  <c r="F11" i="3"/>
  <c r="E16" i="3"/>
  <c r="E29" i="3"/>
  <c r="E47" i="3"/>
  <c r="E17" i="3"/>
  <c r="E30" i="3"/>
  <c r="E40" i="3"/>
  <c r="E48" i="3"/>
  <c r="F17" i="3"/>
  <c r="F30" i="3"/>
  <c r="E10" i="3"/>
  <c r="E35" i="3"/>
  <c r="E53" i="3"/>
  <c r="E58" i="3"/>
  <c r="E62" i="3"/>
  <c r="F48" i="3"/>
  <c r="F10" i="3"/>
  <c r="F35" i="3"/>
  <c r="F53" i="3"/>
  <c r="F58" i="3"/>
  <c r="F62" i="3"/>
  <c r="F15" i="3"/>
  <c r="E9" i="3"/>
  <c r="F9" i="3"/>
  <c r="E39" i="3" l="1"/>
  <c r="E15" i="3"/>
  <c r="F39" i="3"/>
  <c r="F6" i="3"/>
  <c r="E6" i="3"/>
</calcChain>
</file>

<file path=xl/sharedStrings.xml><?xml version="1.0" encoding="utf-8"?>
<sst xmlns="http://schemas.openxmlformats.org/spreadsheetml/2006/main" count="742" uniqueCount="467">
  <si>
    <t>Наименование 
показателя</t>
  </si>
  <si>
    <t>Утвержденные бюджетные назначения</t>
  </si>
  <si>
    <t>Исполнено</t>
  </si>
  <si>
    <t>х</t>
  </si>
  <si>
    <t xml:space="preserve">в том числе: </t>
  </si>
  <si>
    <t>Код расхода по бюджетной классификации</t>
  </si>
  <si>
    <t>Расходы бюджета - ИТОГО</t>
  </si>
  <si>
    <t>ОБЩЕГОСУДАРСТВЕННЫЕ ВОПРОСЫ</t>
  </si>
  <si>
    <t xml:space="preserve"> 000 0100 0000000000 000</t>
  </si>
  <si>
    <t>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</si>
  <si>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</si>
  <si>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</si>
  <si>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000 0102 0000000000 100</t>
  </si>
  <si>
    <t>Расходы на выплаты персоналу государственных (муниципальных) органов</t>
  </si>
  <si>
    <t xml:space="preserve"> 000 0102 0000000000 120</t>
  </si>
  <si>
    <t>Фонд оплаты труда государственных (муниципальных) органов</t>
  </si>
  <si>
    <t xml:space="preserve"> 000 0102 0000000000 121</t>
  </si>
  <si>
    <t>Иные выплаты персоналу государственных (муниципальных) органов, за исключением фонда оплаты труда</t>
  </si>
  <si>
    <t xml:space="preserve"> 000 0102 0000000000 122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</si>
  <si>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</si>
  <si>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000 0102 0000000000 129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</si>
  <si>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</si>
  <si>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</si>
  <si>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000 0103 0000000000 100</t>
  </si>
  <si>
    <t xml:space="preserve"> 000 0103 0000000000 120</t>
  </si>
  <si>
    <t xml:space="preserve"> 000 0103 0000000000 121</t>
  </si>
  <si>
    <t xml:space="preserve"> 000 0103 0000000000 122</t>
  </si>
  <si>
    <t xml:space="preserve"> 000 0103 0000000000 129</t>
  </si>
  <si>
    <t>Закупка товаров, работ и услуг для обеспечения государственных (муниципальных) нужд</t>
  </si>
  <si>
    <t xml:space="preserve"> 000 0103 0000000000 200</t>
  </si>
  <si>
    <t>Иные закупки товаров, работ и услуг для обеспечения государственных (муниципальных) нужд</t>
  </si>
  <si>
    <t xml:space="preserve"> 000 0103 0000000000 240</t>
  </si>
  <si>
    <t>Закупка товаров, работ, услуг в сфере информационно-коммуникационных технологий</t>
  </si>
  <si>
    <t xml:space="preserve"> 000 0103 0000000000 242</t>
  </si>
  <si>
    <t>Прочая закупка товаров, работ и услуг</t>
  </si>
  <si>
    <t xml:space="preserve"> 000 0103 0000000000 244</t>
  </si>
  <si>
    <t>Иные бюджетные ассигнования</t>
  </si>
  <si>
    <t>Уплата налогов, сборов и иных платежей</t>
  </si>
  <si>
    <t>Уплата иных платежей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</si>
  <si>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</si>
  <si>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</si>
  <si>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</si>
  <si>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</si>
  <si>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</si>
  <si>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000 0104 0000000000 122</t>
  </si>
  <si>
    <t xml:space="preserve"> 000 0104 0000000000 129</t>
  </si>
  <si>
    <t xml:space="preserve"> 000 0104 0000000000 200</t>
  </si>
  <si>
    <t xml:space="preserve"> 000 0104 0000000000 240</t>
  </si>
  <si>
    <t xml:space="preserve"> 000 0104 0000000000 242</t>
  </si>
  <si>
    <t xml:space="preserve"> 000 0104 0000000000 244</t>
  </si>
  <si>
    <t>Закупка энергетических ресурсов</t>
  </si>
  <si>
    <t xml:space="preserve"> 000 0104 0000000000 247</t>
  </si>
  <si>
    <t xml:space="preserve"> 000 0104 0000000000 800</t>
  </si>
  <si>
    <t>Исполнение судебных актов</t>
  </si>
  <si>
    <t xml:space="preserve"> 000 0104 0000000000 830</t>
  </si>
  <si>
    <t>Исполнение судебных актов Российской Федерации и мировых соглашений по возмещению причиненного вреда</t>
  </si>
  <si>
    <t xml:space="preserve"> 000 0104 0000000000 831</t>
  </si>
  <si>
    <t xml:space="preserve"> 000 0104 0000000000 850</t>
  </si>
  <si>
    <t>Уплата налога на имущество организаций и земельного налога</t>
  </si>
  <si>
    <t xml:space="preserve"> 000 0104 0000000000 851</t>
  </si>
  <si>
    <t>Уплата прочих налогов, сборов</t>
  </si>
  <si>
    <t xml:space="preserve"> 000 0104 0000000000 852</t>
  </si>
  <si>
    <t xml:space="preserve"> 000 0104 0000000000 853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</si>
  <si>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</si>
  <si>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</si>
  <si>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</si>
  <si>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</si>
  <si>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</si>
  <si>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</si>
  <si>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</si>
  <si>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</si>
  <si>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</si>
  <si>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000 0106 0000000000 242</t>
  </si>
  <si>
    <t xml:space="preserve"> 000 0106 0000000000 244</t>
  </si>
  <si>
    <t xml:space="preserve"> 000 0106 0000000000 247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</si>
  <si>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</si>
  <si>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</si>
  <si>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</si>
  <si>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 xml:space="preserve"> 000 0106 0000000000 800</t>
  </si>
  <si>
    <t xml:space="preserve"> 000 0106 0000000000 850</t>
  </si>
  <si>
    <t xml:space="preserve"> 000 0106 0000000000 852</t>
  </si>
  <si>
    <t xml:space="preserve"> 000 0106 0000000000 853</t>
  </si>
  <si>
    <t>Резервные фонды</t>
  </si>
  <si>
    <t xml:space="preserve"> 000 0111 0000000000 000</t>
  </si>
  <si>
    <t xml:space="preserve"> 000 0111 0000000000 800</t>
  </si>
  <si>
    <t>Резервные средства</t>
  </si>
  <si>
    <t xml:space="preserve"> 000 0111 0000000000 870</t>
  </si>
  <si>
    <t>Другие общегосударственные вопросы</t>
  </si>
  <si>
    <t xml:space="preserve"> 000 0113 0000000000 000</t>
  </si>
  <si>
    <t xml:space="preserve"> 000 0113 0000000000 100</t>
  </si>
  <si>
    <t xml:space="preserve"> 000 0113 0000000000 120</t>
  </si>
  <si>
    <t xml:space="preserve"> 000 0113 0000000000 121</t>
  </si>
  <si>
    <t xml:space="preserve"> 000 0113 0000000000 122</t>
  </si>
  <si>
    <t xml:space="preserve"> 000 0113 0000000000 129</t>
  </si>
  <si>
    <t xml:space="preserve"> 000 0113 0000000000 200</t>
  </si>
  <si>
    <t xml:space="preserve"> 000 0113 0000000000 240</t>
  </si>
  <si>
    <t xml:space="preserve"> 000 0113 0000000000 242</t>
  </si>
  <si>
    <t xml:space="preserve"> 000 0113 0000000000 244</t>
  </si>
  <si>
    <t xml:space="preserve"> 000 0113 0000000000 247</t>
  </si>
  <si>
    <t xml:space="preserve"> 000 0113 0000000000 300</t>
  </si>
  <si>
    <t xml:space="preserve"> 000 0113 0000000000 320</t>
  </si>
  <si>
    <t xml:space="preserve"> 000 0113 0000000000 321</t>
  </si>
  <si>
    <t>Предоставление субсидий бюджетным, автономным учреждениям и иным некоммерческим организациям</t>
  </si>
  <si>
    <t xml:space="preserve"> 000 0113 0000000000 600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</si>
  <si>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</si>
  <si>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 000 0113 0000000000 630</t>
  </si>
  <si>
    <t>Субсидии (гранты в форме субсидий), не подлежащие казначейскому сопровождению</t>
  </si>
  <si>
    <t xml:space="preserve"> 000 0113 0000000000 633</t>
  </si>
  <si>
    <t xml:space="preserve"> 000 0113 0000000000 800</t>
  </si>
  <si>
    <t xml:space="preserve"> 000 0113 0000000000 830</t>
  </si>
  <si>
    <t xml:space="preserve"> 000 0113 0000000000 831</t>
  </si>
  <si>
    <t xml:space="preserve"> 000 0113 0000000000 850</t>
  </si>
  <si>
    <t xml:space="preserve"> 000 0113 0000000000 851</t>
  </si>
  <si>
    <t xml:space="preserve"> 000 0113 0000000000 852</t>
  </si>
  <si>
    <t>НАЦИОНАЛЬНАЯ БЕЗОПАСНОСТЬ И ПРАВООХРАНИТЕЛЬНАЯ ДЕЯТЕЛЬНОСТЬ</t>
  </si>
  <si>
    <t xml:space="preserve"> 000 0300 0000000000 000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</si>
  <si>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</si>
  <si>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 000 0310 0000000000 000</t>
  </si>
  <si>
    <t xml:space="preserve"> 000 0310 0000000000 100</t>
  </si>
  <si>
    <t>Расходы на выплаты персоналу казенных учреждений</t>
  </si>
  <si>
    <t xml:space="preserve"> 000 0310 0000000000 110</t>
  </si>
  <si>
    <t>Фонд оплаты труда учреждений</t>
  </si>
  <si>
    <t xml:space="preserve"> 000 0310 0000000000 111</t>
  </si>
  <si>
    <t>Иные выплаты персоналу учреждений, за исключением фонда оплаты труда</t>
  </si>
  <si>
    <t xml:space="preserve"> 000 0310 0000000000 112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</si>
  <si>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</si>
  <si>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 000 0310 0000000000 119</t>
  </si>
  <si>
    <t xml:space="preserve"> 000 0310 0000000000 200</t>
  </si>
  <si>
    <t xml:space="preserve"> 000 0310 0000000000 240</t>
  </si>
  <si>
    <t xml:space="preserve"> 000 0310 0000000000 242</t>
  </si>
  <si>
    <t xml:space="preserve"> 000 0310 0000000000 244</t>
  </si>
  <si>
    <t xml:space="preserve"> 000 0310 0000000000 247</t>
  </si>
  <si>
    <t xml:space="preserve"> 000 0310 0000000000 800</t>
  </si>
  <si>
    <t xml:space="preserve"> 000 0310 0000000000 850</t>
  </si>
  <si>
    <t xml:space="preserve"> 000 0310 0000000000 851</t>
  </si>
  <si>
    <t xml:space="preserve"> 000 0310 0000000000 852</t>
  </si>
  <si>
    <t>Другие вопросы в области национальной безопасности и правоохранительной деятельности</t>
  </si>
  <si>
    <t xml:space="preserve"> 000 0314 0000000000 000</t>
  </si>
  <si>
    <t xml:space="preserve"> 000 0314 0000000000 100</t>
  </si>
  <si>
    <t xml:space="preserve"> 000 0314 0000000000 120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</si>
  <si>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</si>
  <si>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 000 0314 0000000000 123</t>
  </si>
  <si>
    <t xml:space="preserve"> 000 0314 0000000000 200</t>
  </si>
  <si>
    <t xml:space="preserve"> 000 0314 0000000000 240</t>
  </si>
  <si>
    <t xml:space="preserve"> 000 0314 0000000000 244</t>
  </si>
  <si>
    <t xml:space="preserve"> 000 0314 0000000000 247</t>
  </si>
  <si>
    <t>НАЦИОНАЛЬНАЯ ЭКОНОМИКА</t>
  </si>
  <si>
    <t xml:space="preserve"> 000 0400 0000000000 000</t>
  </si>
  <si>
    <t>Транспорт</t>
  </si>
  <si>
    <t xml:space="preserve"> 000 0408 0000000000 000</t>
  </si>
  <si>
    <t xml:space="preserve"> 000 0408 0000000000 200</t>
  </si>
  <si>
    <t xml:space="preserve"> 000 0408 0000000000 240</t>
  </si>
  <si>
    <t xml:space="preserve"> 000 0408 0000000000 244</t>
  </si>
  <si>
    <t xml:space="preserve"> 000 0408 0000000000 800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</si>
  <si>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</si>
  <si>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000 0408 0000000000 810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</si>
  <si>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</si>
  <si>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 000 0408 0000000000 811</t>
  </si>
  <si>
    <t>Дорожное хозяйство (дорожные фонды)</t>
  </si>
  <si>
    <t xml:space="preserve"> 000 0409 0000000000 000</t>
  </si>
  <si>
    <t xml:space="preserve"> 000 0409 0000000000 200</t>
  </si>
  <si>
    <t xml:space="preserve"> 000 0409 0000000000 240</t>
  </si>
  <si>
    <t xml:space="preserve"> 000 0409 0000000000 244</t>
  </si>
  <si>
    <t xml:space="preserve"> 000 0409 0000000000 800</t>
  </si>
  <si>
    <t xml:space="preserve"> 000 0409 0000000000 810</t>
  </si>
  <si>
    <t xml:space="preserve"> 000 0409 0000000000 811</t>
  </si>
  <si>
    <t>Связь и информатика</t>
  </si>
  <si>
    <t xml:space="preserve"> 000 0410 0000000000 000</t>
  </si>
  <si>
    <t xml:space="preserve"> 000 0410 0000000000 600</t>
  </si>
  <si>
    <t>Субсидии бюджетным учреждениям</t>
  </si>
  <si>
    <t xml:space="preserve"> 000 0410 0000000000 610</t>
  </si>
  <si>
    <t>Субсидии бюджетным учреждениям на иные цели</t>
  </si>
  <si>
    <t xml:space="preserve"> 000 0410 0000000000 612</t>
  </si>
  <si>
    <t>Другие вопросы в области национальной экономики</t>
  </si>
  <si>
    <t xml:space="preserve"> 000 0412 0000000000 000</t>
  </si>
  <si>
    <t xml:space="preserve"> 000 0412 0000000000 100</t>
  </si>
  <si>
    <t xml:space="preserve"> 000 0412 0000000000 110</t>
  </si>
  <si>
    <t xml:space="preserve"> 000 0412 0000000000 111</t>
  </si>
  <si>
    <t xml:space="preserve"> 000 0412 0000000000 112</t>
  </si>
  <si>
    <t xml:space="preserve"> 000 0412 0000000000 119</t>
  </si>
  <si>
    <t xml:space="preserve"> 000 0412 0000000000 200</t>
  </si>
  <si>
    <t xml:space="preserve"> 000 0412 0000000000 240</t>
  </si>
  <si>
    <t xml:space="preserve"> 000 0412 0000000000 242</t>
  </si>
  <si>
    <t xml:space="preserve"> 000 0412 0000000000 244</t>
  </si>
  <si>
    <t xml:space="preserve"> 000 0412 0000000000 247</t>
  </si>
  <si>
    <t xml:space="preserve"> 000 0412 0000000000 800</t>
  </si>
  <si>
    <t xml:space="preserve"> 000 0412 0000000000 810</t>
  </si>
  <si>
    <t xml:space="preserve"> 000 0412 0000000000 811</t>
  </si>
  <si>
    <t xml:space="preserve"> 000 0412 0000000000 850</t>
  </si>
  <si>
    <t xml:space="preserve"> 000 0412 0000000000 851</t>
  </si>
  <si>
    <t xml:space="preserve"> 000 0412 0000000000 852</t>
  </si>
  <si>
    <t xml:space="preserve"> 000 0412 0000000000 853</t>
  </si>
  <si>
    <t>ЖИЛИЩНО-КОММУНАЛЬНОЕ ХОЗЯЙСТВО</t>
  </si>
  <si>
    <t xml:space="preserve"> 000 0500 0000000000 000</t>
  </si>
  <si>
    <t>Жилищное хозяйство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</si>
  <si>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</si>
  <si>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</si>
  <si>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</si>
  <si>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000 0501 0000000000 244</t>
  </si>
  <si>
    <t>Капитальные вложения в объекты государственной (муниципальной) собственности</t>
  </si>
  <si>
    <t>Бюджетные инвестиции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</si>
  <si>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</si>
  <si>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 000 0501 0000000000 800</t>
  </si>
  <si>
    <t xml:space="preserve"> 000 0501 0000000000 810</t>
  </si>
  <si>
    <t xml:space="preserve"> 000 0501 0000000000 811</t>
  </si>
  <si>
    <t>Коммунальное хозяйство</t>
  </si>
  <si>
    <t xml:space="preserve"> 000 0502 0000000000 000</t>
  </si>
  <si>
    <t xml:space="preserve"> 000 0502 0000000000 200</t>
  </si>
  <si>
    <t xml:space="preserve"> 000 0502 0000000000 240</t>
  </si>
  <si>
    <t xml:space="preserve"> 000 0502 0000000000 244</t>
  </si>
  <si>
    <t xml:space="preserve"> 000 0502 0000000000 400</t>
  </si>
  <si>
    <t xml:space="preserve"> 000 0502 0000000000 410</t>
  </si>
  <si>
    <t>Бюджетные инвестиции в объекты капитального строительства государственной (муниципальной) собственности</t>
  </si>
  <si>
    <t xml:space="preserve"> 000 0502 0000000000 414</t>
  </si>
  <si>
    <t xml:space="preserve"> 000 0502 0000000000 800</t>
  </si>
  <si>
    <t xml:space="preserve"> 000 0502 0000000000 810</t>
  </si>
  <si>
    <t xml:space="preserve"> 000 0502 0000000000 811</t>
  </si>
  <si>
    <t>Благоустройство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</si>
  <si>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</si>
  <si>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</si>
  <si>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</si>
  <si>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000 0503 0000000000 244</t>
  </si>
  <si>
    <t xml:space="preserve"> 000 0503 0000000000 247</t>
  </si>
  <si>
    <t xml:space="preserve"> 000 0503 0000000000 800</t>
  </si>
  <si>
    <t xml:space="preserve"> 000 0503 0000000000 810</t>
  </si>
  <si>
    <t xml:space="preserve"> 000 0503 0000000000 811</t>
  </si>
  <si>
    <t>Другие вопросы в области жилищно-коммунального хозяйства</t>
  </si>
  <si>
    <t xml:space="preserve"> 000 0505 0000000000 000</t>
  </si>
  <si>
    <t xml:space="preserve"> 000 0505 0000000000 100</t>
  </si>
  <si>
    <t xml:space="preserve"> 000 0505 0000000000 120</t>
  </si>
  <si>
    <t xml:space="preserve"> 000 0505 0000000000 121</t>
  </si>
  <si>
    <t xml:space="preserve"> 000 0505 0000000000 122</t>
  </si>
  <si>
    <t xml:space="preserve"> 000 0505 0000000000 129</t>
  </si>
  <si>
    <t xml:space="preserve"> 000 0505 0000000000 200</t>
  </si>
  <si>
    <t xml:space="preserve"> 000 0505 0000000000 240</t>
  </si>
  <si>
    <t xml:space="preserve"> 000 0505 0000000000 242</t>
  </si>
  <si>
    <t xml:space="preserve"> 000 0505 0000000000 244</t>
  </si>
  <si>
    <t xml:space="preserve"> 000 0505 0000000000 800</t>
  </si>
  <si>
    <t xml:space="preserve"> 000 0505 0000000000 830</t>
  </si>
  <si>
    <t xml:space="preserve"> 000 0505 0000000000 831</t>
  </si>
  <si>
    <t xml:space="preserve"> 000 0505 0000000000 850</t>
  </si>
  <si>
    <t xml:space="preserve"> 000 0505 0000000000 851</t>
  </si>
  <si>
    <t xml:space="preserve"> 000 0505 0000000000 852</t>
  </si>
  <si>
    <t>ОБРАЗОВАНИЕ</t>
  </si>
  <si>
    <t xml:space="preserve"> 000 0700 0000000000 000</t>
  </si>
  <si>
    <t>Дошкольное образование</t>
  </si>
  <si>
    <t xml:space="preserve"> 000 0701 0000000000 000</t>
  </si>
  <si>
    <t xml:space="preserve"> 000 0701 0000000000 300</t>
  </si>
  <si>
    <t xml:space="preserve"> 000 0701 0000000000 320</t>
  </si>
  <si>
    <t xml:space="preserve"> 000 0701 0000000000 321</t>
  </si>
  <si>
    <t xml:space="preserve"> 000 0701 0000000000 600</t>
  </si>
  <si>
    <t xml:space="preserve"> 000 0701 0000000000 610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</si>
  <si>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</si>
  <si>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000 0701 0000000000 611</t>
  </si>
  <si>
    <t xml:space="preserve"> 000 0701 0000000000 612</t>
  </si>
  <si>
    <t>Общее образование</t>
  </si>
  <si>
    <t xml:space="preserve"> 000 0702 0000000000 000</t>
  </si>
  <si>
    <t xml:space="preserve"> 000 0702 0000000000 600</t>
  </si>
  <si>
    <t xml:space="preserve"> 000 0702 0000000000 610</t>
  </si>
  <si>
    <t xml:space="preserve"> 000 0702 0000000000 611</t>
  </si>
  <si>
    <t xml:space="preserve"> 000 0702 0000000000 612</t>
  </si>
  <si>
    <t>Субсидии автономным учреждениям</t>
  </si>
  <si>
    <t xml:space="preserve"> 000 0702 0000000000 620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</si>
  <si>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</si>
  <si>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000 0702 0000000000 621</t>
  </si>
  <si>
    <t>Субсидии автономным учреждениям на иные цели</t>
  </si>
  <si>
    <t xml:space="preserve"> 000 0702 0000000000 622</t>
  </si>
  <si>
    <t>Дополнительное образование детей</t>
  </si>
  <si>
    <t xml:space="preserve"> 000 0703 0000000000 000</t>
  </si>
  <si>
    <t xml:space="preserve"> 000 0703 0000000000 600</t>
  </si>
  <si>
    <t xml:space="preserve"> 000 0703 0000000000 610</t>
  </si>
  <si>
    <t xml:space="preserve"> 000 0703 0000000000 611</t>
  </si>
  <si>
    <t xml:space="preserve"> 000 0703 0000000000 612</t>
  </si>
  <si>
    <t xml:space="preserve"> 000 0703 0000000000 620</t>
  </si>
  <si>
    <t xml:space="preserve"> 000 0703 0000000000 622</t>
  </si>
  <si>
    <t>Профессиональная подготовка, переподготовка и повышение квалификации</t>
  </si>
  <si>
    <t xml:space="preserve"> 000 0705 0000000000 000</t>
  </si>
  <si>
    <t xml:space="preserve"> 000 0705 0000000000 200</t>
  </si>
  <si>
    <t xml:space="preserve"> 000 0705 0000000000 240</t>
  </si>
  <si>
    <t xml:space="preserve"> 000 0705 0000000000 244</t>
  </si>
  <si>
    <t>Другие вопросы в области образования</t>
  </si>
  <si>
    <t xml:space="preserve"> 000 0709 0000000000 000</t>
  </si>
  <si>
    <t xml:space="preserve"> 000 0709 0000000000 100</t>
  </si>
  <si>
    <t xml:space="preserve"> 000 0709 0000000000 120</t>
  </si>
  <si>
    <t xml:space="preserve"> 000 0709 0000000000 121</t>
  </si>
  <si>
    <t xml:space="preserve"> 000 0709 0000000000 122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</si>
  <si>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</si>
  <si>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</si>
  <si>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</si>
  <si>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000 0709 0000000000 242</t>
  </si>
  <si>
    <t xml:space="preserve"> 000 0709 0000000000 244</t>
  </si>
  <si>
    <t xml:space="preserve"> 000 0709 0000000000 247</t>
  </si>
  <si>
    <t xml:space="preserve"> 000 0709 0000000000 600</t>
  </si>
  <si>
    <t xml:space="preserve"> 000 0709 0000000000 610</t>
  </si>
  <si>
    <t xml:space="preserve"> 000 0709 0000000000 611</t>
  </si>
  <si>
    <t xml:space="preserve"> 000 0709 0000000000 800</t>
  </si>
  <si>
    <t xml:space="preserve"> 000 0709 0000000000 850</t>
  </si>
  <si>
    <t xml:space="preserve"> 000 0709 0000000000 851</t>
  </si>
  <si>
    <t xml:space="preserve"> 000 0709 0000000000 852</t>
  </si>
  <si>
    <t>КУЛЬТУРА, КИНЕМАТОГРАФИЯ</t>
  </si>
  <si>
    <t xml:space="preserve"> 000 0800 0000000000 000</t>
  </si>
  <si>
    <t>Культура</t>
  </si>
  <si>
    <t xml:space="preserve"> 000 0801 0000000000 000</t>
  </si>
  <si>
    <t xml:space="preserve"> 000 0801 0000000000 600</t>
  </si>
  <si>
    <t xml:space="preserve"> 000 0801 0000000000 610</t>
  </si>
  <si>
    <t xml:space="preserve"> 000 0801 0000000000 611</t>
  </si>
  <si>
    <t xml:space="preserve"> 000 0801 0000000000 612</t>
  </si>
  <si>
    <t xml:space="preserve"> 000 0801 0000000000 620</t>
  </si>
  <si>
    <t xml:space="preserve"> 000 0801 0000000000 621</t>
  </si>
  <si>
    <t xml:space="preserve"> 000 0801 0000000000 622</t>
  </si>
  <si>
    <t>Другие вопросы в области культуры, кинематографии</t>
  </si>
  <si>
    <t xml:space="preserve"> 000 0804 0000000000 000</t>
  </si>
  <si>
    <t xml:space="preserve"> 000 0804 0000000000 100</t>
  </si>
  <si>
    <t xml:space="preserve"> 000 0804 0000000000 120</t>
  </si>
  <si>
    <t xml:space="preserve"> 000 0804 0000000000 121</t>
  </si>
  <si>
    <t xml:space="preserve"> 000 0804 0000000000 122</t>
  </si>
  <si>
    <t xml:space="preserve"> 000 0804 0000000000 129</t>
  </si>
  <si>
    <t xml:space="preserve"> 000 0804 0000000000 200</t>
  </si>
  <si>
    <t xml:space="preserve"> 000 0804 0000000000 240</t>
  </si>
  <si>
    <t xml:space="preserve"> 000 0804 0000000000 242</t>
  </si>
  <si>
    <t xml:space="preserve"> 000 0804 0000000000 244</t>
  </si>
  <si>
    <t xml:space="preserve"> 000 0804 0000000000 247</t>
  </si>
  <si>
    <t xml:space="preserve"> 000 0804 0000000000 600</t>
  </si>
  <si>
    <t xml:space="preserve"> 000 0804 0000000000 610</t>
  </si>
  <si>
    <t xml:space="preserve"> 000 0804 0000000000 611</t>
  </si>
  <si>
    <t xml:space="preserve"> 000 0804 0000000000 800</t>
  </si>
  <si>
    <t xml:space="preserve"> 000 0804 0000000000 850</t>
  </si>
  <si>
    <t xml:space="preserve"> 000 0804 0000000000 851</t>
  </si>
  <si>
    <t xml:space="preserve"> 000 0804 0000000000 852</t>
  </si>
  <si>
    <t>СОЦИАЛЬНАЯ ПОЛИТИКА</t>
  </si>
  <si>
    <t xml:space="preserve"> 000 1000 0000000000 000</t>
  </si>
  <si>
    <t>Пенсионное обеспечение</t>
  </si>
  <si>
    <t xml:space="preserve"> 000 1001 0000000000 000</t>
  </si>
  <si>
    <t xml:space="preserve"> 000 1001 0000000000 300</t>
  </si>
  <si>
    <t xml:space="preserve"> 000 1001 0000000000 320</t>
  </si>
  <si>
    <t xml:space="preserve"> 000 1001 0000000000 321</t>
  </si>
  <si>
    <t>Социальное обеспечение населения</t>
  </si>
  <si>
    <t xml:space="preserve"> 000 1003 0000000000 000</t>
  </si>
  <si>
    <t xml:space="preserve"> 000 1003 0000000000 100</t>
  </si>
  <si>
    <t xml:space="preserve"> 000 1003 0000000000 110</t>
  </si>
  <si>
    <t xml:space="preserve"> 000 1003 0000000000 112</t>
  </si>
  <si>
    <t xml:space="preserve"> 000 1003 0000000000 300</t>
  </si>
  <si>
    <t xml:space="preserve"> 000 1003 0000000000 320</t>
  </si>
  <si>
    <t xml:space="preserve"> 000 1003 0000000000 321</t>
  </si>
  <si>
    <t>Охрана семьи и детства</t>
  </si>
  <si>
    <t xml:space="preserve"> 000 1004 0000000000 000</t>
  </si>
  <si>
    <t xml:space="preserve"> 000 1004 0000000000 300</t>
  </si>
  <si>
    <t xml:space="preserve"> 000 1004 0000000000 320</t>
  </si>
  <si>
    <t>Субсидии гражданам на приобретение жилья</t>
  </si>
  <si>
    <t xml:space="preserve"> 000 1004 0000000000 322</t>
  </si>
  <si>
    <t xml:space="preserve"> 000 1004 0000000000 400</t>
  </si>
  <si>
    <t xml:space="preserve"> 000 1004 0000000000 410</t>
  </si>
  <si>
    <t xml:space="preserve"> 000 1004 0000000000 412</t>
  </si>
  <si>
    <t xml:space="preserve"> 000 1004 0000000000 600</t>
  </si>
  <si>
    <t xml:space="preserve"> 000 1004 0000000000 610</t>
  </si>
  <si>
    <t xml:space="preserve"> 000 1004 0000000000 612</t>
  </si>
  <si>
    <t>ФИЗИЧЕСКАЯ КУЛЬТУРА И СПОРТ</t>
  </si>
  <si>
    <t xml:space="preserve"> 000 1100 0000000000 000</t>
  </si>
  <si>
    <t>Физическая культура</t>
  </si>
  <si>
    <t xml:space="preserve"> 000 1101 0000000000 000</t>
  </si>
  <si>
    <t xml:space="preserve"> 000 1101 0000000000 400</t>
  </si>
  <si>
    <t xml:space="preserve"> 000 1101 0000000000 410</t>
  </si>
  <si>
    <t xml:space="preserve"> 000 1101 0000000000 414</t>
  </si>
  <si>
    <t xml:space="preserve"> 000 1101 0000000000 600</t>
  </si>
  <si>
    <t xml:space="preserve"> 000 1101 0000000000 610</t>
  </si>
  <si>
    <t xml:space="preserve"> 000 1101 0000000000 611</t>
  </si>
  <si>
    <t xml:space="preserve"> 000 1101 0000000000 612</t>
  </si>
  <si>
    <t xml:space="preserve"> 000 1101 0000000000 620</t>
  </si>
  <si>
    <t xml:space="preserve"> 000 1101 0000000000 621</t>
  </si>
  <si>
    <t xml:space="preserve"> 000 1101 0000000000 622</t>
  </si>
  <si>
    <t>Другие вопросы в области физической культуры и спорта</t>
  </si>
  <si>
    <t xml:space="preserve"> 000 1105 0000000000 000</t>
  </si>
  <si>
    <t xml:space="preserve"> 000 1105 0000000000 100</t>
  </si>
  <si>
    <t xml:space="preserve"> 000 1105 0000000000 120</t>
  </si>
  <si>
    <t xml:space="preserve"> 000 1105 0000000000 121</t>
  </si>
  <si>
    <t xml:space="preserve"> 000 1105 0000000000 122</t>
  </si>
  <si>
    <t xml:space="preserve"> 000 1105 0000000000 129</t>
  </si>
  <si>
    <t xml:space="preserve"> 000 1105 0000000000 200</t>
  </si>
  <si>
    <t xml:space="preserve"> 000 1105 0000000000 240</t>
  </si>
  <si>
    <t xml:space="preserve"> 000 1105 0000000000 242</t>
  </si>
  <si>
    <t xml:space="preserve"> 000 1105 0000000000 244</t>
  </si>
  <si>
    <t xml:space="preserve"> 000 1105 0000000000 247</t>
  </si>
  <si>
    <t xml:space="preserve"> 000 1105 0000000000 800</t>
  </si>
  <si>
    <t xml:space="preserve"> 000 1105 0000000000 850</t>
  </si>
  <si>
    <t xml:space="preserve"> 000 1105 0000000000 852</t>
  </si>
  <si>
    <t>СРЕДСТВА МАССОВОЙ ИНФОРМАЦИИ</t>
  </si>
  <si>
    <t xml:space="preserve"> 000 1200 0000000000 000</t>
  </si>
  <si>
    <t>Периодическая печать и издательства</t>
  </si>
  <si>
    <t xml:space="preserve"> 000 1202 0000000000 000</t>
  </si>
  <si>
    <t xml:space="preserve"> 000 1202 0000000000 600</t>
  </si>
  <si>
    <t xml:space="preserve"> 000 1202 0000000000 610</t>
  </si>
  <si>
    <t xml:space="preserve"> 000 1202 0000000000 611</t>
  </si>
  <si>
    <t>ОБСЛУЖИВАНИЕ ГОСУДАРСТВЕННОГО (МУНИЦИПАЛЬНОГО) ДОЛГА</t>
  </si>
  <si>
    <t xml:space="preserve"> 000 1300 0000000000 000</t>
  </si>
  <si>
    <t>Обслуживание государственного (муниципального) внутреннего долга</t>
  </si>
  <si>
    <t xml:space="preserve"> 000 1301 0000000000 000</t>
  </si>
  <si>
    <t>Обслуживание государственного (муниципального) долга</t>
  </si>
  <si>
    <t xml:space="preserve"> 000 1301 0000000000 700</t>
  </si>
  <si>
    <t>Обслуживание муниципального долга</t>
  </si>
  <si>
    <t xml:space="preserve"> 000 1301 0000000000 730</t>
  </si>
  <si>
    <t>2. Расходы бюджета</t>
  </si>
  <si>
    <t>% исполнения</t>
  </si>
  <si>
    <t>Неисполненные назначения 
(гр. 3 - гр. 4)</t>
  </si>
  <si>
    <t xml:space="preserve"> 000 0103 0000000000 123</t>
  </si>
  <si>
    <t xml:space="preserve"> 000 0103 0000000000 300</t>
  </si>
  <si>
    <t xml:space="preserve"> 000 0103 0000000000 360</t>
  </si>
  <si>
    <t>Иные выплаты населению</t>
  </si>
  <si>
    <t xml:space="preserve"> 000 0804 0000000000 300</t>
  </si>
  <si>
    <t xml:space="preserve"> 000 0804 0000000000 320</t>
  </si>
  <si>
    <t xml:space="preserve"> 000 0804 0000000000 321</t>
  </si>
  <si>
    <t xml:space="preserve"> 000 1105 0000000000 123</t>
  </si>
  <si>
    <t xml:space="preserve"> 000 0113 0000000000 870</t>
  </si>
  <si>
    <t xml:space="preserve"> 000 0310 0000000000 120</t>
  </si>
  <si>
    <t xml:space="preserve"> 000 0310 0000000000 123</t>
  </si>
  <si>
    <t>Иные выплаты государственных (муниципальных) органов привлкаемым лицам</t>
  </si>
  <si>
    <t xml:space="preserve"> 000 0314 0000000000 242</t>
  </si>
  <si>
    <t xml:space="preserve"> 000 0409 0000000000 400</t>
  </si>
  <si>
    <t xml:space="preserve"> 000 0409 0000000000 410</t>
  </si>
  <si>
    <t xml:space="preserve"> 000 0409 0000000000 414</t>
  </si>
  <si>
    <t xml:space="preserve"> 000 0709 0000000000 612</t>
  </si>
  <si>
    <t xml:space="preserve"> 000 1101 0000000000 244</t>
  </si>
  <si>
    <t xml:space="preserve"> 000 1101 0000000000 240</t>
  </si>
  <si>
    <t xml:space="preserve"> 000 1101 0000000000 200</t>
  </si>
  <si>
    <t xml:space="preserve"> 000 0412 0000000000 813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</si>
  <si>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</si>
  <si>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 xml:space="preserve"> 000 0501 0000000000 412</t>
  </si>
  <si>
    <t xml:space="preserve"> 000 0501 0000000000 410</t>
  </si>
  <si>
    <t xml:space="preserve"> 000 0501 0000000000 400</t>
  </si>
  <si>
    <t xml:space="preserve"> 000 0412 0000000000 321</t>
  </si>
  <si>
    <t xml:space="preserve"> 000 0412 0000000000 320</t>
  </si>
  <si>
    <t xml:space="preserve"> 000 0412 0000000000 300</t>
  </si>
  <si>
    <t xml:space="preserve"> 000 1105 0000000000 300</t>
  </si>
  <si>
    <t xml:space="preserve"> 000 1105 0000000000 320</t>
  </si>
  <si>
    <t xml:space="preserve"> 000 1105 0000000000 321</t>
  </si>
  <si>
    <t xml:space="preserve"> 000 0505 0000000000 300</t>
  </si>
  <si>
    <t xml:space="preserve"> 000 0505 0000000000 320</t>
  </si>
  <si>
    <t xml:space="preserve"> 000 0505 0000000000 321</t>
  </si>
  <si>
    <t xml:space="preserve"> 000 0709 0000000000 620</t>
  </si>
  <si>
    <t xml:space="preserve"> 000 0709 0000000000 622</t>
  </si>
  <si>
    <t xml:space="preserve"> 000 0707 0000000000 612</t>
  </si>
  <si>
    <t xml:space="preserve"> 000 0707 0000000000 600</t>
  </si>
  <si>
    <t xml:space="preserve"> 000 0707 0000000000 610</t>
  </si>
  <si>
    <t xml:space="preserve"> 000 0707 0000000000 000</t>
  </si>
  <si>
    <t>Молодежная политика</t>
  </si>
  <si>
    <t xml:space="preserve"> 000 0412 0000000000 830</t>
  </si>
  <si>
    <t xml:space="preserve"> 000 0412 0000000000 831</t>
  </si>
  <si>
    <t xml:space="preserve"> 000 0503 0000000000 400</t>
  </si>
  <si>
    <t xml:space="preserve"> 000 0503 0000000000 410</t>
  </si>
  <si>
    <t xml:space="preserve"> 000 0503 0000000000 412</t>
  </si>
  <si>
    <t xml:space="preserve"> 000 0113 0000000000 123</t>
  </si>
  <si>
    <t xml:space="preserve"> 000 0804 0000000000 612</t>
  </si>
  <si>
    <t xml:space="preserve"> 000 1004 0000000000 200</t>
  </si>
  <si>
    <t xml:space="preserve"> 000 1004 0000000000 240</t>
  </si>
  <si>
    <t xml:space="preserve"> 000 1004 0000000000 244</t>
  </si>
  <si>
    <t xml:space="preserve"> 000 1105 0000000000 350</t>
  </si>
  <si>
    <t xml:space="preserve"> 000 1103 0000000000 600</t>
  </si>
  <si>
    <t xml:space="preserve"> 000 1103 0000000000 610</t>
  </si>
  <si>
    <t xml:space="preserve"> 000 1103 0000000000 611</t>
  </si>
  <si>
    <t xml:space="preserve"> 000 1103 0000000000 612</t>
  </si>
  <si>
    <t xml:space="preserve"> 000 1103 0000000000 620</t>
  </si>
  <si>
    <t xml:space="preserve"> 000 1103 0000000000 621</t>
  </si>
  <si>
    <t xml:space="preserve"> 000 1103 0000000000 622</t>
  </si>
  <si>
    <t xml:space="preserve"> 000 1103 0000000000 000</t>
  </si>
  <si>
    <t>Спорт высших достижений</t>
  </si>
  <si>
    <t>Преми и гранты</t>
  </si>
  <si>
    <t xml:space="preserve"> 000 0709 0000000000 830</t>
  </si>
  <si>
    <t xml:space="preserve"> 000 0709 0000000000 831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</si>
</sst>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#,##0.0"/>
  </numFmts>
  <fonts count="24" x14ac:knownFonts="1">
    <font>
      <sz val="11"/>
      <name val="Calibri"/>
      <family val="2"/>
      <scheme val="minor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8"/>
      <color rgb="FF000000"/>
      <name val="Arial"/>
      <family val="2"/>
      <charset val="204"/>
    </font>
    <font>
      <b/>
      <i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rgb="FF000000"/>
      <name val="Arial Cyr"/>
    </font>
    <font>
      <sz val="10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  <fill>
      <patternFill patternType="solid">
        <fgColor rgb="FFB9CDE5"/>
      </patternFill>
    </fill>
    <fill>
      <patternFill patternType="solid">
        <fgColor rgb="FFDCE6F2"/>
      </patternFill>
    </fill>
    <fill>
      <patternFill patternType="solid">
        <fgColor rgb="FFF1F5F9"/>
      </patternFill>
    </fill>
    <fill>
      <patternFill patternType="solid">
        <fgColor rgb="FFFFD5AB"/>
      </patternFill>
    </fill>
  </fills>
  <borders count="70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A6A6A6"/>
      </bottom>
      <diagonal/>
    </border>
    <border>
      <left style="thin">
        <color rgb="FF95B3D7"/>
      </left>
      <right/>
      <top/>
      <bottom style="medium">
        <color rgb="FF95B3D7"/>
      </bottom>
      <diagonal/>
    </border>
    <border>
      <left/>
      <right/>
      <top/>
      <bottom style="medium">
        <color rgb="FF95B3D7"/>
      </bottom>
      <diagonal/>
    </border>
    <border>
      <left/>
      <right style="thin">
        <color rgb="FF95B3D7"/>
      </right>
      <top/>
      <bottom style="medium">
        <color rgb="FF95B3D7"/>
      </bottom>
      <diagonal/>
    </border>
    <border>
      <left style="thin">
        <color rgb="FFB9CDE5"/>
      </left>
      <right style="thin">
        <color rgb="FFD9D9D9"/>
      </right>
      <top/>
      <bottom style="thin">
        <color rgb="FFB9CDE5"/>
      </bottom>
      <diagonal/>
    </border>
    <border>
      <left style="thin">
        <color rgb="FFD9D9D9"/>
      </left>
      <right style="thin">
        <color rgb="FFD9D9D9"/>
      </right>
      <top/>
      <bottom style="thin">
        <color rgb="FFB9CDE5"/>
      </bottom>
      <diagonal/>
    </border>
    <border>
      <left style="thin">
        <color rgb="FFD9D9D9"/>
      </left>
      <right style="thin">
        <color rgb="FFB9CDE5"/>
      </right>
      <top/>
      <bottom style="thin">
        <color rgb="FFB9CDE5"/>
      </bottom>
      <diagonal/>
    </border>
    <border>
      <left style="thin">
        <color rgb="FFBFBFBF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BFBFBF"/>
      </right>
      <top/>
      <bottom style="thin">
        <color rgb="FFD9D9D9"/>
      </bottom>
      <diagonal/>
    </border>
    <border>
      <left/>
      <right/>
      <top style="medium">
        <color rgb="FFFAC090"/>
      </top>
      <bottom style="medium">
        <color rgb="FFFAC090"/>
      </bottom>
      <diagonal/>
    </border>
    <border>
      <left/>
      <right style="thin">
        <color rgb="FFFAC090"/>
      </right>
      <top style="medium">
        <color rgb="FFFAC090"/>
      </top>
      <bottom style="medium">
        <color rgb="FFFAC090"/>
      </bottom>
      <diagonal/>
    </border>
    <border>
      <left style="thin">
        <color rgb="FFA6A6A6"/>
      </left>
      <right style="thin">
        <color rgb="FFD9D9D9"/>
      </right>
      <top style="thin">
        <color rgb="FFA6A6A6"/>
      </top>
      <bottom style="thin">
        <color rgb="FFD9D9D9"/>
      </bottom>
      <diagonal/>
    </border>
    <border>
      <left style="thin">
        <color rgb="FFD9D9D9"/>
      </left>
      <right style="thin">
        <color rgb="FFD9D9D9"/>
      </right>
      <top style="thin">
        <color rgb="FFA6A6A6"/>
      </top>
      <bottom style="thin">
        <color rgb="FFD9D9D9"/>
      </bottom>
      <diagonal/>
    </border>
    <border>
      <left style="thin">
        <color rgb="FFD9D9D9"/>
      </left>
      <right style="thin">
        <color rgb="FFA6A6A6"/>
      </right>
      <top style="thin">
        <color rgb="FFA6A6A6"/>
      </top>
      <bottom style="thin">
        <color rgb="FFD9D9D9"/>
      </bottom>
      <diagonal/>
    </border>
    <border>
      <left style="thin">
        <color rgb="FFD9D9D9"/>
      </left>
      <right style="thin">
        <color rgb="FFA6A6A6"/>
      </right>
      <top style="thin">
        <color rgb="FFD9D9D9"/>
      </top>
      <bottom style="thin">
        <color rgb="FFD9D9D9"/>
      </bottom>
      <diagonal/>
    </border>
    <border>
      <left style="thin">
        <color rgb="FFA6A6A6"/>
      </left>
      <right style="thin">
        <color rgb="FFD9D9D9"/>
      </right>
      <top style="thin">
        <color rgb="FFD9D9D9"/>
      </top>
      <bottom style="thin">
        <color rgb="FFA6A6A6"/>
      </bottom>
      <diagonal/>
    </border>
    <border>
      <left style="thin">
        <color rgb="FFD9D9D9"/>
      </left>
      <right style="thin">
        <color rgb="FFA6A6A6"/>
      </right>
      <top style="thin">
        <color rgb="FFD9D9D9"/>
      </top>
      <bottom style="thin">
        <color rgb="FFA6A6A6"/>
      </bottom>
      <diagonal/>
    </border>
    <border>
      <left style="thin">
        <color rgb="FFBFBFBF"/>
      </left>
      <right/>
      <top style="thin">
        <color rgb="FFBFBFBF"/>
      </top>
      <bottom style="medium">
        <color rgb="FFFAC090"/>
      </bottom>
      <diagonal/>
    </border>
    <border>
      <left/>
      <right/>
      <top style="thin">
        <color rgb="FFBFBFBF"/>
      </top>
      <bottom style="medium">
        <color rgb="FFFAC090"/>
      </bottom>
      <diagonal/>
    </border>
    <border>
      <left/>
      <right style="thin">
        <color rgb="FFBFBFBF"/>
      </right>
      <top style="thin">
        <color rgb="FFBFBFBF"/>
      </top>
      <bottom style="medium">
        <color rgb="FFFAC090"/>
      </bottom>
      <diagonal/>
    </border>
    <border>
      <left style="thin">
        <color rgb="FFFAC090"/>
      </left>
      <right/>
      <top style="medium">
        <color rgb="FFFAC090"/>
      </top>
      <bottom style="medium">
        <color rgb="FFFAC090"/>
      </bottom>
      <diagonal/>
    </border>
    <border>
      <left/>
      <right/>
      <top style="medium">
        <color rgb="FFFAC090"/>
      </top>
      <bottom/>
      <diagonal/>
    </border>
  </borders>
  <cellStyleXfs count="283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3" fillId="0" borderId="3"/>
    <xf numFmtId="0" fontId="6" fillId="0" borderId="4">
      <alignment horizontal="center"/>
    </xf>
    <xf numFmtId="0" fontId="4" fillId="0" borderId="5"/>
    <xf numFmtId="0" fontId="6" fillId="0" borderId="1">
      <alignment horizontal="left"/>
    </xf>
    <xf numFmtId="0" fontId="7" fillId="0" borderId="1">
      <alignment horizontal="center" vertical="top"/>
    </xf>
    <xf numFmtId="49" fontId="8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6" fillId="0" borderId="1">
      <alignment horizontal="right"/>
    </xf>
    <xf numFmtId="0" fontId="6" fillId="0" borderId="1"/>
    <xf numFmtId="0" fontId="6" fillId="0" borderId="1">
      <alignment horizontal="center"/>
    </xf>
    <xf numFmtId="0" fontId="6" fillId="0" borderId="6">
      <alignment horizontal="right"/>
    </xf>
    <xf numFmtId="164" fontId="6" fillId="0" borderId="9">
      <alignment horizontal="center"/>
    </xf>
    <xf numFmtId="49" fontId="6" fillId="0" borderId="1"/>
    <xf numFmtId="0" fontId="6" fillId="0" borderId="1">
      <alignment horizontal="right"/>
    </xf>
    <xf numFmtId="0" fontId="6" fillId="0" borderId="10">
      <alignment horizontal="center"/>
    </xf>
    <xf numFmtId="0" fontId="6" fillId="0" borderId="2">
      <alignment wrapText="1"/>
    </xf>
    <xf numFmtId="49" fontId="6" fillId="0" borderId="11">
      <alignment horizontal="center"/>
    </xf>
    <xf numFmtId="0" fontId="6" fillId="0" borderId="12">
      <alignment wrapText="1"/>
    </xf>
    <xf numFmtId="49" fontId="6" fillId="0" borderId="9">
      <alignment horizontal="center"/>
    </xf>
    <xf numFmtId="0" fontId="6" fillId="0" borderId="13">
      <alignment horizontal="left"/>
    </xf>
    <xf numFmtId="49" fontId="6" fillId="0" borderId="13"/>
    <xf numFmtId="0" fontId="6" fillId="0" borderId="9">
      <alignment horizontal="center"/>
    </xf>
    <xf numFmtId="49" fontId="6" fillId="0" borderId="14">
      <alignment horizontal="center"/>
    </xf>
    <xf numFmtId="0" fontId="9" fillId="0" borderId="1"/>
    <xf numFmtId="0" fontId="9" fillId="0" borderId="15"/>
    <xf numFmtId="49" fontId="6" fillId="0" borderId="16">
      <alignment horizontal="center" vertical="center" wrapText="1"/>
    </xf>
    <xf numFmtId="49" fontId="6" fillId="0" borderId="4">
      <alignment horizontal="center" vertical="center" wrapText="1"/>
    </xf>
    <xf numFmtId="0" fontId="6" fillId="0" borderId="17">
      <alignment horizontal="left" wrapText="1"/>
    </xf>
    <xf numFmtId="49" fontId="6" fillId="0" borderId="18">
      <alignment horizontal="center" wrapText="1"/>
    </xf>
    <xf numFmtId="49" fontId="6" fillId="0" borderId="19">
      <alignment horizontal="center"/>
    </xf>
    <xf numFmtId="4" fontId="6" fillId="0" borderId="16">
      <alignment horizontal="right"/>
    </xf>
    <xf numFmtId="4" fontId="6" fillId="0" borderId="20">
      <alignment horizontal="right"/>
    </xf>
    <xf numFmtId="0" fontId="6" fillId="0" borderId="21">
      <alignment horizontal="left" wrapText="1"/>
    </xf>
    <xf numFmtId="0" fontId="6" fillId="0" borderId="22">
      <alignment horizontal="left" wrapText="1" indent="1"/>
    </xf>
    <xf numFmtId="49" fontId="6" fillId="0" borderId="23">
      <alignment horizontal="center" wrapText="1"/>
    </xf>
    <xf numFmtId="49" fontId="6" fillId="0" borderId="24">
      <alignment horizontal="center"/>
    </xf>
    <xf numFmtId="49" fontId="6" fillId="0" borderId="25">
      <alignment horizontal="center"/>
    </xf>
    <xf numFmtId="0" fontId="6" fillId="0" borderId="26">
      <alignment horizontal="left" wrapText="1" indent="1"/>
    </xf>
    <xf numFmtId="0" fontId="6" fillId="0" borderId="20">
      <alignment horizontal="left" wrapText="1" indent="2"/>
    </xf>
    <xf numFmtId="49" fontId="6" fillId="0" borderId="27">
      <alignment horizontal="center"/>
    </xf>
    <xf numFmtId="49" fontId="6" fillId="0" borderId="16">
      <alignment horizontal="center"/>
    </xf>
    <xf numFmtId="0" fontId="6" fillId="0" borderId="28">
      <alignment horizontal="left" wrapText="1" indent="2"/>
    </xf>
    <xf numFmtId="0" fontId="6" fillId="0" borderId="15"/>
    <xf numFmtId="0" fontId="6" fillId="2" borderId="15"/>
    <xf numFmtId="0" fontId="6" fillId="2" borderId="1"/>
    <xf numFmtId="0" fontId="6" fillId="0" borderId="1">
      <alignment horizontal="left" wrapText="1"/>
    </xf>
    <xf numFmtId="49" fontId="6" fillId="0" borderId="1">
      <alignment horizontal="center" wrapText="1"/>
    </xf>
    <xf numFmtId="49" fontId="6" fillId="0" borderId="1">
      <alignment horizontal="center"/>
    </xf>
    <xf numFmtId="0" fontId="6" fillId="0" borderId="2">
      <alignment horizontal="left"/>
    </xf>
    <xf numFmtId="49" fontId="6" fillId="0" borderId="2"/>
    <xf numFmtId="0" fontId="6" fillId="0" borderId="2"/>
    <xf numFmtId="0" fontId="4" fillId="0" borderId="2"/>
    <xf numFmtId="0" fontId="6" fillId="0" borderId="29">
      <alignment horizontal="left" wrapText="1"/>
    </xf>
    <xf numFmtId="49" fontId="6" fillId="0" borderId="19">
      <alignment horizontal="center" wrapText="1"/>
    </xf>
    <xf numFmtId="4" fontId="6" fillId="0" borderId="30">
      <alignment horizontal="right"/>
    </xf>
    <xf numFmtId="4" fontId="6" fillId="0" borderId="31">
      <alignment horizontal="right"/>
    </xf>
    <xf numFmtId="0" fontId="6" fillId="0" borderId="32">
      <alignment horizontal="left" wrapText="1"/>
    </xf>
    <xf numFmtId="49" fontId="6" fillId="0" borderId="27">
      <alignment horizontal="center" wrapText="1"/>
    </xf>
    <xf numFmtId="49" fontId="6" fillId="0" borderId="20">
      <alignment horizontal="center"/>
    </xf>
    <xf numFmtId="0" fontId="6" fillId="0" borderId="12"/>
    <xf numFmtId="0" fontId="6" fillId="0" borderId="33"/>
    <xf numFmtId="0" fontId="1" fillId="0" borderId="28">
      <alignment horizontal="left" wrapText="1"/>
    </xf>
    <xf numFmtId="0" fontId="6" fillId="0" borderId="34">
      <alignment horizontal="center" wrapText="1"/>
    </xf>
    <xf numFmtId="49" fontId="6" fillId="0" borderId="35">
      <alignment horizontal="center" wrapText="1"/>
    </xf>
    <xf numFmtId="4" fontId="6" fillId="0" borderId="19">
      <alignment horizontal="right"/>
    </xf>
    <xf numFmtId="4" fontId="6" fillId="0" borderId="36">
      <alignment horizontal="right"/>
    </xf>
    <xf numFmtId="0" fontId="1" fillId="0" borderId="9">
      <alignment horizontal="left" wrapText="1"/>
    </xf>
    <xf numFmtId="0" fontId="4" fillId="0" borderId="15"/>
    <xf numFmtId="0" fontId="6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6" fillId="0" borderId="2">
      <alignment horizontal="left"/>
    </xf>
    <xf numFmtId="0" fontId="6" fillId="0" borderId="22">
      <alignment horizontal="left" wrapText="1"/>
    </xf>
    <xf numFmtId="0" fontId="6" fillId="0" borderId="26">
      <alignment horizontal="left" wrapText="1"/>
    </xf>
    <xf numFmtId="0" fontId="4" fillId="0" borderId="24"/>
    <xf numFmtId="0" fontId="4" fillId="0" borderId="25"/>
    <xf numFmtId="0" fontId="6" fillId="0" borderId="29">
      <alignment horizontal="left" wrapText="1" indent="1"/>
    </xf>
    <xf numFmtId="49" fontId="6" fillId="0" borderId="37">
      <alignment horizontal="center" wrapText="1"/>
    </xf>
    <xf numFmtId="49" fontId="6" fillId="0" borderId="30">
      <alignment horizontal="center"/>
    </xf>
    <xf numFmtId="0" fontId="6" fillId="0" borderId="32">
      <alignment horizontal="left" wrapText="1" indent="1"/>
    </xf>
    <xf numFmtId="0" fontId="6" fillId="0" borderId="22">
      <alignment horizontal="left" wrapText="1" indent="2"/>
    </xf>
    <xf numFmtId="0" fontId="6" fillId="0" borderId="26">
      <alignment horizontal="left" wrapText="1" indent="2"/>
    </xf>
    <xf numFmtId="49" fontId="6" fillId="0" borderId="37">
      <alignment horizontal="center"/>
    </xf>
    <xf numFmtId="0" fontId="4" fillId="0" borderId="13"/>
    <xf numFmtId="0" fontId="10" fillId="0" borderId="38">
      <alignment horizontal="center" vertical="center" textRotation="90" wrapText="1"/>
    </xf>
    <xf numFmtId="0" fontId="6" fillId="0" borderId="16">
      <alignment horizontal="center" vertical="top" wrapText="1"/>
    </xf>
    <xf numFmtId="0" fontId="6" fillId="0" borderId="16">
      <alignment horizontal="center" vertical="top"/>
    </xf>
    <xf numFmtId="49" fontId="6" fillId="0" borderId="16">
      <alignment horizontal="center" vertical="top" wrapText="1"/>
    </xf>
    <xf numFmtId="0" fontId="1" fillId="0" borderId="39"/>
    <xf numFmtId="49" fontId="1" fillId="0" borderId="18">
      <alignment horizontal="center"/>
    </xf>
    <xf numFmtId="0" fontId="9" fillId="0" borderId="8"/>
    <xf numFmtId="49" fontId="11" fillId="0" borderId="40">
      <alignment horizontal="left" vertical="center" wrapText="1"/>
    </xf>
    <xf numFmtId="49" fontId="1" fillId="0" borderId="27">
      <alignment horizontal="center" vertical="center" wrapText="1"/>
    </xf>
    <xf numFmtId="49" fontId="6" fillId="0" borderId="41">
      <alignment horizontal="left" vertical="center" wrapText="1" indent="2"/>
    </xf>
    <xf numFmtId="49" fontId="6" fillId="0" borderId="23">
      <alignment horizontal="center" vertical="center" wrapText="1"/>
    </xf>
    <xf numFmtId="0" fontId="6" fillId="0" borderId="24"/>
    <xf numFmtId="4" fontId="6" fillId="0" borderId="24">
      <alignment horizontal="right"/>
    </xf>
    <xf numFmtId="4" fontId="6" fillId="0" borderId="25">
      <alignment horizontal="right"/>
    </xf>
    <xf numFmtId="49" fontId="6" fillId="0" borderId="42">
      <alignment horizontal="left" vertical="center" wrapText="1" indent="3"/>
    </xf>
    <xf numFmtId="49" fontId="6" fillId="0" borderId="37">
      <alignment horizontal="center" vertical="center" wrapText="1"/>
    </xf>
    <xf numFmtId="49" fontId="6" fillId="0" borderId="40">
      <alignment horizontal="left" vertical="center" wrapText="1" indent="3"/>
    </xf>
    <xf numFmtId="49" fontId="6" fillId="0" borderId="27">
      <alignment horizontal="center" vertical="center" wrapText="1"/>
    </xf>
    <xf numFmtId="49" fontId="6" fillId="0" borderId="43">
      <alignment horizontal="left" vertical="center" wrapText="1" indent="3"/>
    </xf>
    <xf numFmtId="0" fontId="11" fillId="0" borderId="39">
      <alignment horizontal="left" vertical="center" wrapText="1"/>
    </xf>
    <xf numFmtId="49" fontId="6" fillId="0" borderId="44">
      <alignment horizontal="center" vertical="center" wrapText="1"/>
    </xf>
    <xf numFmtId="4" fontId="6" fillId="0" borderId="4">
      <alignment horizontal="right"/>
    </xf>
    <xf numFmtId="4" fontId="6" fillId="0" borderId="45">
      <alignment horizontal="right"/>
    </xf>
    <xf numFmtId="0" fontId="10" fillId="0" borderId="13">
      <alignment horizontal="center" vertical="center" textRotation="90" wrapText="1"/>
    </xf>
    <xf numFmtId="49" fontId="6" fillId="0" borderId="13">
      <alignment horizontal="left" vertical="center" wrapText="1" indent="3"/>
    </xf>
    <xf numFmtId="49" fontId="6" fillId="0" borderId="15">
      <alignment horizontal="center" vertical="center" wrapText="1"/>
    </xf>
    <xf numFmtId="4" fontId="6" fillId="0" borderId="15">
      <alignment horizontal="right"/>
    </xf>
    <xf numFmtId="0" fontId="6" fillId="0" borderId="1">
      <alignment vertical="center"/>
    </xf>
    <xf numFmtId="49" fontId="6" fillId="0" borderId="1">
      <alignment horizontal="left" vertical="center" wrapText="1" indent="3"/>
    </xf>
    <xf numFmtId="49" fontId="6" fillId="0" borderId="1">
      <alignment horizontal="center" vertical="center" wrapText="1"/>
    </xf>
    <xf numFmtId="4" fontId="6" fillId="0" borderId="1">
      <alignment horizontal="right" shrinkToFit="1"/>
    </xf>
    <xf numFmtId="0" fontId="10" fillId="0" borderId="2">
      <alignment horizontal="center" vertical="center" textRotation="90" wrapText="1"/>
    </xf>
    <xf numFmtId="49" fontId="6" fillId="0" borderId="2">
      <alignment horizontal="left" vertical="center" wrapText="1" indent="3"/>
    </xf>
    <xf numFmtId="49" fontId="6" fillId="0" borderId="2">
      <alignment horizontal="center" vertical="center" wrapText="1"/>
    </xf>
    <xf numFmtId="4" fontId="6" fillId="0" borderId="2">
      <alignment horizontal="right"/>
    </xf>
    <xf numFmtId="49" fontId="1" fillId="0" borderId="18">
      <alignment horizontal="center" vertical="center" wrapText="1"/>
    </xf>
    <xf numFmtId="0" fontId="6" fillId="0" borderId="25"/>
    <xf numFmtId="0" fontId="10" fillId="0" borderId="13">
      <alignment horizontal="center" vertical="center" textRotation="90"/>
    </xf>
    <xf numFmtId="0" fontId="10" fillId="0" borderId="2">
      <alignment horizontal="center" vertical="center" textRotation="90"/>
    </xf>
    <xf numFmtId="0" fontId="10" fillId="0" borderId="38">
      <alignment horizontal="center" vertical="center" textRotation="90"/>
    </xf>
    <xf numFmtId="49" fontId="11" fillId="0" borderId="39">
      <alignment horizontal="left" vertical="center" wrapText="1"/>
    </xf>
    <xf numFmtId="0" fontId="10" fillId="0" borderId="16">
      <alignment horizontal="center" vertical="center" textRotation="90"/>
    </xf>
    <xf numFmtId="0" fontId="1" fillId="0" borderId="18">
      <alignment horizontal="center" vertical="center"/>
    </xf>
    <xf numFmtId="0" fontId="6" fillId="0" borderId="40">
      <alignment horizontal="left" vertical="center" wrapText="1"/>
    </xf>
    <xf numFmtId="0" fontId="6" fillId="0" borderId="23">
      <alignment horizontal="center" vertical="center"/>
    </xf>
    <xf numFmtId="0" fontId="6" fillId="0" borderId="37">
      <alignment horizontal="center" vertical="center"/>
    </xf>
    <xf numFmtId="0" fontId="6" fillId="0" borderId="27">
      <alignment horizontal="center" vertical="center"/>
    </xf>
    <xf numFmtId="0" fontId="6" fillId="0" borderId="43">
      <alignment horizontal="left" vertical="center" wrapText="1"/>
    </xf>
    <xf numFmtId="0" fontId="1" fillId="0" borderId="27">
      <alignment horizontal="center" vertical="center"/>
    </xf>
    <xf numFmtId="0" fontId="6" fillId="0" borderId="44">
      <alignment horizontal="center" vertical="center"/>
    </xf>
    <xf numFmtId="49" fontId="1" fillId="0" borderId="18">
      <alignment horizontal="center" vertical="center"/>
    </xf>
    <xf numFmtId="49" fontId="6" fillId="0" borderId="40">
      <alignment horizontal="left" vertical="center" wrapText="1"/>
    </xf>
    <xf numFmtId="49" fontId="6" fillId="0" borderId="23">
      <alignment horizontal="center" vertical="center"/>
    </xf>
    <xf numFmtId="49" fontId="6" fillId="0" borderId="37">
      <alignment horizontal="center" vertical="center"/>
    </xf>
    <xf numFmtId="49" fontId="6" fillId="0" borderId="27">
      <alignment horizontal="center" vertical="center"/>
    </xf>
    <xf numFmtId="49" fontId="6" fillId="0" borderId="43">
      <alignment horizontal="left" vertical="center" wrapText="1"/>
    </xf>
    <xf numFmtId="49" fontId="6" fillId="0" borderId="44">
      <alignment horizontal="center" vertical="center"/>
    </xf>
    <xf numFmtId="49" fontId="6" fillId="0" borderId="2">
      <alignment horizontal="center" wrapText="1"/>
    </xf>
    <xf numFmtId="0" fontId="6" fillId="0" borderId="2">
      <alignment horizontal="center"/>
    </xf>
    <xf numFmtId="49" fontId="6" fillId="0" borderId="1">
      <alignment horizontal="left"/>
    </xf>
    <xf numFmtId="0" fontId="6" fillId="0" borderId="13">
      <alignment horizontal="center"/>
    </xf>
    <xf numFmtId="49" fontId="6" fillId="0" borderId="13">
      <alignment horizontal="center"/>
    </xf>
    <xf numFmtId="0" fontId="12" fillId="0" borderId="2">
      <alignment wrapText="1"/>
    </xf>
    <xf numFmtId="0" fontId="13" fillId="0" borderId="2"/>
    <xf numFmtId="0" fontId="12" fillId="0" borderId="16">
      <alignment wrapText="1"/>
    </xf>
    <xf numFmtId="0" fontId="12" fillId="0" borderId="13">
      <alignment wrapText="1"/>
    </xf>
    <xf numFmtId="0" fontId="13" fillId="0" borderId="13"/>
    <xf numFmtId="0" fontId="16" fillId="0" borderId="0"/>
    <xf numFmtId="0" fontId="16" fillId="0" borderId="0"/>
    <xf numFmtId="0" fontId="16" fillId="0" borderId="0"/>
    <xf numFmtId="0" fontId="14" fillId="0" borderId="1"/>
    <xf numFmtId="0" fontId="14" fillId="0" borderId="1"/>
    <xf numFmtId="0" fontId="15" fillId="3" borderId="1"/>
    <xf numFmtId="0" fontId="14" fillId="0" borderId="1"/>
    <xf numFmtId="0" fontId="16" fillId="0" borderId="1"/>
    <xf numFmtId="0" fontId="4" fillId="0" borderId="1">
      <alignment horizontal="right" vertical="top" wrapText="1"/>
    </xf>
    <xf numFmtId="49" fontId="3" fillId="0" borderId="48">
      <alignment horizontal="center" vertical="center" wrapText="1"/>
    </xf>
    <xf numFmtId="0" fontId="5" fillId="5" borderId="49">
      <alignment horizontal="left" vertical="top" wrapText="1"/>
    </xf>
    <xf numFmtId="49" fontId="5" fillId="5" borderId="50">
      <alignment horizontal="center" vertical="top" shrinkToFit="1"/>
    </xf>
    <xf numFmtId="4" fontId="5" fillId="5" borderId="50">
      <alignment horizontal="right" vertical="top" shrinkToFit="1"/>
    </xf>
    <xf numFmtId="4" fontId="5" fillId="5" borderId="51">
      <alignment horizontal="right" vertical="top" shrinkToFit="1"/>
    </xf>
    <xf numFmtId="0" fontId="3" fillId="6" borderId="52">
      <alignment horizontal="left" vertical="top" wrapText="1"/>
    </xf>
    <xf numFmtId="49" fontId="3" fillId="6" borderId="53">
      <alignment horizontal="center" vertical="top" shrinkToFit="1"/>
    </xf>
    <xf numFmtId="4" fontId="3" fillId="6" borderId="53">
      <alignment horizontal="right" vertical="top" shrinkToFit="1"/>
    </xf>
    <xf numFmtId="4" fontId="3" fillId="6" borderId="54">
      <alignment horizontal="right" vertical="top" shrinkToFit="1"/>
    </xf>
    <xf numFmtId="0" fontId="3" fillId="7" borderId="55">
      <alignment horizontal="left" vertical="top" wrapText="1"/>
    </xf>
    <xf numFmtId="49" fontId="3" fillId="7" borderId="47">
      <alignment horizontal="center" vertical="top" shrinkToFit="1"/>
    </xf>
    <xf numFmtId="4" fontId="3" fillId="7" borderId="47">
      <alignment horizontal="right" vertical="top" shrinkToFit="1"/>
    </xf>
    <xf numFmtId="4" fontId="3" fillId="7" borderId="56">
      <alignment horizontal="right" vertical="top" shrinkToFit="1"/>
    </xf>
    <xf numFmtId="0" fontId="22" fillId="0" borderId="55">
      <alignment horizontal="left" vertical="top" wrapText="1"/>
    </xf>
    <xf numFmtId="49" fontId="4" fillId="0" borderId="47">
      <alignment horizontal="center" vertical="top" shrinkToFit="1"/>
    </xf>
    <xf numFmtId="4" fontId="4" fillId="0" borderId="47">
      <alignment horizontal="right" vertical="top" shrinkToFit="1"/>
    </xf>
    <xf numFmtId="4" fontId="4" fillId="0" borderId="56">
      <alignment horizontal="right" vertical="top" shrinkToFit="1"/>
    </xf>
    <xf numFmtId="0" fontId="22" fillId="0" borderId="55">
      <alignment horizontal="left" vertical="top" wrapText="1"/>
    </xf>
    <xf numFmtId="49" fontId="4" fillId="0" borderId="47">
      <alignment horizontal="center" vertical="top" shrinkToFit="1"/>
    </xf>
    <xf numFmtId="4" fontId="4" fillId="0" borderId="47">
      <alignment horizontal="right" vertical="top" shrinkToFit="1"/>
    </xf>
    <xf numFmtId="4" fontId="4" fillId="0" borderId="56">
      <alignment horizontal="right" vertical="top" shrinkToFit="1"/>
    </xf>
    <xf numFmtId="4" fontId="5" fillId="8" borderId="57">
      <alignment horizontal="right" shrinkToFit="1"/>
    </xf>
    <xf numFmtId="4" fontId="5" fillId="8" borderId="58">
      <alignment horizontal="right" shrinkToFit="1"/>
    </xf>
    <xf numFmtId="0" fontId="16" fillId="0" borderId="1"/>
    <xf numFmtId="0" fontId="16" fillId="0" borderId="1"/>
    <xf numFmtId="0" fontId="16" fillId="0" borderId="1"/>
    <xf numFmtId="0" fontId="4" fillId="0" borderId="1"/>
    <xf numFmtId="0" fontId="4" fillId="0" borderId="1"/>
    <xf numFmtId="0" fontId="22" fillId="0" borderId="55">
      <alignment horizontal="left" vertical="top" wrapText="1"/>
    </xf>
    <xf numFmtId="49" fontId="4" fillId="0" borderId="47">
      <alignment horizontal="center" vertical="top" shrinkToFit="1"/>
    </xf>
    <xf numFmtId="4" fontId="4" fillId="0" borderId="47">
      <alignment horizontal="right" vertical="top" shrinkToFit="1"/>
    </xf>
    <xf numFmtId="4" fontId="4" fillId="0" borderId="56">
      <alignment horizontal="right" vertical="top" shrinkToFit="1"/>
    </xf>
    <xf numFmtId="0" fontId="16" fillId="0" borderId="1"/>
    <xf numFmtId="0" fontId="16" fillId="0" borderId="1"/>
    <xf numFmtId="0" fontId="16" fillId="0" borderId="1"/>
    <xf numFmtId="0" fontId="16" fillId="0" borderId="1"/>
    <xf numFmtId="0" fontId="16" fillId="0" borderId="1"/>
    <xf numFmtId="0" fontId="16" fillId="0" borderId="1"/>
    <xf numFmtId="0" fontId="16" fillId="0" borderId="1"/>
    <xf numFmtId="0" fontId="16" fillId="0" borderId="1"/>
    <xf numFmtId="0" fontId="16" fillId="0" borderId="1"/>
    <xf numFmtId="0" fontId="16" fillId="0" borderId="1"/>
    <xf numFmtId="0" fontId="16" fillId="0" borderId="1"/>
    <xf numFmtId="0" fontId="16" fillId="0" borderId="1"/>
    <xf numFmtId="0" fontId="16" fillId="0" borderId="1"/>
    <xf numFmtId="0" fontId="16" fillId="0" borderId="1"/>
    <xf numFmtId="0" fontId="16" fillId="0" borderId="1"/>
    <xf numFmtId="0" fontId="16" fillId="0" borderId="1"/>
    <xf numFmtId="0" fontId="16" fillId="0" borderId="1"/>
    <xf numFmtId="0" fontId="16" fillId="0" borderId="1"/>
    <xf numFmtId="0" fontId="16" fillId="0" borderId="1"/>
    <xf numFmtId="0" fontId="16" fillId="0" borderId="1"/>
    <xf numFmtId="0" fontId="16" fillId="0" borderId="1"/>
    <xf numFmtId="0" fontId="16" fillId="0" borderId="1"/>
    <xf numFmtId="0" fontId="16" fillId="0" borderId="1"/>
    <xf numFmtId="0" fontId="16" fillId="0" borderId="1"/>
    <xf numFmtId="0" fontId="16" fillId="0" borderId="1"/>
    <xf numFmtId="0" fontId="16" fillId="0" borderId="1"/>
    <xf numFmtId="0" fontId="16" fillId="0" borderId="1"/>
    <xf numFmtId="0" fontId="16" fillId="0" borderId="1"/>
    <xf numFmtId="0" fontId="16" fillId="0" borderId="1"/>
    <xf numFmtId="0" fontId="16" fillId="0" borderId="1"/>
    <xf numFmtId="0" fontId="16" fillId="0" borderId="1"/>
    <xf numFmtId="0" fontId="16" fillId="0" borderId="1"/>
    <xf numFmtId="0" fontId="16" fillId="0" borderId="1"/>
    <xf numFmtId="0" fontId="16" fillId="0" borderId="1"/>
    <xf numFmtId="0" fontId="16" fillId="0" borderId="1"/>
    <xf numFmtId="0" fontId="16" fillId="0" borderId="1"/>
    <xf numFmtId="0" fontId="16" fillId="0" borderId="1"/>
    <xf numFmtId="0" fontId="16" fillId="0" borderId="1"/>
    <xf numFmtId="0" fontId="16" fillId="0" borderId="1"/>
    <xf numFmtId="0" fontId="16" fillId="0" borderId="1"/>
    <xf numFmtId="0" fontId="16" fillId="0" borderId="1"/>
    <xf numFmtId="0" fontId="16" fillId="0" borderId="1"/>
    <xf numFmtId="0" fontId="16" fillId="0" borderId="1"/>
    <xf numFmtId="0" fontId="16" fillId="0" borderId="1"/>
    <xf numFmtId="0" fontId="16" fillId="0" borderId="1"/>
    <xf numFmtId="0" fontId="16" fillId="0" borderId="1"/>
    <xf numFmtId="0" fontId="16" fillId="0" borderId="1"/>
    <xf numFmtId="0" fontId="16" fillId="0" borderId="1"/>
    <xf numFmtId="0" fontId="16" fillId="0" borderId="1"/>
    <xf numFmtId="0" fontId="16" fillId="0" borderId="1"/>
    <xf numFmtId="0" fontId="16" fillId="0" borderId="1"/>
    <xf numFmtId="0" fontId="16" fillId="0" borderId="1"/>
    <xf numFmtId="0" fontId="16" fillId="0" borderId="1"/>
    <xf numFmtId="0" fontId="16" fillId="0" borderId="1"/>
    <xf numFmtId="0" fontId="16" fillId="0" borderId="1"/>
    <xf numFmtId="0" fontId="16" fillId="0" borderId="1"/>
    <xf numFmtId="0" fontId="16" fillId="0" borderId="1"/>
    <xf numFmtId="0" fontId="16" fillId="0" borderId="1"/>
    <xf numFmtId="0" fontId="16" fillId="0" borderId="1"/>
    <xf numFmtId="0" fontId="16" fillId="0" borderId="1"/>
    <xf numFmtId="0" fontId="16" fillId="0" borderId="1"/>
    <xf numFmtId="0" fontId="16" fillId="0" borderId="1"/>
    <xf numFmtId="0" fontId="16" fillId="0" borderId="1"/>
    <xf numFmtId="0" fontId="16" fillId="0" borderId="1"/>
    <xf numFmtId="0" fontId="16" fillId="0" borderId="1"/>
    <xf numFmtId="0" fontId="16" fillId="0" borderId="1"/>
    <xf numFmtId="0" fontId="16" fillId="0" borderId="1"/>
    <xf numFmtId="0" fontId="16" fillId="0" borderId="1"/>
    <xf numFmtId="0" fontId="16" fillId="0" borderId="1"/>
    <xf numFmtId="0" fontId="16" fillId="0" borderId="1"/>
    <xf numFmtId="0" fontId="16" fillId="0" borderId="1"/>
    <xf numFmtId="0" fontId="16" fillId="0" borderId="1"/>
    <xf numFmtId="0" fontId="16" fillId="0" borderId="1"/>
    <xf numFmtId="0" fontId="16" fillId="0" borderId="1"/>
    <xf numFmtId="0" fontId="16" fillId="0" borderId="1"/>
    <xf numFmtId="0" fontId="16" fillId="0" borderId="1"/>
    <xf numFmtId="0" fontId="16" fillId="0" borderId="1"/>
    <xf numFmtId="0" fontId="16" fillId="0" borderId="1"/>
    <xf numFmtId="0" fontId="16" fillId="0" borderId="1"/>
    <xf numFmtId="0" fontId="16" fillId="0" borderId="1"/>
    <xf numFmtId="0" fontId="16" fillId="0" borderId="1"/>
  </cellStyleXfs>
  <cellXfs count="34">
    <xf numFmtId="0" fontId="0" fillId="0" borderId="0" xfId="0"/>
    <xf numFmtId="0" fontId="0" fillId="0" borderId="0" xfId="0" applyProtection="1">
      <protection locked="0"/>
    </xf>
    <xf numFmtId="0" fontId="4" fillId="0" borderId="1" xfId="5" applyNumberFormat="1" applyProtection="1"/>
    <xf numFmtId="0" fontId="6" fillId="0" borderId="1" xfId="18" applyNumberFormat="1" applyProtection="1"/>
    <xf numFmtId="0" fontId="6" fillId="2" borderId="1" xfId="54" applyNumberFormat="1" applyProtection="1"/>
    <xf numFmtId="0" fontId="6" fillId="0" borderId="1" xfId="55" applyNumberFormat="1" applyProtection="1">
      <alignment horizontal="left" wrapText="1"/>
    </xf>
    <xf numFmtId="49" fontId="6" fillId="0" borderId="1" xfId="57" applyNumberFormat="1" applyProtection="1">
      <alignment horizontal="center"/>
    </xf>
    <xf numFmtId="0" fontId="17" fillId="0" borderId="46" xfId="0" applyFont="1" applyBorder="1" applyAlignment="1" applyProtection="1">
      <alignment horizontal="center" vertical="center" wrapText="1"/>
      <protection locked="0"/>
    </xf>
    <xf numFmtId="0" fontId="17" fillId="0" borderId="46" xfId="0" applyFont="1" applyBorder="1" applyAlignment="1" applyProtection="1">
      <alignment horizontal="center" vertical="center"/>
      <protection locked="0"/>
    </xf>
    <xf numFmtId="0" fontId="19" fillId="0" borderId="46" xfId="48" applyNumberFormat="1" applyFont="1" applyBorder="1" applyAlignment="1" applyProtection="1">
      <alignment horizontal="left" vertical="center" wrapText="1"/>
    </xf>
    <xf numFmtId="0" fontId="18" fillId="0" borderId="46" xfId="48" applyNumberFormat="1" applyFont="1" applyBorder="1" applyAlignment="1" applyProtection="1">
      <alignment horizontal="left" vertical="center" wrapText="1"/>
    </xf>
    <xf numFmtId="0" fontId="18" fillId="4" borderId="46" xfId="48" applyNumberFormat="1" applyFont="1" applyFill="1" applyBorder="1" applyAlignment="1" applyProtection="1">
      <alignment horizontal="left" vertical="center" wrapText="1"/>
    </xf>
    <xf numFmtId="49" fontId="19" fillId="0" borderId="46" xfId="50" applyNumberFormat="1" applyFont="1" applyBorder="1" applyAlignment="1" applyProtection="1">
      <alignment horizontal="center" vertical="center"/>
    </xf>
    <xf numFmtId="49" fontId="18" fillId="0" borderId="46" xfId="50" applyNumberFormat="1" applyFont="1" applyBorder="1" applyAlignment="1" applyProtection="1">
      <alignment horizontal="center" vertical="center"/>
    </xf>
    <xf numFmtId="49" fontId="18" fillId="4" borderId="46" xfId="50" applyNumberFormat="1" applyFont="1" applyFill="1" applyBorder="1" applyAlignment="1" applyProtection="1">
      <alignment horizontal="center" vertical="center"/>
    </xf>
    <xf numFmtId="49" fontId="19" fillId="4" borderId="46" xfId="50" applyNumberFormat="1" applyFont="1" applyFill="1" applyBorder="1" applyAlignment="1" applyProtection="1">
      <alignment horizontal="center" vertical="center"/>
    </xf>
    <xf numFmtId="0" fontId="6" fillId="0" borderId="1" xfId="58" applyNumberFormat="1" applyBorder="1" applyProtection="1">
      <alignment horizontal="left"/>
    </xf>
    <xf numFmtId="49" fontId="6" fillId="0" borderId="1" xfId="59" applyNumberFormat="1" applyBorder="1" applyProtection="1"/>
    <xf numFmtId="4" fontId="4" fillId="0" borderId="1" xfId="61" applyNumberFormat="1" applyBorder="1" applyProtection="1"/>
    <xf numFmtId="0" fontId="0" fillId="0" borderId="1" xfId="0" applyBorder="1" applyProtection="1">
      <protection locked="0"/>
    </xf>
    <xf numFmtId="0" fontId="19" fillId="4" borderId="46" xfId="48" applyNumberFormat="1" applyFont="1" applyFill="1" applyBorder="1" applyAlignment="1" applyProtection="1">
      <alignment horizontal="left" vertical="center" wrapText="1"/>
    </xf>
    <xf numFmtId="4" fontId="20" fillId="0" borderId="46" xfId="40" applyNumberFormat="1" applyFont="1" applyBorder="1" applyAlignment="1" applyProtection="1">
      <alignment vertical="center"/>
    </xf>
    <xf numFmtId="165" fontId="20" fillId="0" borderId="46" xfId="40" applyNumberFormat="1" applyFont="1" applyBorder="1" applyAlignment="1" applyProtection="1">
      <alignment vertical="center"/>
    </xf>
    <xf numFmtId="49" fontId="17" fillId="4" borderId="46" xfId="50" applyNumberFormat="1" applyFont="1" applyFill="1" applyBorder="1" applyAlignment="1" applyProtection="1">
      <alignment horizontal="center" vertical="center"/>
    </xf>
    <xf numFmtId="0" fontId="17" fillId="4" borderId="46" xfId="48" applyNumberFormat="1" applyFont="1" applyFill="1" applyBorder="1" applyAlignment="1" applyProtection="1">
      <alignment horizontal="left" vertical="center" wrapText="1"/>
    </xf>
    <xf numFmtId="4" fontId="17" fillId="4" borderId="46" xfId="40" applyNumberFormat="1" applyFont="1" applyFill="1" applyBorder="1" applyAlignment="1" applyProtection="1">
      <alignment vertical="center"/>
    </xf>
    <xf numFmtId="4" fontId="21" fillId="4" borderId="46" xfId="40" applyNumberFormat="1" applyFont="1" applyFill="1" applyBorder="1" applyAlignment="1" applyProtection="1">
      <alignment vertical="center"/>
    </xf>
    <xf numFmtId="165" fontId="21" fillId="4" borderId="46" xfId="40" applyNumberFormat="1" applyFont="1" applyFill="1" applyBorder="1" applyAlignment="1" applyProtection="1">
      <alignment vertical="center"/>
    </xf>
    <xf numFmtId="165" fontId="17" fillId="4" borderId="46" xfId="40" applyNumberFormat="1" applyFont="1" applyFill="1" applyBorder="1" applyAlignment="1" applyProtection="1">
      <alignment vertical="center"/>
    </xf>
    <xf numFmtId="165" fontId="21" fillId="0" borderId="46" xfId="40" applyNumberFormat="1" applyFont="1" applyBorder="1" applyAlignment="1" applyProtection="1">
      <alignment vertical="center"/>
    </xf>
    <xf numFmtId="4" fontId="21" fillId="0" borderId="46" xfId="40" applyNumberFormat="1" applyFont="1" applyBorder="1" applyAlignment="1" applyProtection="1">
      <alignment vertical="center"/>
    </xf>
    <xf numFmtId="0" fontId="19" fillId="0" borderId="1" xfId="1" applyNumberFormat="1" applyFont="1" applyAlignment="1" applyProtection="1">
      <alignment horizontal="center"/>
    </xf>
    <xf numFmtId="4" fontId="23" fillId="0" borderId="56" xfId="190" applyNumberFormat="1" applyFont="1" applyProtection="1">
      <alignment horizontal="right" vertical="top" shrinkToFit="1"/>
    </xf>
    <xf numFmtId="4" fontId="23" fillId="0" borderId="47" xfId="189" applyNumberFormat="1" applyFont="1" applyProtection="1">
      <alignment horizontal="right" vertical="top" shrinkToFit="1"/>
    </xf>
  </cellXfs>
  <cellStyles count="283">
    <cellStyle name="br" xfId="163"/>
    <cellStyle name="br 2" xfId="195"/>
    <cellStyle name="col" xfId="162"/>
    <cellStyle name="col 2" xfId="194"/>
    <cellStyle name="ex58" xfId="191"/>
    <cellStyle name="ex59" xfId="192"/>
    <cellStyle name="ex60" xfId="171"/>
    <cellStyle name="ex61" xfId="172"/>
    <cellStyle name="ex62" xfId="173"/>
    <cellStyle name="ex63" xfId="174"/>
    <cellStyle name="ex64" xfId="175"/>
    <cellStyle name="ex65" xfId="176"/>
    <cellStyle name="ex66" xfId="177"/>
    <cellStyle name="ex67" xfId="178"/>
    <cellStyle name="ex68" xfId="179"/>
    <cellStyle name="ex69" xfId="180"/>
    <cellStyle name="ex70" xfId="181"/>
    <cellStyle name="ex71" xfId="182"/>
    <cellStyle name="ex72" xfId="183"/>
    <cellStyle name="ex73" xfId="184"/>
    <cellStyle name="ex74" xfId="185"/>
    <cellStyle name="ex75" xfId="186"/>
    <cellStyle name="ex76" xfId="187"/>
    <cellStyle name="ex77" xfId="188"/>
    <cellStyle name="ex78" xfId="189"/>
    <cellStyle name="ex79" xfId="190"/>
    <cellStyle name="ex80" xfId="198"/>
    <cellStyle name="ex81" xfId="199"/>
    <cellStyle name="ex82" xfId="200"/>
    <cellStyle name="ex83" xfId="201"/>
    <cellStyle name="st57" xfId="169"/>
    <cellStyle name="style0" xfId="164"/>
    <cellStyle name="style0 2" xfId="196"/>
    <cellStyle name="td" xfId="165"/>
    <cellStyle name="td 2" xfId="197"/>
    <cellStyle name="tr" xfId="161"/>
    <cellStyle name="tr 2" xfId="193"/>
    <cellStyle name="xl_bot_header" xfId="170"/>
    <cellStyle name="xl100" xfId="80"/>
    <cellStyle name="xl101" xfId="86"/>
    <cellStyle name="xl102" xfId="82"/>
    <cellStyle name="xl103" xfId="90"/>
    <cellStyle name="xl104" xfId="93"/>
    <cellStyle name="xl105" xfId="78"/>
    <cellStyle name="xl106" xfId="81"/>
    <cellStyle name="xl107" xfId="87"/>
    <cellStyle name="xl108" xfId="92"/>
    <cellStyle name="xl109" xfId="79"/>
    <cellStyle name="xl110" xfId="88"/>
    <cellStyle name="xl111" xfId="89"/>
    <cellStyle name="xl112" xfId="83"/>
    <cellStyle name="xl113" xfId="91"/>
    <cellStyle name="xl114" xfId="84"/>
    <cellStyle name="xl115" xfId="85"/>
    <cellStyle name="xl116" xfId="94"/>
    <cellStyle name="xl117" xfId="117"/>
    <cellStyle name="xl118" xfId="121"/>
    <cellStyle name="xl119" xfId="125"/>
    <cellStyle name="xl120" xfId="131"/>
    <cellStyle name="xl121" xfId="132"/>
    <cellStyle name="xl122" xfId="133"/>
    <cellStyle name="xl123" xfId="135"/>
    <cellStyle name="xl124" xfId="156"/>
    <cellStyle name="xl125" xfId="159"/>
    <cellStyle name="xl126" xfId="95"/>
    <cellStyle name="xl127" xfId="98"/>
    <cellStyle name="xl128" xfId="101"/>
    <cellStyle name="xl129" xfId="103"/>
    <cellStyle name="xl130" xfId="108"/>
    <cellStyle name="xl131" xfId="110"/>
    <cellStyle name="xl132" xfId="112"/>
    <cellStyle name="xl133" xfId="113"/>
    <cellStyle name="xl134" xfId="118"/>
    <cellStyle name="xl135" xfId="122"/>
    <cellStyle name="xl136" xfId="126"/>
    <cellStyle name="xl137" xfId="134"/>
    <cellStyle name="xl138" xfId="137"/>
    <cellStyle name="xl139" xfId="141"/>
    <cellStyle name="xl140" xfId="145"/>
    <cellStyle name="xl141" xfId="149"/>
    <cellStyle name="xl142" xfId="99"/>
    <cellStyle name="xl143" xfId="102"/>
    <cellStyle name="xl144" xfId="104"/>
    <cellStyle name="xl145" xfId="109"/>
    <cellStyle name="xl146" xfId="111"/>
    <cellStyle name="xl147" xfId="114"/>
    <cellStyle name="xl148" xfId="119"/>
    <cellStyle name="xl149" xfId="123"/>
    <cellStyle name="xl150" xfId="127"/>
    <cellStyle name="xl151" xfId="129"/>
    <cellStyle name="xl152" xfId="136"/>
    <cellStyle name="xl153" xfId="138"/>
    <cellStyle name="xl154" xfId="139"/>
    <cellStyle name="xl155" xfId="140"/>
    <cellStyle name="xl156" xfId="142"/>
    <cellStyle name="xl157" xfId="143"/>
    <cellStyle name="xl158" xfId="144"/>
    <cellStyle name="xl159" xfId="146"/>
    <cellStyle name="xl160" xfId="147"/>
    <cellStyle name="xl161" xfId="148"/>
    <cellStyle name="xl162" xfId="150"/>
    <cellStyle name="xl163" xfId="97"/>
    <cellStyle name="xl164" xfId="105"/>
    <cellStyle name="xl165" xfId="115"/>
    <cellStyle name="xl166" xfId="120"/>
    <cellStyle name="xl167" xfId="124"/>
    <cellStyle name="xl168" xfId="128"/>
    <cellStyle name="xl169" xfId="151"/>
    <cellStyle name="xl170" xfId="154"/>
    <cellStyle name="xl171" xfId="157"/>
    <cellStyle name="xl172" xfId="160"/>
    <cellStyle name="xl173" xfId="152"/>
    <cellStyle name="xl174" xfId="155"/>
    <cellStyle name="xl175" xfId="153"/>
    <cellStyle name="xl176" xfId="106"/>
    <cellStyle name="xl177" xfId="96"/>
    <cellStyle name="xl178" xfId="107"/>
    <cellStyle name="xl179" xfId="116"/>
    <cellStyle name="xl180" xfId="130"/>
    <cellStyle name="xl181" xfId="158"/>
    <cellStyle name="xl182" xfId="100"/>
    <cellStyle name="xl21" xfId="166"/>
    <cellStyle name="xl22" xfId="1"/>
    <cellStyle name="xl23" xfId="7"/>
    <cellStyle name="xl24" xfId="11"/>
    <cellStyle name="xl25" xfId="18"/>
    <cellStyle name="xl26" xfId="33"/>
    <cellStyle name="xl27" xfId="5"/>
    <cellStyle name="xl28" xfId="35"/>
    <cellStyle name="xl29" xfId="37"/>
    <cellStyle name="xl30" xfId="43"/>
    <cellStyle name="xl31" xfId="48"/>
    <cellStyle name="xl32" xfId="167"/>
    <cellStyle name="xl33" xfId="12"/>
    <cellStyle name="xl34" xfId="29"/>
    <cellStyle name="xl35" xfId="38"/>
    <cellStyle name="xl36" xfId="44"/>
    <cellStyle name="xl37" xfId="49"/>
    <cellStyle name="xl38" xfId="52"/>
    <cellStyle name="xl39" xfId="30"/>
    <cellStyle name="xl40" xfId="22"/>
    <cellStyle name="xl41" xfId="39"/>
    <cellStyle name="xl42" xfId="45"/>
    <cellStyle name="xl43" xfId="50"/>
    <cellStyle name="xl44" xfId="36"/>
    <cellStyle name="xl45" xfId="40"/>
    <cellStyle name="xl46" xfId="54"/>
    <cellStyle name="xl47" xfId="2"/>
    <cellStyle name="xl48" xfId="19"/>
    <cellStyle name="xl49" xfId="25"/>
    <cellStyle name="xl50" xfId="27"/>
    <cellStyle name="xl51" xfId="8"/>
    <cellStyle name="xl52" xfId="13"/>
    <cellStyle name="xl53" xfId="20"/>
    <cellStyle name="xl54" xfId="3"/>
    <cellStyle name="xl55" xfId="34"/>
    <cellStyle name="xl56" xfId="9"/>
    <cellStyle name="xl57" xfId="14"/>
    <cellStyle name="xl58" xfId="21"/>
    <cellStyle name="xl59" xfId="24"/>
    <cellStyle name="xl60" xfId="26"/>
    <cellStyle name="xl61" xfId="28"/>
    <cellStyle name="xl62" xfId="31"/>
    <cellStyle name="xl63" xfId="32"/>
    <cellStyle name="xl64" xfId="4"/>
    <cellStyle name="xl65" xfId="10"/>
    <cellStyle name="xl66" xfId="15"/>
    <cellStyle name="xl67" xfId="41"/>
    <cellStyle name="xl68" xfId="46"/>
    <cellStyle name="xl69" xfId="42"/>
    <cellStyle name="xl70" xfId="47"/>
    <cellStyle name="xl71" xfId="51"/>
    <cellStyle name="xl72" xfId="53"/>
    <cellStyle name="xl73" xfId="6"/>
    <cellStyle name="xl74" xfId="16"/>
    <cellStyle name="xl75" xfId="23"/>
    <cellStyle name="xl76" xfId="17"/>
    <cellStyle name="xl77" xfId="55"/>
    <cellStyle name="xl78" xfId="58"/>
    <cellStyle name="xl79" xfId="62"/>
    <cellStyle name="xl80" xfId="69"/>
    <cellStyle name="xl81" xfId="71"/>
    <cellStyle name="xl82" xfId="56"/>
    <cellStyle name="xl83" xfId="67"/>
    <cellStyle name="xl84" xfId="70"/>
    <cellStyle name="xl85" xfId="72"/>
    <cellStyle name="xl86" xfId="77"/>
    <cellStyle name="xl87" xfId="57"/>
    <cellStyle name="xl88" xfId="63"/>
    <cellStyle name="xl89" xfId="73"/>
    <cellStyle name="xl90" xfId="59"/>
    <cellStyle name="xl91" xfId="64"/>
    <cellStyle name="xl92" xfId="74"/>
    <cellStyle name="xl93" xfId="65"/>
    <cellStyle name="xl94" xfId="68"/>
    <cellStyle name="xl95" xfId="75"/>
    <cellStyle name="xl96" xfId="66"/>
    <cellStyle name="xl97" xfId="76"/>
    <cellStyle name="xl98" xfId="60"/>
    <cellStyle name="xl99" xfId="61"/>
    <cellStyle name="Обычный" xfId="0" builtinId="0"/>
    <cellStyle name="Обычный 10" xfId="206"/>
    <cellStyle name="Обычный 11" xfId="205"/>
    <cellStyle name="Обычный 12" xfId="220"/>
    <cellStyle name="Обычный 13" xfId="213"/>
    <cellStyle name="Обычный 14" xfId="221"/>
    <cellStyle name="Обычный 15" xfId="212"/>
    <cellStyle name="Обычный 16" xfId="207"/>
    <cellStyle name="Обычный 17" xfId="204"/>
    <cellStyle name="Обычный 18" xfId="219"/>
    <cellStyle name="Обычный 19" xfId="214"/>
    <cellStyle name="Обычный 2" xfId="168"/>
    <cellStyle name="Обычный 20" xfId="203"/>
    <cellStyle name="Обычный 21" xfId="217"/>
    <cellStyle name="Обычный 22" xfId="216"/>
    <cellStyle name="Обычный 23" xfId="224"/>
    <cellStyle name="Обычный 24" xfId="222"/>
    <cellStyle name="Обычный 25" xfId="211"/>
    <cellStyle name="Обычный 26" xfId="209"/>
    <cellStyle name="Обычный 27" xfId="227"/>
    <cellStyle name="Обычный 28" xfId="226"/>
    <cellStyle name="Обычный 29" xfId="228"/>
    <cellStyle name="Обычный 3" xfId="202"/>
    <cellStyle name="Обычный 30" xfId="229"/>
    <cellStyle name="Обычный 31" xfId="231"/>
    <cellStyle name="Обычный 32" xfId="245"/>
    <cellStyle name="Обычный 33" xfId="233"/>
    <cellStyle name="Обычный 34" xfId="262"/>
    <cellStyle name="Обычный 35" xfId="258"/>
    <cellStyle name="Обычный 36" xfId="240"/>
    <cellStyle name="Обычный 37" xfId="242"/>
    <cellStyle name="Обычный 38" xfId="250"/>
    <cellStyle name="Обычный 39" xfId="251"/>
    <cellStyle name="Обычный 4" xfId="218"/>
    <cellStyle name="Обычный 40" xfId="256"/>
    <cellStyle name="Обычный 41" xfId="237"/>
    <cellStyle name="Обычный 42" xfId="257"/>
    <cellStyle name="Обычный 43" xfId="238"/>
    <cellStyle name="Обычный 44" xfId="248"/>
    <cellStyle name="Обычный 45" xfId="230"/>
    <cellStyle name="Обычный 46" xfId="253"/>
    <cellStyle name="Обычный 47" xfId="235"/>
    <cellStyle name="Обычный 48" xfId="247"/>
    <cellStyle name="Обычный 49" xfId="268"/>
    <cellStyle name="Обычный 5" xfId="215"/>
    <cellStyle name="Обычный 50" xfId="267"/>
    <cellStyle name="Обычный 51" xfId="254"/>
    <cellStyle name="Обычный 52" xfId="274"/>
    <cellStyle name="Обычный 53" xfId="260"/>
    <cellStyle name="Обычный 54" xfId="264"/>
    <cellStyle name="Обычный 55" xfId="249"/>
    <cellStyle name="Обычный 56" xfId="265"/>
    <cellStyle name="Обычный 57" xfId="271"/>
    <cellStyle name="Обычный 58" xfId="270"/>
    <cellStyle name="Обычный 59" xfId="241"/>
    <cellStyle name="Обычный 6" xfId="225"/>
    <cellStyle name="Обычный 60" xfId="239"/>
    <cellStyle name="Обычный 61" xfId="236"/>
    <cellStyle name="Обычный 62" xfId="243"/>
    <cellStyle name="Обычный 63" xfId="252"/>
    <cellStyle name="Обычный 64" xfId="255"/>
    <cellStyle name="Обычный 65" xfId="261"/>
    <cellStyle name="Обычный 66" xfId="266"/>
    <cellStyle name="Обычный 67" xfId="272"/>
    <cellStyle name="Обычный 68" xfId="232"/>
    <cellStyle name="Обычный 69" xfId="273"/>
    <cellStyle name="Обычный 7" xfId="223"/>
    <cellStyle name="Обычный 70" xfId="244"/>
    <cellStyle name="Обычный 71" xfId="263"/>
    <cellStyle name="Обычный 72" xfId="246"/>
    <cellStyle name="Обычный 73" xfId="234"/>
    <cellStyle name="Обычный 74" xfId="259"/>
    <cellStyle name="Обычный 75" xfId="269"/>
    <cellStyle name="Обычный 76" xfId="275"/>
    <cellStyle name="Обычный 77" xfId="276"/>
    <cellStyle name="Обычный 78" xfId="277"/>
    <cellStyle name="Обычный 79" xfId="278"/>
    <cellStyle name="Обычный 8" xfId="210"/>
    <cellStyle name="Обычный 80" xfId="279"/>
    <cellStyle name="Обычный 81" xfId="280"/>
    <cellStyle name="Обычный 82" xfId="281"/>
    <cellStyle name="Обычный 83" xfId="282"/>
    <cellStyle name="Обычный 9" xfId="208"/>
  </cellStyles>
  <dxfs count="0"/>
  <tableStyles count="0"/>
  <colors>
    <mruColors>
      <color rgb="FFCC9900"/>
      <color rgb="FFFF66CC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5"/>
  <sheetViews>
    <sheetView tabSelected="1" zoomScale="80" zoomScaleNormal="80" zoomScaleSheetLayoutView="100" workbookViewId="0">
      <selection activeCell="E11" sqref="E11"/>
    </sheetView>
  </sheetViews>
  <sheetFormatPr defaultColWidth="9.140625" defaultRowHeight="15" x14ac:dyDescent="0.25"/>
  <cols>
    <col min="1" max="1" width="62.28515625" style="1" customWidth="1"/>
    <col min="2" max="2" width="26.140625" style="1" customWidth="1"/>
    <col min="3" max="3" width="19.140625" style="1" customWidth="1"/>
    <col min="4" max="4" width="18.7109375" style="1" customWidth="1"/>
    <col min="5" max="5" width="10.28515625" style="1" customWidth="1"/>
    <col min="6" max="6" width="19.28515625" style="1" customWidth="1"/>
    <col min="7" max="7" width="9.140625" style="1" customWidth="1"/>
    <col min="8" max="16384" width="9.140625" style="1"/>
  </cols>
  <sheetData>
    <row r="1" spans="1:6" ht="7.5" customHeight="1" x14ac:dyDescent="0.25">
      <c r="A1" s="5"/>
      <c r="B1" s="6"/>
      <c r="C1" s="6"/>
      <c r="D1" s="2"/>
      <c r="E1" s="2"/>
    </row>
    <row r="2" spans="1:6" ht="14.1" customHeight="1" x14ac:dyDescent="0.25">
      <c r="A2" s="31" t="s">
        <v>400</v>
      </c>
      <c r="B2" s="31"/>
      <c r="C2" s="31"/>
      <c r="D2" s="31"/>
      <c r="E2" s="31"/>
      <c r="F2" s="31"/>
    </row>
    <row r="3" spans="1:6" ht="12.95" customHeight="1" x14ac:dyDescent="0.25">
      <c r="A3" s="16"/>
      <c r="B3" s="16"/>
      <c r="C3" s="17"/>
      <c r="D3" s="18"/>
      <c r="E3" s="2"/>
      <c r="F3" s="19"/>
    </row>
    <row r="4" spans="1:6" ht="47.25" x14ac:dyDescent="0.25">
      <c r="A4" s="7" t="s">
        <v>0</v>
      </c>
      <c r="B4" s="7" t="s">
        <v>5</v>
      </c>
      <c r="C4" s="7" t="s">
        <v>1</v>
      </c>
      <c r="D4" s="7" t="s">
        <v>2</v>
      </c>
      <c r="E4" s="7" t="s">
        <v>401</v>
      </c>
      <c r="F4" s="7" t="s">
        <v>402</v>
      </c>
    </row>
    <row r="5" spans="1:6" ht="15.6" customHeight="1" x14ac:dyDescent="0.25">
      <c r="A5" s="8">
        <v>1</v>
      </c>
      <c r="B5" s="8">
        <v>2</v>
      </c>
      <c r="C5" s="8">
        <v>3</v>
      </c>
      <c r="D5" s="8">
        <v>4</v>
      </c>
      <c r="E5" s="8">
        <v>5</v>
      </c>
      <c r="F5" s="8">
        <v>6</v>
      </c>
    </row>
    <row r="6" spans="1:6" ht="25.5" customHeight="1" x14ac:dyDescent="0.25">
      <c r="A6" s="9" t="s">
        <v>6</v>
      </c>
      <c r="B6" s="12" t="s">
        <v>3</v>
      </c>
      <c r="C6" s="26">
        <f>C8+C89+C116+C162+C213+C268+C299+C324+C366+C371</f>
        <v>5300698517.1300001</v>
      </c>
      <c r="D6" s="26">
        <f>D8+D89+D116+D162+D213+D268+D299+D324+D366+D371</f>
        <v>3763850812.4599996</v>
      </c>
      <c r="E6" s="29">
        <f>D6/C6*100</f>
        <v>71.006694689323552</v>
      </c>
      <c r="F6" s="30">
        <f>C6-D6</f>
        <v>1536847704.6700006</v>
      </c>
    </row>
    <row r="7" spans="1:6" ht="14.25" customHeight="1" x14ac:dyDescent="0.25">
      <c r="A7" s="10" t="s">
        <v>4</v>
      </c>
      <c r="B7" s="13"/>
      <c r="C7" s="25"/>
      <c r="D7" s="25"/>
      <c r="E7" s="22"/>
      <c r="F7" s="21"/>
    </row>
    <row r="8" spans="1:6" ht="15.75" x14ac:dyDescent="0.25">
      <c r="A8" s="20" t="s">
        <v>7</v>
      </c>
      <c r="B8" s="15" t="s">
        <v>8</v>
      </c>
      <c r="C8" s="26">
        <f>C9+C15+C28+C46+C61+C64</f>
        <v>405557129.49000001</v>
      </c>
      <c r="D8" s="26">
        <f>D9+D15+D28+D46+D61+D64</f>
        <v>221617754.81</v>
      </c>
      <c r="E8" s="27">
        <f>D8*100/C8</f>
        <v>54.645261714099526</v>
      </c>
      <c r="F8" s="26">
        <f>C8-D8</f>
        <v>183939374.68000001</v>
      </c>
    </row>
    <row r="9" spans="1:6" ht="31.5" x14ac:dyDescent="0.25">
      <c r="A9" s="11" t="s">
        <v>9</v>
      </c>
      <c r="B9" s="14" t="s">
        <v>10</v>
      </c>
      <c r="C9" s="25">
        <f>C10</f>
        <v>6681844</v>
      </c>
      <c r="D9" s="25">
        <f>D10</f>
        <v>4432360.03</v>
      </c>
      <c r="E9" s="28">
        <f>D9*100/C9</f>
        <v>66.334383592313742</v>
      </c>
      <c r="F9" s="25">
        <f>C9-D9</f>
        <v>2249483.9699999997</v>
      </c>
    </row>
    <row r="10" spans="1:6" ht="78.75" x14ac:dyDescent="0.25">
      <c r="A10" s="11" t="s">
        <v>11</v>
      </c>
      <c r="B10" s="14" t="s">
        <v>12</v>
      </c>
      <c r="C10" s="25">
        <f>C11</f>
        <v>6681844</v>
      </c>
      <c r="D10" s="25">
        <f>D11</f>
        <v>4432360.03</v>
      </c>
      <c r="E10" s="28">
        <f t="shared" ref="E10:E63" si="0">D10*100/C10</f>
        <v>66.334383592313742</v>
      </c>
      <c r="F10" s="25">
        <f t="shared" ref="F10:F63" si="1">C10-D10</f>
        <v>2249483.9699999997</v>
      </c>
    </row>
    <row r="11" spans="1:6" ht="31.5" x14ac:dyDescent="0.25">
      <c r="A11" s="11" t="s">
        <v>13</v>
      </c>
      <c r="B11" s="14" t="s">
        <v>14</v>
      </c>
      <c r="C11" s="25">
        <f>C12+C13+C14</f>
        <v>6681844</v>
      </c>
      <c r="D11" s="25">
        <f>D12+D13+D14</f>
        <v>4432360.03</v>
      </c>
      <c r="E11" s="28">
        <f t="shared" si="0"/>
        <v>66.334383592313742</v>
      </c>
      <c r="F11" s="25">
        <f t="shared" si="1"/>
        <v>2249483.9699999997</v>
      </c>
    </row>
    <row r="12" spans="1:6" ht="21.6" customHeight="1" x14ac:dyDescent="0.25">
      <c r="A12" s="11" t="s">
        <v>15</v>
      </c>
      <c r="B12" s="14" t="s">
        <v>16</v>
      </c>
      <c r="C12" s="25">
        <v>5032138</v>
      </c>
      <c r="D12" s="25">
        <v>3548444.73</v>
      </c>
      <c r="E12" s="28">
        <f t="shared" si="0"/>
        <v>70.515648219504314</v>
      </c>
      <c r="F12" s="25">
        <f t="shared" si="1"/>
        <v>1483693.27</v>
      </c>
    </row>
    <row r="13" spans="1:6" ht="47.25" x14ac:dyDescent="0.25">
      <c r="A13" s="11" t="s">
        <v>17</v>
      </c>
      <c r="B13" s="14" t="s">
        <v>18</v>
      </c>
      <c r="C13" s="25">
        <v>130000</v>
      </c>
      <c r="D13" s="25">
        <v>88677.23</v>
      </c>
      <c r="E13" s="28">
        <f t="shared" si="0"/>
        <v>68.213253846153847</v>
      </c>
      <c r="F13" s="25">
        <f t="shared" si="1"/>
        <v>41322.770000000004</v>
      </c>
    </row>
    <row r="14" spans="1:6" ht="47.25" x14ac:dyDescent="0.25">
      <c r="A14" s="11" t="s">
        <v>19</v>
      </c>
      <c r="B14" s="14" t="s">
        <v>20</v>
      </c>
      <c r="C14" s="25">
        <v>1519706</v>
      </c>
      <c r="D14" s="25">
        <v>795238.07</v>
      </c>
      <c r="E14" s="28">
        <f>D14*100/C14</f>
        <v>52.328415496155181</v>
      </c>
      <c r="F14" s="25">
        <f t="shared" si="1"/>
        <v>724467.93</v>
      </c>
    </row>
    <row r="15" spans="1:6" ht="47.25" x14ac:dyDescent="0.25">
      <c r="A15" s="11" t="s">
        <v>21</v>
      </c>
      <c r="B15" s="14" t="s">
        <v>22</v>
      </c>
      <c r="C15" s="25">
        <f>C16+C22+C26</f>
        <v>2817488</v>
      </c>
      <c r="D15" s="25">
        <f>D16+D22+D26</f>
        <v>1578942.6600000001</v>
      </c>
      <c r="E15" s="28">
        <f t="shared" si="0"/>
        <v>56.040794494954369</v>
      </c>
      <c r="F15" s="25">
        <f t="shared" si="1"/>
        <v>1238545.3399999999</v>
      </c>
    </row>
    <row r="16" spans="1:6" ht="78.75" x14ac:dyDescent="0.25">
      <c r="A16" s="11" t="s">
        <v>11</v>
      </c>
      <c r="B16" s="14" t="s">
        <v>23</v>
      </c>
      <c r="C16" s="25">
        <f>C17</f>
        <v>2357545</v>
      </c>
      <c r="D16" s="25">
        <f>D17</f>
        <v>1314828.1100000001</v>
      </c>
      <c r="E16" s="28">
        <f t="shared" si="0"/>
        <v>55.771071602026694</v>
      </c>
      <c r="F16" s="25">
        <f t="shared" si="1"/>
        <v>1042716.8899999999</v>
      </c>
    </row>
    <row r="17" spans="1:6" ht="31.5" x14ac:dyDescent="0.25">
      <c r="A17" s="11" t="s">
        <v>13</v>
      </c>
      <c r="B17" s="14" t="s">
        <v>24</v>
      </c>
      <c r="C17" s="25">
        <f>C18+C19+C20+C21</f>
        <v>2357545</v>
      </c>
      <c r="D17" s="25">
        <f>D18+D19+D20+D21</f>
        <v>1314828.1100000001</v>
      </c>
      <c r="E17" s="28">
        <f t="shared" si="0"/>
        <v>55.771071602026694</v>
      </c>
      <c r="F17" s="25">
        <f t="shared" si="1"/>
        <v>1042716.8899999999</v>
      </c>
    </row>
    <row r="18" spans="1:6" ht="18.600000000000001" customHeight="1" x14ac:dyDescent="0.25">
      <c r="A18" s="11" t="s">
        <v>15</v>
      </c>
      <c r="B18" s="14" t="s">
        <v>25</v>
      </c>
      <c r="C18" s="25">
        <v>1604874</v>
      </c>
      <c r="D18" s="25">
        <v>870330.12</v>
      </c>
      <c r="E18" s="28">
        <f t="shared" si="0"/>
        <v>54.230433043341719</v>
      </c>
      <c r="F18" s="25">
        <f t="shared" si="1"/>
        <v>734543.88</v>
      </c>
    </row>
    <row r="19" spans="1:6" ht="47.25" x14ac:dyDescent="0.25">
      <c r="A19" s="11" t="s">
        <v>17</v>
      </c>
      <c r="B19" s="14" t="s">
        <v>26</v>
      </c>
      <c r="C19" s="25">
        <v>118000</v>
      </c>
      <c r="D19" s="25">
        <v>66632</v>
      </c>
      <c r="E19" s="28">
        <f t="shared" si="0"/>
        <v>56.467796610169493</v>
      </c>
      <c r="F19" s="25">
        <f t="shared" si="1"/>
        <v>51368</v>
      </c>
    </row>
    <row r="20" spans="1:6" ht="69" customHeight="1" x14ac:dyDescent="0.25">
      <c r="A20" s="11" t="s">
        <v>140</v>
      </c>
      <c r="B20" s="14" t="s">
        <v>403</v>
      </c>
      <c r="C20" s="25">
        <v>150000</v>
      </c>
      <c r="D20" s="25">
        <v>117506</v>
      </c>
      <c r="E20" s="28">
        <f t="shared" si="0"/>
        <v>78.337333333333333</v>
      </c>
      <c r="F20" s="25">
        <f t="shared" si="1"/>
        <v>32494</v>
      </c>
    </row>
    <row r="21" spans="1:6" ht="47.25" x14ac:dyDescent="0.25">
      <c r="A21" s="11" t="s">
        <v>19</v>
      </c>
      <c r="B21" s="14" t="s">
        <v>27</v>
      </c>
      <c r="C21" s="25">
        <v>484671</v>
      </c>
      <c r="D21" s="25">
        <v>260359.99</v>
      </c>
      <c r="E21" s="28">
        <f t="shared" si="0"/>
        <v>53.718912416876606</v>
      </c>
      <c r="F21" s="25">
        <f t="shared" si="1"/>
        <v>224311.01</v>
      </c>
    </row>
    <row r="22" spans="1:6" ht="31.5" x14ac:dyDescent="0.25">
      <c r="A22" s="11" t="s">
        <v>28</v>
      </c>
      <c r="B22" s="14" t="s">
        <v>29</v>
      </c>
      <c r="C22" s="25">
        <f>C23</f>
        <v>384943</v>
      </c>
      <c r="D22" s="25">
        <f>D23</f>
        <v>259114.55</v>
      </c>
      <c r="E22" s="28">
        <f t="shared" si="0"/>
        <v>67.312446258277205</v>
      </c>
      <c r="F22" s="25">
        <f t="shared" si="1"/>
        <v>125828.45000000001</v>
      </c>
    </row>
    <row r="23" spans="1:6" ht="31.5" x14ac:dyDescent="0.25">
      <c r="A23" s="11" t="s">
        <v>30</v>
      </c>
      <c r="B23" s="14" t="s">
        <v>31</v>
      </c>
      <c r="C23" s="25">
        <f>C24+C25</f>
        <v>384943</v>
      </c>
      <c r="D23" s="25">
        <f>D24+D25</f>
        <v>259114.55</v>
      </c>
      <c r="E23" s="28">
        <f t="shared" si="0"/>
        <v>67.312446258277205</v>
      </c>
      <c r="F23" s="25">
        <f t="shared" si="1"/>
        <v>125828.45000000001</v>
      </c>
    </row>
    <row r="24" spans="1:6" ht="31.5" x14ac:dyDescent="0.25">
      <c r="A24" s="11" t="s">
        <v>32</v>
      </c>
      <c r="B24" s="14" t="s">
        <v>33</v>
      </c>
      <c r="C24" s="25">
        <v>141811</v>
      </c>
      <c r="D24" s="25">
        <v>78849.19</v>
      </c>
      <c r="E24" s="28">
        <f t="shared" si="0"/>
        <v>55.601603542743511</v>
      </c>
      <c r="F24" s="25">
        <f t="shared" si="1"/>
        <v>62961.81</v>
      </c>
    </row>
    <row r="25" spans="1:6" ht="15.75" x14ac:dyDescent="0.25">
      <c r="A25" s="11" t="s">
        <v>34</v>
      </c>
      <c r="B25" s="14" t="s">
        <v>35</v>
      </c>
      <c r="C25" s="25">
        <v>243132</v>
      </c>
      <c r="D25" s="25">
        <v>180265.36</v>
      </c>
      <c r="E25" s="28">
        <f t="shared" si="0"/>
        <v>74.143000510011021</v>
      </c>
      <c r="F25" s="25">
        <f t="shared" si="1"/>
        <v>62866.640000000014</v>
      </c>
    </row>
    <row r="26" spans="1:6" ht="17.45" customHeight="1" x14ac:dyDescent="0.25">
      <c r="A26" s="11" t="s">
        <v>75</v>
      </c>
      <c r="B26" s="14" t="s">
        <v>404</v>
      </c>
      <c r="C26" s="25">
        <f>C27</f>
        <v>75000</v>
      </c>
      <c r="D26" s="25">
        <f>D27</f>
        <v>5000</v>
      </c>
      <c r="E26" s="28">
        <f t="shared" si="0"/>
        <v>6.666666666666667</v>
      </c>
      <c r="F26" s="25">
        <f t="shared" si="1"/>
        <v>70000</v>
      </c>
    </row>
    <row r="27" spans="1:6" ht="15.75" x14ac:dyDescent="0.25">
      <c r="A27" s="11" t="s">
        <v>406</v>
      </c>
      <c r="B27" s="14" t="s">
        <v>405</v>
      </c>
      <c r="C27" s="25">
        <v>75000</v>
      </c>
      <c r="D27" s="25">
        <v>5000</v>
      </c>
      <c r="E27" s="28">
        <f t="shared" si="0"/>
        <v>6.666666666666667</v>
      </c>
      <c r="F27" s="25">
        <f t="shared" si="1"/>
        <v>70000</v>
      </c>
    </row>
    <row r="28" spans="1:6" ht="47.25" x14ac:dyDescent="0.25">
      <c r="A28" s="11" t="s">
        <v>39</v>
      </c>
      <c r="B28" s="14" t="s">
        <v>40</v>
      </c>
      <c r="C28" s="25">
        <f>C29+C34+C39</f>
        <v>166074591.34</v>
      </c>
      <c r="D28" s="25">
        <f>D29+D34+D39</f>
        <v>110254774.00999999</v>
      </c>
      <c r="E28" s="28">
        <f>D28*100/C28</f>
        <v>66.388707098654479</v>
      </c>
      <c r="F28" s="25">
        <f>C28-D28</f>
        <v>55819817.330000013</v>
      </c>
    </row>
    <row r="29" spans="1:6" ht="78.75" x14ac:dyDescent="0.25">
      <c r="A29" s="11" t="s">
        <v>11</v>
      </c>
      <c r="B29" s="14" t="s">
        <v>41</v>
      </c>
      <c r="C29" s="25">
        <f>C30</f>
        <v>141305879</v>
      </c>
      <c r="D29" s="25">
        <f>D30</f>
        <v>97032048.159999996</v>
      </c>
      <c r="E29" s="28">
        <f t="shared" si="0"/>
        <v>68.668089995038358</v>
      </c>
      <c r="F29" s="25">
        <f t="shared" si="1"/>
        <v>44273830.840000004</v>
      </c>
    </row>
    <row r="30" spans="1:6" ht="31.5" x14ac:dyDescent="0.25">
      <c r="A30" s="11" t="s">
        <v>13</v>
      </c>
      <c r="B30" s="14" t="s">
        <v>42</v>
      </c>
      <c r="C30" s="25">
        <f>C31+C32+C33</f>
        <v>141305879</v>
      </c>
      <c r="D30" s="25">
        <f>D31+D32+D33</f>
        <v>97032048.159999996</v>
      </c>
      <c r="E30" s="28">
        <f t="shared" si="0"/>
        <v>68.668089995038358</v>
      </c>
      <c r="F30" s="25">
        <f t="shared" si="1"/>
        <v>44273830.840000004</v>
      </c>
    </row>
    <row r="31" spans="1:6" ht="21.6" customHeight="1" x14ac:dyDescent="0.25">
      <c r="A31" s="11" t="s">
        <v>15</v>
      </c>
      <c r="B31" s="14" t="s">
        <v>43</v>
      </c>
      <c r="C31" s="25">
        <v>105121774</v>
      </c>
      <c r="D31" s="25">
        <v>72348958.299999997</v>
      </c>
      <c r="E31" s="28">
        <f t="shared" si="0"/>
        <v>68.823951068405677</v>
      </c>
      <c r="F31" s="25">
        <f t="shared" si="1"/>
        <v>32772815.700000003</v>
      </c>
    </row>
    <row r="32" spans="1:6" ht="47.25" x14ac:dyDescent="0.25">
      <c r="A32" s="11" t="s">
        <v>17</v>
      </c>
      <c r="B32" s="14" t="s">
        <v>44</v>
      </c>
      <c r="C32" s="25">
        <v>4361000</v>
      </c>
      <c r="D32" s="25">
        <v>3925339.85</v>
      </c>
      <c r="E32" s="28">
        <f t="shared" si="0"/>
        <v>90.010085989451966</v>
      </c>
      <c r="F32" s="25">
        <f t="shared" si="1"/>
        <v>435660.14999999991</v>
      </c>
    </row>
    <row r="33" spans="1:6" ht="47.25" x14ac:dyDescent="0.25">
      <c r="A33" s="11" t="s">
        <v>19</v>
      </c>
      <c r="B33" s="14" t="s">
        <v>45</v>
      </c>
      <c r="C33" s="25">
        <v>31823105</v>
      </c>
      <c r="D33" s="25">
        <v>20757750.010000002</v>
      </c>
      <c r="E33" s="28">
        <f t="shared" si="0"/>
        <v>65.228550168187553</v>
      </c>
      <c r="F33" s="25">
        <f t="shared" si="1"/>
        <v>11065354.989999998</v>
      </c>
    </row>
    <row r="34" spans="1:6" ht="31.5" x14ac:dyDescent="0.25">
      <c r="A34" s="11" t="s">
        <v>28</v>
      </c>
      <c r="B34" s="14" t="s">
        <v>46</v>
      </c>
      <c r="C34" s="25">
        <f>C35</f>
        <v>21788712.34</v>
      </c>
      <c r="D34" s="25">
        <f>D35</f>
        <v>11236307.469999999</v>
      </c>
      <c r="E34" s="28">
        <f t="shared" si="0"/>
        <v>51.569396551131852</v>
      </c>
      <c r="F34" s="25">
        <f t="shared" si="1"/>
        <v>10552404.870000001</v>
      </c>
    </row>
    <row r="35" spans="1:6" ht="31.5" x14ac:dyDescent="0.25">
      <c r="A35" s="11" t="s">
        <v>30</v>
      </c>
      <c r="B35" s="14" t="s">
        <v>47</v>
      </c>
      <c r="C35" s="25">
        <f>C36+C37+C38</f>
        <v>21788712.34</v>
      </c>
      <c r="D35" s="25">
        <f>D36+D37+D38</f>
        <v>11236307.469999999</v>
      </c>
      <c r="E35" s="28">
        <f t="shared" si="0"/>
        <v>51.569396551131852</v>
      </c>
      <c r="F35" s="25">
        <f t="shared" si="1"/>
        <v>10552404.870000001</v>
      </c>
    </row>
    <row r="36" spans="1:6" ht="31.5" x14ac:dyDescent="0.25">
      <c r="A36" s="11" t="s">
        <v>32</v>
      </c>
      <c r="B36" s="14" t="s">
        <v>48</v>
      </c>
      <c r="C36" s="25">
        <v>3112000</v>
      </c>
      <c r="D36" s="25">
        <v>1718976.63</v>
      </c>
      <c r="E36" s="28">
        <f t="shared" si="0"/>
        <v>55.23703823907455</v>
      </c>
      <c r="F36" s="25">
        <f t="shared" si="1"/>
        <v>1393023.37</v>
      </c>
    </row>
    <row r="37" spans="1:6" ht="15.75" x14ac:dyDescent="0.25">
      <c r="A37" s="11" t="s">
        <v>34</v>
      </c>
      <c r="B37" s="14" t="s">
        <v>49</v>
      </c>
      <c r="C37" s="25">
        <v>14326712.34</v>
      </c>
      <c r="D37" s="25">
        <v>6584999.1399999997</v>
      </c>
      <c r="E37" s="28">
        <f t="shared" si="0"/>
        <v>45.963086182827624</v>
      </c>
      <c r="F37" s="25">
        <f t="shared" si="1"/>
        <v>7741713.2000000002</v>
      </c>
    </row>
    <row r="38" spans="1:6" ht="15.75" x14ac:dyDescent="0.25">
      <c r="A38" s="11" t="s">
        <v>50</v>
      </c>
      <c r="B38" s="14" t="s">
        <v>51</v>
      </c>
      <c r="C38" s="25">
        <v>4350000</v>
      </c>
      <c r="D38" s="25">
        <v>2932331.7</v>
      </c>
      <c r="E38" s="28">
        <f t="shared" si="0"/>
        <v>67.409924137931029</v>
      </c>
      <c r="F38" s="25">
        <f t="shared" si="1"/>
        <v>1417668.2999999998</v>
      </c>
    </row>
    <row r="39" spans="1:6" ht="15.75" x14ac:dyDescent="0.25">
      <c r="A39" s="11" t="s">
        <v>36</v>
      </c>
      <c r="B39" s="14" t="s">
        <v>52</v>
      </c>
      <c r="C39" s="25">
        <f>C40+C42</f>
        <v>2980000</v>
      </c>
      <c r="D39" s="25">
        <f>D40+D42</f>
        <v>1986418.38</v>
      </c>
      <c r="E39" s="28">
        <f t="shared" si="0"/>
        <v>66.658334899328864</v>
      </c>
      <c r="F39" s="25">
        <f t="shared" si="1"/>
        <v>993581.62000000011</v>
      </c>
    </row>
    <row r="40" spans="1:6" ht="15.75" x14ac:dyDescent="0.25">
      <c r="A40" s="11" t="s">
        <v>53</v>
      </c>
      <c r="B40" s="14" t="s">
        <v>54</v>
      </c>
      <c r="C40" s="25">
        <f>C41</f>
        <v>1000000</v>
      </c>
      <c r="D40" s="25">
        <f>D41</f>
        <v>799619.58</v>
      </c>
      <c r="E40" s="28">
        <f t="shared" si="0"/>
        <v>79.961957999999996</v>
      </c>
      <c r="F40" s="25">
        <f t="shared" si="1"/>
        <v>200380.42000000004</v>
      </c>
    </row>
    <row r="41" spans="1:6" ht="31.5" x14ac:dyDescent="0.25">
      <c r="A41" s="11" t="s">
        <v>55</v>
      </c>
      <c r="B41" s="14" t="s">
        <v>56</v>
      </c>
      <c r="C41" s="25">
        <v>1000000</v>
      </c>
      <c r="D41" s="25">
        <v>799619.58</v>
      </c>
      <c r="E41" s="28">
        <f t="shared" si="0"/>
        <v>79.961957999999996</v>
      </c>
      <c r="F41" s="25">
        <f t="shared" si="1"/>
        <v>200380.42000000004</v>
      </c>
    </row>
    <row r="42" spans="1:6" ht="15.75" x14ac:dyDescent="0.25">
      <c r="A42" s="11" t="s">
        <v>37</v>
      </c>
      <c r="B42" s="14" t="s">
        <v>57</v>
      </c>
      <c r="C42" s="25">
        <f>C43+C44+C45</f>
        <v>1980000</v>
      </c>
      <c r="D42" s="25">
        <f>D43+D44+D45</f>
        <v>1186798.8</v>
      </c>
      <c r="E42" s="28">
        <f t="shared" si="0"/>
        <v>59.93933333333333</v>
      </c>
      <c r="F42" s="25">
        <f t="shared" si="1"/>
        <v>793201.2</v>
      </c>
    </row>
    <row r="43" spans="1:6" ht="18" customHeight="1" x14ac:dyDescent="0.25">
      <c r="A43" s="11" t="s">
        <v>58</v>
      </c>
      <c r="B43" s="14" t="s">
        <v>59</v>
      </c>
      <c r="C43" s="25">
        <v>58000</v>
      </c>
      <c r="D43" s="25">
        <v>40745</v>
      </c>
      <c r="E43" s="28">
        <f t="shared" si="0"/>
        <v>70.25</v>
      </c>
      <c r="F43" s="25">
        <f t="shared" si="1"/>
        <v>17255</v>
      </c>
    </row>
    <row r="44" spans="1:6" ht="15.75" x14ac:dyDescent="0.25">
      <c r="A44" s="11" t="s">
        <v>60</v>
      </c>
      <c r="B44" s="14" t="s">
        <v>61</v>
      </c>
      <c r="C44" s="25">
        <v>72000</v>
      </c>
      <c r="D44" s="25">
        <v>53857</v>
      </c>
      <c r="E44" s="28">
        <f t="shared" si="0"/>
        <v>74.801388888888894</v>
      </c>
      <c r="F44" s="25">
        <f t="shared" si="1"/>
        <v>18143</v>
      </c>
    </row>
    <row r="45" spans="1:6" ht="15.75" x14ac:dyDescent="0.25">
      <c r="A45" s="11" t="s">
        <v>38</v>
      </c>
      <c r="B45" s="14" t="s">
        <v>62</v>
      </c>
      <c r="C45" s="25">
        <v>1850000</v>
      </c>
      <c r="D45" s="25">
        <v>1092196.8</v>
      </c>
      <c r="E45" s="28">
        <f t="shared" si="0"/>
        <v>59.037664864864865</v>
      </c>
      <c r="F45" s="25">
        <f t="shared" si="1"/>
        <v>757803.2</v>
      </c>
    </row>
    <row r="46" spans="1:6" ht="47.25" x14ac:dyDescent="0.25">
      <c r="A46" s="11" t="s">
        <v>63</v>
      </c>
      <c r="B46" s="14" t="s">
        <v>64</v>
      </c>
      <c r="C46" s="25">
        <f>C47+C52+C57</f>
        <v>47045250</v>
      </c>
      <c r="D46" s="25">
        <f>D47+D52+D57</f>
        <v>31007411.559999999</v>
      </c>
      <c r="E46" s="28">
        <f t="shared" si="0"/>
        <v>65.909760411518704</v>
      </c>
      <c r="F46" s="25">
        <f t="shared" si="1"/>
        <v>16037838.440000001</v>
      </c>
    </row>
    <row r="47" spans="1:6" ht="78.75" x14ac:dyDescent="0.25">
      <c r="A47" s="11" t="s">
        <v>11</v>
      </c>
      <c r="B47" s="14" t="s">
        <v>65</v>
      </c>
      <c r="C47" s="25">
        <f>C48</f>
        <v>43650237</v>
      </c>
      <c r="D47" s="25">
        <f>D48</f>
        <v>28966178.469999999</v>
      </c>
      <c r="E47" s="28">
        <f t="shared" si="0"/>
        <v>66.359727829198263</v>
      </c>
      <c r="F47" s="25">
        <f t="shared" si="1"/>
        <v>14684058.530000001</v>
      </c>
    </row>
    <row r="48" spans="1:6" ht="31.5" x14ac:dyDescent="0.25">
      <c r="A48" s="11" t="s">
        <v>13</v>
      </c>
      <c r="B48" s="14" t="s">
        <v>66</v>
      </c>
      <c r="C48" s="25">
        <f>C49+C50+C51</f>
        <v>43650237</v>
      </c>
      <c r="D48" s="25">
        <f>D49+D50+D51</f>
        <v>28966178.469999999</v>
      </c>
      <c r="E48" s="28">
        <f t="shared" si="0"/>
        <v>66.359727829198263</v>
      </c>
      <c r="F48" s="25">
        <f t="shared" si="1"/>
        <v>14684058.530000001</v>
      </c>
    </row>
    <row r="49" spans="1:6" ht="16.899999999999999" customHeight="1" x14ac:dyDescent="0.25">
      <c r="A49" s="11" t="s">
        <v>15</v>
      </c>
      <c r="B49" s="14" t="s">
        <v>67</v>
      </c>
      <c r="C49" s="25">
        <v>31982995</v>
      </c>
      <c r="D49" s="25">
        <v>21134157.690000001</v>
      </c>
      <c r="E49" s="28">
        <f t="shared" si="0"/>
        <v>66.079357764962296</v>
      </c>
      <c r="F49" s="25">
        <f t="shared" si="1"/>
        <v>10848837.309999999</v>
      </c>
    </row>
    <row r="50" spans="1:6" ht="47.25" x14ac:dyDescent="0.25">
      <c r="A50" s="11" t="s">
        <v>17</v>
      </c>
      <c r="B50" s="14" t="s">
        <v>68</v>
      </c>
      <c r="C50" s="25">
        <v>1889000</v>
      </c>
      <c r="D50" s="25">
        <v>1438271.63</v>
      </c>
      <c r="E50" s="28">
        <f t="shared" si="0"/>
        <v>76.1393133933298</v>
      </c>
      <c r="F50" s="25">
        <f t="shared" si="1"/>
        <v>450728.37000000011</v>
      </c>
    </row>
    <row r="51" spans="1:6" ht="47.25" x14ac:dyDescent="0.25">
      <c r="A51" s="11" t="s">
        <v>19</v>
      </c>
      <c r="B51" s="14" t="s">
        <v>69</v>
      </c>
      <c r="C51" s="25">
        <v>9778242</v>
      </c>
      <c r="D51" s="25">
        <v>6393749.1500000004</v>
      </c>
      <c r="E51" s="28">
        <f t="shared" si="0"/>
        <v>65.387511886083402</v>
      </c>
      <c r="F51" s="25">
        <f t="shared" si="1"/>
        <v>3384492.8499999996</v>
      </c>
    </row>
    <row r="52" spans="1:6" ht="31.5" x14ac:dyDescent="0.25">
      <c r="A52" s="11" t="s">
        <v>28</v>
      </c>
      <c r="B52" s="14" t="s">
        <v>70</v>
      </c>
      <c r="C52" s="25">
        <f>C53</f>
        <v>3362613</v>
      </c>
      <c r="D52" s="25">
        <f>D53</f>
        <v>2012546.09</v>
      </c>
      <c r="E52" s="28">
        <f t="shared" si="0"/>
        <v>59.85066048338004</v>
      </c>
      <c r="F52" s="25">
        <f t="shared" si="1"/>
        <v>1350066.91</v>
      </c>
    </row>
    <row r="53" spans="1:6" ht="31.5" x14ac:dyDescent="0.25">
      <c r="A53" s="11" t="s">
        <v>30</v>
      </c>
      <c r="B53" s="14" t="s">
        <v>71</v>
      </c>
      <c r="C53" s="25">
        <f>C54+C55+C56</f>
        <v>3362613</v>
      </c>
      <c r="D53" s="25">
        <f>D54+D55+D56</f>
        <v>2012546.09</v>
      </c>
      <c r="E53" s="28">
        <f t="shared" si="0"/>
        <v>59.85066048338004</v>
      </c>
      <c r="F53" s="25">
        <f t="shared" si="1"/>
        <v>1350066.91</v>
      </c>
    </row>
    <row r="54" spans="1:6" ht="31.5" x14ac:dyDescent="0.25">
      <c r="A54" s="11" t="s">
        <v>32</v>
      </c>
      <c r="B54" s="14" t="s">
        <v>72</v>
      </c>
      <c r="C54" s="25">
        <v>1830976</v>
      </c>
      <c r="D54" s="25">
        <v>1136158.97</v>
      </c>
      <c r="E54" s="28">
        <f t="shared" si="0"/>
        <v>62.052095166730751</v>
      </c>
      <c r="F54" s="25">
        <f t="shared" si="1"/>
        <v>694817.03</v>
      </c>
    </row>
    <row r="55" spans="1:6" ht="15.75" x14ac:dyDescent="0.25">
      <c r="A55" s="11" t="s">
        <v>34</v>
      </c>
      <c r="B55" s="14" t="s">
        <v>73</v>
      </c>
      <c r="C55" s="25">
        <v>1528137</v>
      </c>
      <c r="D55" s="25">
        <v>875940.9</v>
      </c>
      <c r="E55" s="28">
        <f t="shared" si="0"/>
        <v>57.320835762762108</v>
      </c>
      <c r="F55" s="25">
        <f t="shared" si="1"/>
        <v>652196.1</v>
      </c>
    </row>
    <row r="56" spans="1:6" ht="15.75" x14ac:dyDescent="0.25">
      <c r="A56" s="11" t="s">
        <v>50</v>
      </c>
      <c r="B56" s="14" t="s">
        <v>74</v>
      </c>
      <c r="C56" s="25">
        <v>3500</v>
      </c>
      <c r="D56" s="25">
        <v>446.22</v>
      </c>
      <c r="E56" s="28">
        <f t="shared" si="0"/>
        <v>12.749142857142857</v>
      </c>
      <c r="F56" s="25">
        <f t="shared" si="1"/>
        <v>3053.7799999999997</v>
      </c>
    </row>
    <row r="57" spans="1:6" ht="15.75" x14ac:dyDescent="0.25">
      <c r="A57" s="11" t="s">
        <v>36</v>
      </c>
      <c r="B57" s="14" t="s">
        <v>78</v>
      </c>
      <c r="C57" s="25">
        <f>C58</f>
        <v>32400</v>
      </c>
      <c r="D57" s="25">
        <f>D58</f>
        <v>28687</v>
      </c>
      <c r="E57" s="28">
        <f t="shared" si="0"/>
        <v>88.540123456790127</v>
      </c>
      <c r="F57" s="25">
        <f t="shared" si="1"/>
        <v>3713</v>
      </c>
    </row>
    <row r="58" spans="1:6" ht="15.75" x14ac:dyDescent="0.25">
      <c r="A58" s="11" t="s">
        <v>37</v>
      </c>
      <c r="B58" s="14" t="s">
        <v>79</v>
      </c>
      <c r="C58" s="25">
        <f>C59+C60</f>
        <v>32400</v>
      </c>
      <c r="D58" s="25">
        <f>D59+D60</f>
        <v>28687</v>
      </c>
      <c r="E58" s="28">
        <f t="shared" si="0"/>
        <v>88.540123456790127</v>
      </c>
      <c r="F58" s="25">
        <f t="shared" si="1"/>
        <v>3713</v>
      </c>
    </row>
    <row r="59" spans="1:6" ht="15.75" x14ac:dyDescent="0.25">
      <c r="A59" s="11" t="str">
        <f>A44</f>
        <v>Уплата прочих налогов, сборов</v>
      </c>
      <c r="B59" s="14" t="s">
        <v>80</v>
      </c>
      <c r="C59" s="25">
        <v>13400</v>
      </c>
      <c r="D59" s="25">
        <v>9687</v>
      </c>
      <c r="E59" s="28">
        <f t="shared" si="0"/>
        <v>72.291044776119406</v>
      </c>
      <c r="F59" s="25">
        <f t="shared" si="1"/>
        <v>3713</v>
      </c>
    </row>
    <row r="60" spans="1:6" ht="15.75" x14ac:dyDescent="0.25">
      <c r="A60" s="11" t="str">
        <f>A45</f>
        <v>Уплата иных платежей</v>
      </c>
      <c r="B60" s="14" t="s">
        <v>81</v>
      </c>
      <c r="C60" s="25">
        <v>19000</v>
      </c>
      <c r="D60" s="25">
        <v>19000</v>
      </c>
      <c r="E60" s="28">
        <f t="shared" si="0"/>
        <v>100</v>
      </c>
      <c r="F60" s="25">
        <f t="shared" si="1"/>
        <v>0</v>
      </c>
    </row>
    <row r="61" spans="1:6" ht="15.75" x14ac:dyDescent="0.25">
      <c r="A61" s="11" t="s">
        <v>82</v>
      </c>
      <c r="B61" s="14" t="s">
        <v>83</v>
      </c>
      <c r="C61" s="25">
        <f>C62</f>
        <v>3941639.2</v>
      </c>
      <c r="D61" s="25">
        <f>D62</f>
        <v>0</v>
      </c>
      <c r="E61" s="28">
        <f t="shared" si="0"/>
        <v>0</v>
      </c>
      <c r="F61" s="25">
        <f t="shared" si="1"/>
        <v>3941639.2</v>
      </c>
    </row>
    <row r="62" spans="1:6" ht="15.75" x14ac:dyDescent="0.25">
      <c r="A62" s="11" t="s">
        <v>36</v>
      </c>
      <c r="B62" s="14" t="s">
        <v>84</v>
      </c>
      <c r="C62" s="25">
        <f>C63</f>
        <v>3941639.2</v>
      </c>
      <c r="D62" s="25">
        <f>D63</f>
        <v>0</v>
      </c>
      <c r="E62" s="28">
        <f t="shared" si="0"/>
        <v>0</v>
      </c>
      <c r="F62" s="25">
        <f t="shared" si="1"/>
        <v>3941639.2</v>
      </c>
    </row>
    <row r="63" spans="1:6" ht="15.75" x14ac:dyDescent="0.25">
      <c r="A63" s="11" t="s">
        <v>85</v>
      </c>
      <c r="B63" s="14" t="s">
        <v>86</v>
      </c>
      <c r="C63" s="25">
        <v>3941639.2</v>
      </c>
      <c r="D63" s="25">
        <v>0</v>
      </c>
      <c r="E63" s="28">
        <f t="shared" si="0"/>
        <v>0</v>
      </c>
      <c r="F63" s="25">
        <f t="shared" si="1"/>
        <v>3941639.2</v>
      </c>
    </row>
    <row r="64" spans="1:6" ht="15.75" x14ac:dyDescent="0.25">
      <c r="A64" s="11" t="s">
        <v>87</v>
      </c>
      <c r="B64" s="14" t="s">
        <v>88</v>
      </c>
      <c r="C64" s="25">
        <f>C65+C71+C76+C79+C82</f>
        <v>178996316.94999999</v>
      </c>
      <c r="D64" s="25">
        <f>D65+D71+D76+D79+D82</f>
        <v>74344266.550000012</v>
      </c>
      <c r="E64" s="28">
        <f t="shared" ref="E64:E133" si="2">D64*100/C64</f>
        <v>41.533964394790871</v>
      </c>
      <c r="F64" s="25">
        <f>C64-D64</f>
        <v>104652050.39999998</v>
      </c>
    </row>
    <row r="65" spans="1:6" ht="78.75" x14ac:dyDescent="0.25">
      <c r="A65" s="11" t="s">
        <v>11</v>
      </c>
      <c r="B65" s="14" t="s">
        <v>89</v>
      </c>
      <c r="C65" s="25">
        <f>C66</f>
        <v>46909781</v>
      </c>
      <c r="D65" s="25">
        <f>D66</f>
        <v>32152612.100000001</v>
      </c>
      <c r="E65" s="28">
        <f t="shared" si="2"/>
        <v>68.541381806919972</v>
      </c>
      <c r="F65" s="25">
        <f t="shared" ref="F65:F133" si="3">C65-D65</f>
        <v>14757168.899999999</v>
      </c>
    </row>
    <row r="66" spans="1:6" ht="31.5" x14ac:dyDescent="0.25">
      <c r="A66" s="11" t="s">
        <v>13</v>
      </c>
      <c r="B66" s="14" t="s">
        <v>90</v>
      </c>
      <c r="C66" s="25">
        <f>C67+C68+C69+C70</f>
        <v>46909781</v>
      </c>
      <c r="D66" s="25">
        <f>D67+D68+D69+D70</f>
        <v>32152612.100000001</v>
      </c>
      <c r="E66" s="28">
        <f t="shared" si="2"/>
        <v>68.541381806919972</v>
      </c>
      <c r="F66" s="25">
        <f t="shared" si="3"/>
        <v>14757168.899999999</v>
      </c>
    </row>
    <row r="67" spans="1:6" ht="17.45" customHeight="1" x14ac:dyDescent="0.25">
      <c r="A67" s="11" t="s">
        <v>15</v>
      </c>
      <c r="B67" s="14" t="s">
        <v>91</v>
      </c>
      <c r="C67" s="25">
        <v>34524362.579999998</v>
      </c>
      <c r="D67" s="25">
        <v>24033691.350000001</v>
      </c>
      <c r="E67" s="28">
        <f t="shared" si="2"/>
        <v>69.613714936254155</v>
      </c>
      <c r="F67" s="25">
        <f t="shared" si="3"/>
        <v>10490671.229999997</v>
      </c>
    </row>
    <row r="68" spans="1:6" ht="47.25" x14ac:dyDescent="0.25">
      <c r="A68" s="11" t="s">
        <v>17</v>
      </c>
      <c r="B68" s="14" t="s">
        <v>92</v>
      </c>
      <c r="C68" s="25">
        <v>1586580</v>
      </c>
      <c r="D68" s="25">
        <v>1265132.68</v>
      </c>
      <c r="E68" s="28">
        <f>D68*100/C68</f>
        <v>79.739608466008647</v>
      </c>
      <c r="F68" s="25">
        <f>C68-D68</f>
        <v>321447.32000000007</v>
      </c>
    </row>
    <row r="69" spans="1:6" ht="63" x14ac:dyDescent="0.25">
      <c r="A69" s="11" t="s">
        <v>140</v>
      </c>
      <c r="B69" s="14" t="s">
        <v>449</v>
      </c>
      <c r="C69" s="25">
        <v>700000</v>
      </c>
      <c r="D69" s="25">
        <v>100000</v>
      </c>
      <c r="E69" s="28">
        <f>D69*100/C69</f>
        <v>14.285714285714286</v>
      </c>
      <c r="F69" s="25">
        <f>C69-D69</f>
        <v>600000</v>
      </c>
    </row>
    <row r="70" spans="1:6" ht="47.25" x14ac:dyDescent="0.25">
      <c r="A70" s="11" t="s">
        <v>19</v>
      </c>
      <c r="B70" s="14" t="s">
        <v>93</v>
      </c>
      <c r="C70" s="25">
        <v>10098838.42</v>
      </c>
      <c r="D70" s="25">
        <v>6753788.0700000003</v>
      </c>
      <c r="E70" s="28">
        <f t="shared" si="2"/>
        <v>66.876880182820074</v>
      </c>
      <c r="F70" s="25">
        <f t="shared" si="3"/>
        <v>3345050.3499999996</v>
      </c>
    </row>
    <row r="71" spans="1:6" ht="31.5" x14ac:dyDescent="0.25">
      <c r="A71" s="11" t="s">
        <v>28</v>
      </c>
      <c r="B71" s="14" t="s">
        <v>94</v>
      </c>
      <c r="C71" s="25">
        <f>C72</f>
        <v>49950072.869999997</v>
      </c>
      <c r="D71" s="25">
        <f>D72</f>
        <v>37380358.510000005</v>
      </c>
      <c r="E71" s="28">
        <f t="shared" si="2"/>
        <v>74.835443398223035</v>
      </c>
      <c r="F71" s="25">
        <f t="shared" si="3"/>
        <v>12569714.359999992</v>
      </c>
    </row>
    <row r="72" spans="1:6" ht="31.5" x14ac:dyDescent="0.25">
      <c r="A72" s="11" t="s">
        <v>30</v>
      </c>
      <c r="B72" s="14" t="s">
        <v>95</v>
      </c>
      <c r="C72" s="25">
        <f>C73+C74+C75</f>
        <v>49950072.869999997</v>
      </c>
      <c r="D72" s="25">
        <f>D73+D74+D75</f>
        <v>37380358.510000005</v>
      </c>
      <c r="E72" s="28">
        <f t="shared" si="2"/>
        <v>74.835443398223035</v>
      </c>
      <c r="F72" s="25">
        <f t="shared" si="3"/>
        <v>12569714.359999992</v>
      </c>
    </row>
    <row r="73" spans="1:6" ht="31.5" x14ac:dyDescent="0.25">
      <c r="A73" s="11" t="s">
        <v>32</v>
      </c>
      <c r="B73" s="14" t="s">
        <v>96</v>
      </c>
      <c r="C73" s="25">
        <v>3828640.03</v>
      </c>
      <c r="D73" s="25">
        <v>1946589.82</v>
      </c>
      <c r="E73" s="28">
        <f t="shared" si="2"/>
        <v>50.842852938566807</v>
      </c>
      <c r="F73" s="25">
        <f t="shared" si="3"/>
        <v>1882050.2099999997</v>
      </c>
    </row>
    <row r="74" spans="1:6" ht="15.75" x14ac:dyDescent="0.25">
      <c r="A74" s="11" t="s">
        <v>34</v>
      </c>
      <c r="B74" s="14" t="s">
        <v>97</v>
      </c>
      <c r="C74" s="25">
        <v>31920702.699999999</v>
      </c>
      <c r="D74" s="25">
        <v>24897786.23</v>
      </c>
      <c r="E74" s="28">
        <f t="shared" si="2"/>
        <v>77.998866328215257</v>
      </c>
      <c r="F74" s="25">
        <f t="shared" si="3"/>
        <v>7022916.4699999988</v>
      </c>
    </row>
    <row r="75" spans="1:6" ht="15.75" x14ac:dyDescent="0.25">
      <c r="A75" s="11" t="s">
        <v>50</v>
      </c>
      <c r="B75" s="14" t="s">
        <v>98</v>
      </c>
      <c r="C75" s="25">
        <v>14200730.140000001</v>
      </c>
      <c r="D75" s="25">
        <v>10535982.460000001</v>
      </c>
      <c r="E75" s="28">
        <f t="shared" si="2"/>
        <v>74.193244686220055</v>
      </c>
      <c r="F75" s="25">
        <f t="shared" si="3"/>
        <v>3664747.6799999997</v>
      </c>
    </row>
    <row r="76" spans="1:6" ht="15.75" x14ac:dyDescent="0.25">
      <c r="A76" s="11" t="s">
        <v>75</v>
      </c>
      <c r="B76" s="14" t="s">
        <v>99</v>
      </c>
      <c r="C76" s="25">
        <f>C77</f>
        <v>1020038.31</v>
      </c>
      <c r="D76" s="25">
        <f>D77</f>
        <v>634544.30000000005</v>
      </c>
      <c r="E76" s="28">
        <f t="shared" si="2"/>
        <v>62.207889035069677</v>
      </c>
      <c r="F76" s="25">
        <f t="shared" si="3"/>
        <v>385494.01</v>
      </c>
    </row>
    <row r="77" spans="1:6" ht="31.5" x14ac:dyDescent="0.25">
      <c r="A77" s="11" t="s">
        <v>76</v>
      </c>
      <c r="B77" s="14" t="s">
        <v>100</v>
      </c>
      <c r="C77" s="25">
        <f>C78</f>
        <v>1020038.31</v>
      </c>
      <c r="D77" s="25">
        <f>D78</f>
        <v>634544.30000000005</v>
      </c>
      <c r="E77" s="28">
        <f t="shared" si="2"/>
        <v>62.207889035069677</v>
      </c>
      <c r="F77" s="25">
        <f t="shared" si="3"/>
        <v>385494.01</v>
      </c>
    </row>
    <row r="78" spans="1:6" ht="31.5" x14ac:dyDescent="0.25">
      <c r="A78" s="11" t="s">
        <v>77</v>
      </c>
      <c r="B78" s="14" t="s">
        <v>101</v>
      </c>
      <c r="C78" s="25">
        <v>1020038.31</v>
      </c>
      <c r="D78" s="25">
        <v>634544.30000000005</v>
      </c>
      <c r="E78" s="28">
        <f t="shared" si="2"/>
        <v>62.207889035069677</v>
      </c>
      <c r="F78" s="25">
        <f t="shared" si="3"/>
        <v>385494.01</v>
      </c>
    </row>
    <row r="79" spans="1:6" ht="34.9" customHeight="1" x14ac:dyDescent="0.25">
      <c r="A79" s="11" t="s">
        <v>102</v>
      </c>
      <c r="B79" s="14" t="s">
        <v>103</v>
      </c>
      <c r="C79" s="25">
        <f>C80</f>
        <v>1519559.27</v>
      </c>
      <c r="D79" s="25">
        <f>D80</f>
        <v>1349059.27</v>
      </c>
      <c r="E79" s="28">
        <f t="shared" si="2"/>
        <v>88.779641349560521</v>
      </c>
      <c r="F79" s="25">
        <f t="shared" si="3"/>
        <v>170500</v>
      </c>
    </row>
    <row r="80" spans="1:6" ht="63" x14ac:dyDescent="0.25">
      <c r="A80" s="11" t="s">
        <v>104</v>
      </c>
      <c r="B80" s="14" t="s">
        <v>105</v>
      </c>
      <c r="C80" s="25">
        <f>C81</f>
        <v>1519559.27</v>
      </c>
      <c r="D80" s="25">
        <f>D81</f>
        <v>1349059.27</v>
      </c>
      <c r="E80" s="28">
        <f t="shared" si="2"/>
        <v>88.779641349560521</v>
      </c>
      <c r="F80" s="25">
        <f t="shared" si="3"/>
        <v>170500</v>
      </c>
    </row>
    <row r="81" spans="1:6" ht="31.5" x14ac:dyDescent="0.25">
      <c r="A81" s="11" t="s">
        <v>106</v>
      </c>
      <c r="B81" s="14" t="s">
        <v>107</v>
      </c>
      <c r="C81" s="25">
        <v>1519559.27</v>
      </c>
      <c r="D81" s="25">
        <v>1349059.27</v>
      </c>
      <c r="E81" s="28">
        <f t="shared" si="2"/>
        <v>88.779641349560521</v>
      </c>
      <c r="F81" s="25">
        <f t="shared" si="3"/>
        <v>170500</v>
      </c>
    </row>
    <row r="82" spans="1:6" ht="15.75" x14ac:dyDescent="0.25">
      <c r="A82" s="11" t="s">
        <v>36</v>
      </c>
      <c r="B82" s="14" t="s">
        <v>108</v>
      </c>
      <c r="C82" s="25">
        <f>C83+C85+C88</f>
        <v>79596865.5</v>
      </c>
      <c r="D82" s="25">
        <f>D83+D85+D88</f>
        <v>2827692.37</v>
      </c>
      <c r="E82" s="28">
        <f>D82*100/C82</f>
        <v>3.5525172407699896</v>
      </c>
      <c r="F82" s="25">
        <f>C82-D82</f>
        <v>76769173.129999995</v>
      </c>
    </row>
    <row r="83" spans="1:6" ht="15.75" x14ac:dyDescent="0.25">
      <c r="A83" s="11" t="s">
        <v>53</v>
      </c>
      <c r="B83" s="14" t="s">
        <v>109</v>
      </c>
      <c r="C83" s="25">
        <f>C84</f>
        <v>17684159.09</v>
      </c>
      <c r="D83" s="25">
        <f>D84</f>
        <v>1682988.37</v>
      </c>
      <c r="E83" s="28">
        <f t="shared" si="2"/>
        <v>9.5169262017762133</v>
      </c>
      <c r="F83" s="25">
        <f t="shared" si="3"/>
        <v>16001170.719999999</v>
      </c>
    </row>
    <row r="84" spans="1:6" ht="31.5" x14ac:dyDescent="0.25">
      <c r="A84" s="11" t="s">
        <v>55</v>
      </c>
      <c r="B84" s="14" t="s">
        <v>110</v>
      </c>
      <c r="C84" s="25">
        <v>17684159.09</v>
      </c>
      <c r="D84" s="25">
        <v>1682988.37</v>
      </c>
      <c r="E84" s="28">
        <f t="shared" si="2"/>
        <v>9.5169262017762133</v>
      </c>
      <c r="F84" s="25">
        <f t="shared" si="3"/>
        <v>16001170.719999999</v>
      </c>
    </row>
    <row r="85" spans="1:6" ht="15.75" x14ac:dyDescent="0.25">
      <c r="A85" s="11" t="s">
        <v>37</v>
      </c>
      <c r="B85" s="14" t="s">
        <v>111</v>
      </c>
      <c r="C85" s="25">
        <f>C86+C87</f>
        <v>1731652</v>
      </c>
      <c r="D85" s="25">
        <f>D86+D87</f>
        <v>1144704</v>
      </c>
      <c r="E85" s="28">
        <f t="shared" si="2"/>
        <v>66.10473697948548</v>
      </c>
      <c r="F85" s="25">
        <f t="shared" si="3"/>
        <v>586948</v>
      </c>
    </row>
    <row r="86" spans="1:6" ht="21" customHeight="1" x14ac:dyDescent="0.25">
      <c r="A86" s="11" t="s">
        <v>58</v>
      </c>
      <c r="B86" s="14" t="s">
        <v>112</v>
      </c>
      <c r="C86" s="25">
        <v>670000</v>
      </c>
      <c r="D86" s="25">
        <v>493803</v>
      </c>
      <c r="E86" s="28">
        <f t="shared" si="2"/>
        <v>73.701940298507466</v>
      </c>
      <c r="F86" s="25">
        <f t="shared" si="3"/>
        <v>176197</v>
      </c>
    </row>
    <row r="87" spans="1:6" ht="15.75" x14ac:dyDescent="0.25">
      <c r="A87" s="11" t="s">
        <v>60</v>
      </c>
      <c r="B87" s="14" t="s">
        <v>113</v>
      </c>
      <c r="C87" s="25">
        <v>1061652</v>
      </c>
      <c r="D87" s="25">
        <v>650901</v>
      </c>
      <c r="E87" s="28">
        <f t="shared" si="2"/>
        <v>61.31020334346848</v>
      </c>
      <c r="F87" s="25">
        <f t="shared" si="3"/>
        <v>410751</v>
      </c>
    </row>
    <row r="88" spans="1:6" ht="15.75" x14ac:dyDescent="0.25">
      <c r="A88" s="11" t="s">
        <v>85</v>
      </c>
      <c r="B88" s="14" t="s">
        <v>411</v>
      </c>
      <c r="C88" s="25">
        <v>60181054.409999996</v>
      </c>
      <c r="D88" s="25">
        <v>0</v>
      </c>
      <c r="E88" s="28">
        <f t="shared" si="2"/>
        <v>0</v>
      </c>
      <c r="F88" s="25">
        <f>C88-D88</f>
        <v>60181054.409999996</v>
      </c>
    </row>
    <row r="89" spans="1:6" ht="31.5" x14ac:dyDescent="0.25">
      <c r="A89" s="20" t="s">
        <v>114</v>
      </c>
      <c r="B89" s="15" t="s">
        <v>115</v>
      </c>
      <c r="C89" s="26">
        <f>C90+C107</f>
        <v>46636034.140000001</v>
      </c>
      <c r="D89" s="26">
        <f>D90+D107</f>
        <v>28104822.800000004</v>
      </c>
      <c r="E89" s="27">
        <f t="shared" si="2"/>
        <v>60.264178372522316</v>
      </c>
      <c r="F89" s="26">
        <f t="shared" si="3"/>
        <v>18531211.339999996</v>
      </c>
    </row>
    <row r="90" spans="1:6" ht="30" customHeight="1" x14ac:dyDescent="0.25">
      <c r="A90" s="11" t="s">
        <v>116</v>
      </c>
      <c r="B90" s="14" t="s">
        <v>117</v>
      </c>
      <c r="C90" s="25">
        <f>C91+C98+C103</f>
        <v>42139670</v>
      </c>
      <c r="D90" s="25">
        <f>D91+D98+D103</f>
        <v>26448234.040000003</v>
      </c>
      <c r="E90" s="28">
        <f>D90*100/C90</f>
        <v>62.763268055967224</v>
      </c>
      <c r="F90" s="25">
        <f t="shared" si="3"/>
        <v>15691435.959999997</v>
      </c>
    </row>
    <row r="91" spans="1:6" ht="78.75" x14ac:dyDescent="0.25">
      <c r="A91" s="11" t="s">
        <v>11</v>
      </c>
      <c r="B91" s="14" t="s">
        <v>118</v>
      </c>
      <c r="C91" s="25">
        <f>C92+C96</f>
        <v>34840470</v>
      </c>
      <c r="D91" s="25">
        <f>D92+D96</f>
        <v>23245864.180000003</v>
      </c>
      <c r="E91" s="28">
        <f>D91*100/C91</f>
        <v>66.720868518708286</v>
      </c>
      <c r="F91" s="25">
        <f t="shared" si="3"/>
        <v>11594605.819999997</v>
      </c>
    </row>
    <row r="92" spans="1:6" ht="15.75" x14ac:dyDescent="0.25">
      <c r="A92" s="11" t="s">
        <v>119</v>
      </c>
      <c r="B92" s="14" t="s">
        <v>120</v>
      </c>
      <c r="C92" s="25">
        <f>C93+C94+C95</f>
        <v>34540470</v>
      </c>
      <c r="D92" s="25">
        <f>D93+D94+D95</f>
        <v>23241514.180000003</v>
      </c>
      <c r="E92" s="28">
        <f t="shared" si="2"/>
        <v>67.287776280982868</v>
      </c>
      <c r="F92" s="25">
        <f t="shared" si="3"/>
        <v>11298955.819999997</v>
      </c>
    </row>
    <row r="93" spans="1:6" ht="15.75" x14ac:dyDescent="0.25">
      <c r="A93" s="11" t="s">
        <v>121</v>
      </c>
      <c r="B93" s="14" t="s">
        <v>122</v>
      </c>
      <c r="C93" s="25">
        <v>26144754</v>
      </c>
      <c r="D93" s="25">
        <v>17675909.420000002</v>
      </c>
      <c r="E93" s="28">
        <f t="shared" si="2"/>
        <v>67.607862824029638</v>
      </c>
      <c r="F93" s="25">
        <f t="shared" si="3"/>
        <v>8468844.5799999982</v>
      </c>
    </row>
    <row r="94" spans="1:6" ht="31.5" x14ac:dyDescent="0.25">
      <c r="A94" s="11" t="s">
        <v>123</v>
      </c>
      <c r="B94" s="14" t="s">
        <v>124</v>
      </c>
      <c r="C94" s="25">
        <v>500000</v>
      </c>
      <c r="D94" s="25">
        <v>357479.48</v>
      </c>
      <c r="E94" s="28">
        <f t="shared" si="2"/>
        <v>71.495896000000002</v>
      </c>
      <c r="F94" s="25">
        <f t="shared" si="3"/>
        <v>142520.52000000002</v>
      </c>
    </row>
    <row r="95" spans="1:6" ht="47.25" x14ac:dyDescent="0.25">
      <c r="A95" s="11" t="s">
        <v>125</v>
      </c>
      <c r="B95" s="14" t="s">
        <v>126</v>
      </c>
      <c r="C95" s="25">
        <v>7895716</v>
      </c>
      <c r="D95" s="25">
        <v>5208125.28</v>
      </c>
      <c r="E95" s="28">
        <f t="shared" si="2"/>
        <v>65.96140590669674</v>
      </c>
      <c r="F95" s="25">
        <f t="shared" si="3"/>
        <v>2687590.7199999997</v>
      </c>
    </row>
    <row r="96" spans="1:6" ht="31.5" x14ac:dyDescent="0.25">
      <c r="A96" s="11" t="s">
        <v>13</v>
      </c>
      <c r="B96" s="14" t="s">
        <v>412</v>
      </c>
      <c r="C96" s="25">
        <f>C97</f>
        <v>300000</v>
      </c>
      <c r="D96" s="25">
        <f>D97</f>
        <v>4350</v>
      </c>
      <c r="E96" s="28">
        <f t="shared" ref="E96:E97" si="4">D96*100/C96</f>
        <v>1.45</v>
      </c>
      <c r="F96" s="25">
        <f t="shared" ref="F96:F97" si="5">C96-D96</f>
        <v>295650</v>
      </c>
    </row>
    <row r="97" spans="1:6" ht="31.5" x14ac:dyDescent="0.25">
      <c r="A97" s="11" t="s">
        <v>414</v>
      </c>
      <c r="B97" s="14" t="s">
        <v>413</v>
      </c>
      <c r="C97" s="25">
        <v>300000</v>
      </c>
      <c r="D97" s="25">
        <v>4350</v>
      </c>
      <c r="E97" s="28">
        <f t="shared" si="4"/>
        <v>1.45</v>
      </c>
      <c r="F97" s="25">
        <f t="shared" si="5"/>
        <v>295650</v>
      </c>
    </row>
    <row r="98" spans="1:6" ht="31.5" x14ac:dyDescent="0.25">
      <c r="A98" s="11" t="s">
        <v>28</v>
      </c>
      <c r="B98" s="14" t="s">
        <v>127</v>
      </c>
      <c r="C98" s="25">
        <f>C99</f>
        <v>7271200</v>
      </c>
      <c r="D98" s="25">
        <f>D99</f>
        <v>3194091.36</v>
      </c>
      <c r="E98" s="28">
        <f t="shared" si="2"/>
        <v>43.927981076025965</v>
      </c>
      <c r="F98" s="25">
        <f t="shared" si="3"/>
        <v>4077108.64</v>
      </c>
    </row>
    <row r="99" spans="1:6" ht="31.5" x14ac:dyDescent="0.25">
      <c r="A99" s="11" t="s">
        <v>30</v>
      </c>
      <c r="B99" s="14" t="s">
        <v>128</v>
      </c>
      <c r="C99" s="25">
        <f>C100+C101+C102</f>
        <v>7271200</v>
      </c>
      <c r="D99" s="25">
        <f>D100+D101+D102</f>
        <v>3194091.36</v>
      </c>
      <c r="E99" s="28">
        <f t="shared" si="2"/>
        <v>43.927981076025965</v>
      </c>
      <c r="F99" s="25">
        <f t="shared" si="3"/>
        <v>4077108.64</v>
      </c>
    </row>
    <row r="100" spans="1:6" ht="31.5" x14ac:dyDescent="0.25">
      <c r="A100" s="11" t="s">
        <v>32</v>
      </c>
      <c r="B100" s="14" t="s">
        <v>129</v>
      </c>
      <c r="C100" s="25">
        <v>542315.78</v>
      </c>
      <c r="D100" s="25">
        <v>435611.25</v>
      </c>
      <c r="E100" s="28">
        <f t="shared" si="2"/>
        <v>80.324280809236271</v>
      </c>
      <c r="F100" s="25">
        <f t="shared" si="3"/>
        <v>106704.53000000003</v>
      </c>
    </row>
    <row r="101" spans="1:6" ht="15.75" x14ac:dyDescent="0.25">
      <c r="A101" s="11" t="s">
        <v>34</v>
      </c>
      <c r="B101" s="14" t="s">
        <v>130</v>
      </c>
      <c r="C101" s="25">
        <v>5467433.2599999998</v>
      </c>
      <c r="D101" s="25">
        <v>1892143.52</v>
      </c>
      <c r="E101" s="28">
        <f t="shared" si="2"/>
        <v>34.607528432820779</v>
      </c>
      <c r="F101" s="25">
        <f t="shared" si="3"/>
        <v>3575289.7399999998</v>
      </c>
    </row>
    <row r="102" spans="1:6" ht="15.75" x14ac:dyDescent="0.25">
      <c r="A102" s="11" t="s">
        <v>50</v>
      </c>
      <c r="B102" s="14" t="s">
        <v>131</v>
      </c>
      <c r="C102" s="25">
        <v>1261450.96</v>
      </c>
      <c r="D102" s="25">
        <v>866336.59</v>
      </c>
      <c r="E102" s="28">
        <f t="shared" si="2"/>
        <v>68.677785936284039</v>
      </c>
      <c r="F102" s="25">
        <f t="shared" si="3"/>
        <v>395114.37</v>
      </c>
    </row>
    <row r="103" spans="1:6" ht="15.75" x14ac:dyDescent="0.25">
      <c r="A103" s="11" t="s">
        <v>36</v>
      </c>
      <c r="B103" s="14" t="s">
        <v>132</v>
      </c>
      <c r="C103" s="25">
        <f>C104</f>
        <v>28000</v>
      </c>
      <c r="D103" s="25">
        <f>D104</f>
        <v>8278.5</v>
      </c>
      <c r="E103" s="28">
        <f t="shared" si="2"/>
        <v>29.56607142857143</v>
      </c>
      <c r="F103" s="25">
        <f t="shared" si="3"/>
        <v>19721.5</v>
      </c>
    </row>
    <row r="104" spans="1:6" ht="15.75" x14ac:dyDescent="0.25">
      <c r="A104" s="11" t="s">
        <v>37</v>
      </c>
      <c r="B104" s="14" t="s">
        <v>133</v>
      </c>
      <c r="C104" s="25">
        <f>C105+C106</f>
        <v>28000</v>
      </c>
      <c r="D104" s="25">
        <f>D105+D106</f>
        <v>8278.5</v>
      </c>
      <c r="E104" s="28">
        <f t="shared" si="2"/>
        <v>29.56607142857143</v>
      </c>
      <c r="F104" s="25">
        <f t="shared" si="3"/>
        <v>19721.5</v>
      </c>
    </row>
    <row r="105" spans="1:6" ht="20.45" customHeight="1" x14ac:dyDescent="0.25">
      <c r="A105" s="11" t="s">
        <v>58</v>
      </c>
      <c r="B105" s="14" t="s">
        <v>134</v>
      </c>
      <c r="C105" s="25">
        <v>10000</v>
      </c>
      <c r="D105" s="25">
        <v>0</v>
      </c>
      <c r="E105" s="28">
        <f t="shared" si="2"/>
        <v>0</v>
      </c>
      <c r="F105" s="25">
        <f t="shared" si="3"/>
        <v>10000</v>
      </c>
    </row>
    <row r="106" spans="1:6" ht="15.75" x14ac:dyDescent="0.25">
      <c r="A106" s="11" t="s">
        <v>60</v>
      </c>
      <c r="B106" s="14" t="s">
        <v>135</v>
      </c>
      <c r="C106" s="25">
        <v>18000</v>
      </c>
      <c r="D106" s="25">
        <v>8278.5</v>
      </c>
      <c r="E106" s="28">
        <f t="shared" si="2"/>
        <v>45.991666666666667</v>
      </c>
      <c r="F106" s="25">
        <f t="shared" si="3"/>
        <v>9721.5</v>
      </c>
    </row>
    <row r="107" spans="1:6" ht="31.5" x14ac:dyDescent="0.25">
      <c r="A107" s="11" t="s">
        <v>136</v>
      </c>
      <c r="B107" s="14" t="s">
        <v>137</v>
      </c>
      <c r="C107" s="25">
        <f>C108+C111</f>
        <v>4496364.1399999997</v>
      </c>
      <c r="D107" s="25">
        <f>D108+D111</f>
        <v>1656588.76</v>
      </c>
      <c r="E107" s="28">
        <f t="shared" si="2"/>
        <v>36.842851433291614</v>
      </c>
      <c r="F107" s="25">
        <f t="shared" si="3"/>
        <v>2839775.38</v>
      </c>
    </row>
    <row r="108" spans="1:6" ht="78.75" x14ac:dyDescent="0.25">
      <c r="A108" s="11" t="s">
        <v>11</v>
      </c>
      <c r="B108" s="14" t="s">
        <v>138</v>
      </c>
      <c r="C108" s="25">
        <f>C109</f>
        <v>300000</v>
      </c>
      <c r="D108" s="25">
        <f>D109</f>
        <v>191397</v>
      </c>
      <c r="E108" s="28">
        <f t="shared" si="2"/>
        <v>63.798999999999999</v>
      </c>
      <c r="F108" s="25">
        <f t="shared" si="3"/>
        <v>108603</v>
      </c>
    </row>
    <row r="109" spans="1:6" ht="31.5" x14ac:dyDescent="0.25">
      <c r="A109" s="11" t="s">
        <v>13</v>
      </c>
      <c r="B109" s="14" t="s">
        <v>139</v>
      </c>
      <c r="C109" s="25">
        <f>C110</f>
        <v>300000</v>
      </c>
      <c r="D109" s="25">
        <f>D110</f>
        <v>191397</v>
      </c>
      <c r="E109" s="28">
        <f t="shared" si="2"/>
        <v>63.798999999999999</v>
      </c>
      <c r="F109" s="25">
        <f t="shared" si="3"/>
        <v>108603</v>
      </c>
    </row>
    <row r="110" spans="1:6" ht="31.5" x14ac:dyDescent="0.25">
      <c r="A110" s="11" t="s">
        <v>414</v>
      </c>
      <c r="B110" s="14" t="s">
        <v>141</v>
      </c>
      <c r="C110" s="25">
        <v>300000</v>
      </c>
      <c r="D110" s="25">
        <v>191397</v>
      </c>
      <c r="E110" s="28">
        <f t="shared" si="2"/>
        <v>63.798999999999999</v>
      </c>
      <c r="F110" s="25">
        <f t="shared" si="3"/>
        <v>108603</v>
      </c>
    </row>
    <row r="111" spans="1:6" ht="31.5" x14ac:dyDescent="0.25">
      <c r="A111" s="11" t="s">
        <v>28</v>
      </c>
      <c r="B111" s="14" t="s">
        <v>142</v>
      </c>
      <c r="C111" s="25">
        <f>C112</f>
        <v>4196364.1399999997</v>
      </c>
      <c r="D111" s="25">
        <f>D112</f>
        <v>1465191.76</v>
      </c>
      <c r="E111" s="28">
        <f t="shared" si="2"/>
        <v>34.915743989748236</v>
      </c>
      <c r="F111" s="25">
        <f t="shared" si="3"/>
        <v>2731172.38</v>
      </c>
    </row>
    <row r="112" spans="1:6" ht="31.5" x14ac:dyDescent="0.25">
      <c r="A112" s="11" t="s">
        <v>30</v>
      </c>
      <c r="B112" s="14" t="s">
        <v>143</v>
      </c>
      <c r="C112" s="25">
        <f>C113+C114+C115</f>
        <v>4196364.1399999997</v>
      </c>
      <c r="D112" s="25">
        <f>D113+D114+D115</f>
        <v>1465191.76</v>
      </c>
      <c r="E112" s="28">
        <f t="shared" si="2"/>
        <v>34.915743989748236</v>
      </c>
      <c r="F112" s="25">
        <f t="shared" si="3"/>
        <v>2731172.38</v>
      </c>
    </row>
    <row r="113" spans="1:6" ht="31.5" x14ac:dyDescent="0.25">
      <c r="A113" s="11" t="s">
        <v>32</v>
      </c>
      <c r="B113" s="14" t="s">
        <v>415</v>
      </c>
      <c r="C113" s="25">
        <v>3630878.71</v>
      </c>
      <c r="D113" s="25">
        <v>1219336.71</v>
      </c>
      <c r="E113" s="28">
        <f t="shared" ref="E113" si="6">D113*100/C113</f>
        <v>33.582413718248382</v>
      </c>
      <c r="F113" s="25">
        <f t="shared" ref="F113" si="7">C113-D113</f>
        <v>2411542</v>
      </c>
    </row>
    <row r="114" spans="1:6" ht="15.75" x14ac:dyDescent="0.25">
      <c r="A114" s="11" t="s">
        <v>34</v>
      </c>
      <c r="B114" s="14" t="s">
        <v>144</v>
      </c>
      <c r="C114" s="25">
        <v>159344.09</v>
      </c>
      <c r="D114" s="25">
        <v>120872.21</v>
      </c>
      <c r="E114" s="28">
        <f t="shared" si="2"/>
        <v>75.856098585143641</v>
      </c>
      <c r="F114" s="25">
        <f t="shared" si="3"/>
        <v>38471.87999999999</v>
      </c>
    </row>
    <row r="115" spans="1:6" ht="15.75" x14ac:dyDescent="0.25">
      <c r="A115" s="11" t="s">
        <v>50</v>
      </c>
      <c r="B115" s="14" t="s">
        <v>145</v>
      </c>
      <c r="C115" s="25">
        <v>406141.34</v>
      </c>
      <c r="D115" s="25">
        <v>124982.84</v>
      </c>
      <c r="E115" s="28">
        <f t="shared" si="2"/>
        <v>30.773237710792994</v>
      </c>
      <c r="F115" s="25">
        <f t="shared" si="3"/>
        <v>281158.5</v>
      </c>
    </row>
    <row r="116" spans="1:6" ht="15.75" x14ac:dyDescent="0.25">
      <c r="A116" s="20" t="s">
        <v>146</v>
      </c>
      <c r="B116" s="15" t="s">
        <v>147</v>
      </c>
      <c r="C116" s="26">
        <f>C117+C124+C134+C138</f>
        <v>240504833.46000004</v>
      </c>
      <c r="D116" s="26">
        <f>D117+D124+D134+D138</f>
        <v>66723459.780000001</v>
      </c>
      <c r="E116" s="27">
        <f t="shared" si="2"/>
        <v>27.743084752222753</v>
      </c>
      <c r="F116" s="26">
        <f t="shared" si="3"/>
        <v>173781373.68000004</v>
      </c>
    </row>
    <row r="117" spans="1:6" ht="15.75" x14ac:dyDescent="0.25">
      <c r="A117" s="11" t="s">
        <v>148</v>
      </c>
      <c r="B117" s="14" t="s">
        <v>149</v>
      </c>
      <c r="C117" s="25">
        <f>C118+C121</f>
        <v>145514482.08000001</v>
      </c>
      <c r="D117" s="25">
        <f>D118+D121</f>
        <v>9487317.3100000005</v>
      </c>
      <c r="E117" s="28">
        <f t="shared" si="2"/>
        <v>6.5198440556480994</v>
      </c>
      <c r="F117" s="25">
        <f t="shared" si="3"/>
        <v>136027164.77000001</v>
      </c>
    </row>
    <row r="118" spans="1:6" ht="31.5" x14ac:dyDescent="0.25">
      <c r="A118" s="11" t="s">
        <v>28</v>
      </c>
      <c r="B118" s="14" t="s">
        <v>150</v>
      </c>
      <c r="C118" s="25">
        <f>C119</f>
        <v>140638707.34</v>
      </c>
      <c r="D118" s="25">
        <f>D119</f>
        <v>6657631.0899999999</v>
      </c>
      <c r="E118" s="28">
        <f t="shared" si="2"/>
        <v>4.7338540121141017</v>
      </c>
      <c r="F118" s="25">
        <f t="shared" si="3"/>
        <v>133981076.25</v>
      </c>
    </row>
    <row r="119" spans="1:6" ht="31.5" x14ac:dyDescent="0.25">
      <c r="A119" s="11" t="s">
        <v>30</v>
      </c>
      <c r="B119" s="14" t="s">
        <v>151</v>
      </c>
      <c r="C119" s="25">
        <f>C120</f>
        <v>140638707.34</v>
      </c>
      <c r="D119" s="25">
        <f>D120</f>
        <v>6657631.0899999999</v>
      </c>
      <c r="E119" s="28">
        <f t="shared" si="2"/>
        <v>4.7338540121141017</v>
      </c>
      <c r="F119" s="25">
        <f t="shared" si="3"/>
        <v>133981076.25</v>
      </c>
    </row>
    <row r="120" spans="1:6" ht="15.75" x14ac:dyDescent="0.25">
      <c r="A120" s="11" t="s">
        <v>34</v>
      </c>
      <c r="B120" s="14" t="s">
        <v>152</v>
      </c>
      <c r="C120" s="25">
        <v>140638707.34</v>
      </c>
      <c r="D120" s="25">
        <v>6657631.0899999999</v>
      </c>
      <c r="E120" s="28">
        <f t="shared" si="2"/>
        <v>4.7338540121141017</v>
      </c>
      <c r="F120" s="25">
        <f t="shared" si="3"/>
        <v>133981076.25</v>
      </c>
    </row>
    <row r="121" spans="1:6" ht="15.75" x14ac:dyDescent="0.25">
      <c r="A121" s="11" t="s">
        <v>36</v>
      </c>
      <c r="B121" s="14" t="s">
        <v>153</v>
      </c>
      <c r="C121" s="25">
        <f>C122</f>
        <v>4875774.74</v>
      </c>
      <c r="D121" s="25">
        <f>D122</f>
        <v>2829686.22</v>
      </c>
      <c r="E121" s="28">
        <f t="shared" si="2"/>
        <v>58.035622457816821</v>
      </c>
      <c r="F121" s="25">
        <f t="shared" si="3"/>
        <v>2046088.52</v>
      </c>
    </row>
    <row r="122" spans="1:6" ht="47.25" x14ac:dyDescent="0.25">
      <c r="A122" s="11" t="s">
        <v>154</v>
      </c>
      <c r="B122" s="14" t="s">
        <v>155</v>
      </c>
      <c r="C122" s="25">
        <f>C123</f>
        <v>4875774.74</v>
      </c>
      <c r="D122" s="25">
        <f>D123</f>
        <v>2829686.22</v>
      </c>
      <c r="E122" s="28">
        <f t="shared" si="2"/>
        <v>58.035622457816821</v>
      </c>
      <c r="F122" s="25">
        <f t="shared" si="3"/>
        <v>2046088.52</v>
      </c>
    </row>
    <row r="123" spans="1:6" ht="63" x14ac:dyDescent="0.25">
      <c r="A123" s="11" t="s">
        <v>156</v>
      </c>
      <c r="B123" s="14" t="s">
        <v>157</v>
      </c>
      <c r="C123" s="25">
        <v>4875774.74</v>
      </c>
      <c r="D123" s="25">
        <v>2829686.22</v>
      </c>
      <c r="E123" s="28">
        <f t="shared" si="2"/>
        <v>58.035622457816821</v>
      </c>
      <c r="F123" s="25">
        <f t="shared" si="3"/>
        <v>2046088.52</v>
      </c>
    </row>
    <row r="124" spans="1:6" ht="15.75" x14ac:dyDescent="0.25">
      <c r="A124" s="11" t="s">
        <v>158</v>
      </c>
      <c r="B124" s="14" t="s">
        <v>159</v>
      </c>
      <c r="C124" s="25">
        <f>C125+C128+C131</f>
        <v>67758647.640000001</v>
      </c>
      <c r="D124" s="25">
        <f>D125+D128+D131</f>
        <v>40207752.25</v>
      </c>
      <c r="E124" s="28">
        <f t="shared" si="2"/>
        <v>59.339661652668724</v>
      </c>
      <c r="F124" s="25">
        <f t="shared" si="3"/>
        <v>27550895.390000001</v>
      </c>
    </row>
    <row r="125" spans="1:6" ht="31.5" x14ac:dyDescent="0.25">
      <c r="A125" s="11" t="s">
        <v>28</v>
      </c>
      <c r="B125" s="14" t="s">
        <v>160</v>
      </c>
      <c r="C125" s="25">
        <f>C126</f>
        <v>48804304.32</v>
      </c>
      <c r="D125" s="25">
        <f>D126</f>
        <v>29520356.850000001</v>
      </c>
      <c r="E125" s="28">
        <f t="shared" si="2"/>
        <v>60.487199359386338</v>
      </c>
      <c r="F125" s="25">
        <f t="shared" si="3"/>
        <v>19283947.469999999</v>
      </c>
    </row>
    <row r="126" spans="1:6" ht="31.5" x14ac:dyDescent="0.25">
      <c r="A126" s="11" t="s">
        <v>30</v>
      </c>
      <c r="B126" s="14" t="s">
        <v>161</v>
      </c>
      <c r="C126" s="25">
        <f>C127</f>
        <v>48804304.32</v>
      </c>
      <c r="D126" s="25">
        <f>D127</f>
        <v>29520356.850000001</v>
      </c>
      <c r="E126" s="28">
        <f t="shared" si="2"/>
        <v>60.487199359386338</v>
      </c>
      <c r="F126" s="25">
        <f t="shared" si="3"/>
        <v>19283947.469999999</v>
      </c>
    </row>
    <row r="127" spans="1:6" ht="15.75" x14ac:dyDescent="0.25">
      <c r="A127" s="11" t="s">
        <v>34</v>
      </c>
      <c r="B127" s="14" t="s">
        <v>162</v>
      </c>
      <c r="C127" s="25">
        <v>48804304.32</v>
      </c>
      <c r="D127" s="25">
        <v>29520356.850000001</v>
      </c>
      <c r="E127" s="28">
        <f t="shared" si="2"/>
        <v>60.487199359386338</v>
      </c>
      <c r="F127" s="25">
        <f t="shared" si="3"/>
        <v>19283947.469999999</v>
      </c>
    </row>
    <row r="128" spans="1:6" ht="31.5" x14ac:dyDescent="0.25">
      <c r="A128" s="11" t="s">
        <v>199</v>
      </c>
      <c r="B128" s="14" t="s">
        <v>416</v>
      </c>
      <c r="C128" s="25">
        <f>C129</f>
        <v>3672928.45</v>
      </c>
      <c r="D128" s="25">
        <f>D129</f>
        <v>0</v>
      </c>
      <c r="E128" s="28">
        <f t="shared" si="2"/>
        <v>0</v>
      </c>
      <c r="F128" s="25">
        <f t="shared" si="3"/>
        <v>3672928.45</v>
      </c>
    </row>
    <row r="129" spans="1:6" ht="15.75" x14ac:dyDescent="0.25">
      <c r="A129" s="11" t="s">
        <v>200</v>
      </c>
      <c r="B129" s="14" t="s">
        <v>417</v>
      </c>
      <c r="C129" s="25">
        <f>C130</f>
        <v>3672928.45</v>
      </c>
      <c r="D129" s="25">
        <f>D130</f>
        <v>0</v>
      </c>
      <c r="E129" s="28">
        <f t="shared" si="2"/>
        <v>0</v>
      </c>
      <c r="F129" s="25">
        <f t="shared" si="3"/>
        <v>3672928.45</v>
      </c>
    </row>
    <row r="130" spans="1:6" ht="32.450000000000003" customHeight="1" x14ac:dyDescent="0.25">
      <c r="A130" s="11" t="s">
        <v>212</v>
      </c>
      <c r="B130" s="14" t="s">
        <v>418</v>
      </c>
      <c r="C130" s="25">
        <v>3672928.45</v>
      </c>
      <c r="D130" s="25">
        <v>0</v>
      </c>
      <c r="E130" s="28">
        <f t="shared" si="2"/>
        <v>0</v>
      </c>
      <c r="F130" s="25">
        <f t="shared" si="3"/>
        <v>3672928.45</v>
      </c>
    </row>
    <row r="131" spans="1:6" ht="15.75" x14ac:dyDescent="0.25">
      <c r="A131" s="11" t="s">
        <v>36</v>
      </c>
      <c r="B131" s="14" t="s">
        <v>163</v>
      </c>
      <c r="C131" s="25">
        <f>C132</f>
        <v>15281414.869999999</v>
      </c>
      <c r="D131" s="25">
        <f>D132</f>
        <v>10687395.4</v>
      </c>
      <c r="E131" s="28">
        <f t="shared" si="2"/>
        <v>69.937211252481362</v>
      </c>
      <c r="F131" s="25">
        <f t="shared" si="3"/>
        <v>4594019.4699999988</v>
      </c>
    </row>
    <row r="132" spans="1:6" ht="47.25" x14ac:dyDescent="0.25">
      <c r="A132" s="11" t="s">
        <v>154</v>
      </c>
      <c r="B132" s="14" t="s">
        <v>164</v>
      </c>
      <c r="C132" s="25">
        <f>C133</f>
        <v>15281414.869999999</v>
      </c>
      <c r="D132" s="25">
        <f>D133</f>
        <v>10687395.4</v>
      </c>
      <c r="E132" s="28">
        <f t="shared" si="2"/>
        <v>69.937211252481362</v>
      </c>
      <c r="F132" s="25">
        <f t="shared" si="3"/>
        <v>4594019.4699999988</v>
      </c>
    </row>
    <row r="133" spans="1:6" ht="63" x14ac:dyDescent="0.25">
      <c r="A133" s="11" t="s">
        <v>156</v>
      </c>
      <c r="B133" s="14" t="s">
        <v>165</v>
      </c>
      <c r="C133" s="25">
        <v>15281414.869999999</v>
      </c>
      <c r="D133" s="25">
        <v>10687395.4</v>
      </c>
      <c r="E133" s="28">
        <f t="shared" si="2"/>
        <v>69.937211252481362</v>
      </c>
      <c r="F133" s="25">
        <f t="shared" si="3"/>
        <v>4594019.4699999988</v>
      </c>
    </row>
    <row r="134" spans="1:6" ht="15.75" x14ac:dyDescent="0.25">
      <c r="A134" s="11" t="s">
        <v>166</v>
      </c>
      <c r="B134" s="14" t="s">
        <v>167</v>
      </c>
      <c r="C134" s="25">
        <f t="shared" ref="C134:D136" si="8">C135</f>
        <v>185542.86</v>
      </c>
      <c r="D134" s="25">
        <f t="shared" si="8"/>
        <v>149850</v>
      </c>
      <c r="E134" s="28">
        <f t="shared" ref="E134:E211" si="9">D134*100/C134</f>
        <v>80.763010767431311</v>
      </c>
      <c r="F134" s="25">
        <f t="shared" ref="F134:F211" si="10">C134-D134</f>
        <v>35692.859999999986</v>
      </c>
    </row>
    <row r="135" spans="1:6" ht="31.5" x14ac:dyDescent="0.25">
      <c r="A135" s="11" t="s">
        <v>102</v>
      </c>
      <c r="B135" s="14" t="s">
        <v>168</v>
      </c>
      <c r="C135" s="25">
        <f t="shared" si="8"/>
        <v>185542.86</v>
      </c>
      <c r="D135" s="25">
        <f t="shared" si="8"/>
        <v>149850</v>
      </c>
      <c r="E135" s="28">
        <f t="shared" si="9"/>
        <v>80.763010767431311</v>
      </c>
      <c r="F135" s="25">
        <f t="shared" si="10"/>
        <v>35692.859999999986</v>
      </c>
    </row>
    <row r="136" spans="1:6" ht="15.75" x14ac:dyDescent="0.25">
      <c r="A136" s="11" t="s">
        <v>169</v>
      </c>
      <c r="B136" s="14" t="s">
        <v>170</v>
      </c>
      <c r="C136" s="25">
        <f t="shared" si="8"/>
        <v>185542.86</v>
      </c>
      <c r="D136" s="25">
        <f t="shared" si="8"/>
        <v>149850</v>
      </c>
      <c r="E136" s="28">
        <f t="shared" si="9"/>
        <v>80.763010767431311</v>
      </c>
      <c r="F136" s="25">
        <f t="shared" si="10"/>
        <v>35692.859999999986</v>
      </c>
    </row>
    <row r="137" spans="1:6" ht="15.75" x14ac:dyDescent="0.25">
      <c r="A137" s="11" t="s">
        <v>171</v>
      </c>
      <c r="B137" s="14" t="s">
        <v>172</v>
      </c>
      <c r="C137" s="25">
        <v>185542.86</v>
      </c>
      <c r="D137" s="25">
        <v>149850</v>
      </c>
      <c r="E137" s="28">
        <f t="shared" si="9"/>
        <v>80.763010767431311</v>
      </c>
      <c r="F137" s="25">
        <f t="shared" si="10"/>
        <v>35692.859999999986</v>
      </c>
    </row>
    <row r="138" spans="1:6" ht="15.75" x14ac:dyDescent="0.25">
      <c r="A138" s="11" t="s">
        <v>173</v>
      </c>
      <c r="B138" s="14" t="s">
        <v>174</v>
      </c>
      <c r="C138" s="25">
        <f>C139+C144+C149+C152</f>
        <v>27046160.880000003</v>
      </c>
      <c r="D138" s="25">
        <f>D139+D144+D149+D152</f>
        <v>16878540.219999999</v>
      </c>
      <c r="E138" s="28">
        <f t="shared" si="9"/>
        <v>62.406418030594807</v>
      </c>
      <c r="F138" s="25">
        <f t="shared" si="10"/>
        <v>10167620.660000004</v>
      </c>
    </row>
    <row r="139" spans="1:6" ht="78.75" x14ac:dyDescent="0.25">
      <c r="A139" s="11" t="s">
        <v>11</v>
      </c>
      <c r="B139" s="14" t="s">
        <v>175</v>
      </c>
      <c r="C139" s="25">
        <f>C140</f>
        <v>20881833.560000002</v>
      </c>
      <c r="D139" s="25">
        <f>D140</f>
        <v>13834565.57</v>
      </c>
      <c r="E139" s="28">
        <f t="shared" si="9"/>
        <v>66.25168010389983</v>
      </c>
      <c r="F139" s="25">
        <f t="shared" si="10"/>
        <v>7047267.9900000021</v>
      </c>
    </row>
    <row r="140" spans="1:6" ht="15.75" x14ac:dyDescent="0.25">
      <c r="A140" s="11" t="s">
        <v>119</v>
      </c>
      <c r="B140" s="14" t="s">
        <v>176</v>
      </c>
      <c r="C140" s="25">
        <f>C141+C142+C143</f>
        <v>20881833.560000002</v>
      </c>
      <c r="D140" s="25">
        <f>D141+D142+D143</f>
        <v>13834565.57</v>
      </c>
      <c r="E140" s="28">
        <f t="shared" si="9"/>
        <v>66.25168010389983</v>
      </c>
      <c r="F140" s="25">
        <f t="shared" si="10"/>
        <v>7047267.9900000021</v>
      </c>
    </row>
    <row r="141" spans="1:6" ht="15.75" x14ac:dyDescent="0.25">
      <c r="A141" s="11" t="s">
        <v>121</v>
      </c>
      <c r="B141" s="14" t="s">
        <v>177</v>
      </c>
      <c r="C141" s="25">
        <v>15659023.140000001</v>
      </c>
      <c r="D141" s="25">
        <v>10604665.32</v>
      </c>
      <c r="E141" s="28">
        <f t="shared" si="9"/>
        <v>67.722393824880697</v>
      </c>
      <c r="F141" s="25">
        <f t="shared" si="10"/>
        <v>5054357.82</v>
      </c>
    </row>
    <row r="142" spans="1:6" ht="31.5" x14ac:dyDescent="0.25">
      <c r="A142" s="11" t="s">
        <v>123</v>
      </c>
      <c r="B142" s="14" t="s">
        <v>178</v>
      </c>
      <c r="C142" s="25">
        <v>508785</v>
      </c>
      <c r="D142" s="25">
        <v>240849.05</v>
      </c>
      <c r="E142" s="28">
        <f t="shared" si="9"/>
        <v>47.33807993553269</v>
      </c>
      <c r="F142" s="25">
        <f t="shared" si="10"/>
        <v>267935.95</v>
      </c>
    </row>
    <row r="143" spans="1:6" ht="47.25" x14ac:dyDescent="0.25">
      <c r="A143" s="11" t="s">
        <v>125</v>
      </c>
      <c r="B143" s="14" t="s">
        <v>179</v>
      </c>
      <c r="C143" s="25">
        <v>4714025.42</v>
      </c>
      <c r="D143" s="25">
        <v>2989051.2</v>
      </c>
      <c r="E143" s="28">
        <f t="shared" si="9"/>
        <v>63.407617347977727</v>
      </c>
      <c r="F143" s="25">
        <f t="shared" si="10"/>
        <v>1724974.2199999997</v>
      </c>
    </row>
    <row r="144" spans="1:6" ht="31.5" x14ac:dyDescent="0.25">
      <c r="A144" s="11" t="s">
        <v>28</v>
      </c>
      <c r="B144" s="14" t="s">
        <v>180</v>
      </c>
      <c r="C144" s="25">
        <f>C145</f>
        <v>2521096.3200000003</v>
      </c>
      <c r="D144" s="25">
        <f>D145</f>
        <v>1456400.65</v>
      </c>
      <c r="E144" s="28">
        <f t="shared" si="9"/>
        <v>57.768544519552506</v>
      </c>
      <c r="F144" s="25">
        <f t="shared" si="10"/>
        <v>1064695.6700000004</v>
      </c>
    </row>
    <row r="145" spans="1:6" ht="31.5" x14ac:dyDescent="0.25">
      <c r="A145" s="11" t="s">
        <v>30</v>
      </c>
      <c r="B145" s="14" t="s">
        <v>181</v>
      </c>
      <c r="C145" s="25">
        <f>C146+C147+C148</f>
        <v>2521096.3200000003</v>
      </c>
      <c r="D145" s="25">
        <f>D146+D147+D148</f>
        <v>1456400.65</v>
      </c>
      <c r="E145" s="28">
        <f t="shared" si="9"/>
        <v>57.768544519552506</v>
      </c>
      <c r="F145" s="25">
        <f t="shared" si="10"/>
        <v>1064695.6700000004</v>
      </c>
    </row>
    <row r="146" spans="1:6" ht="31.5" x14ac:dyDescent="0.25">
      <c r="A146" s="11" t="s">
        <v>32</v>
      </c>
      <c r="B146" s="14" t="s">
        <v>182</v>
      </c>
      <c r="C146" s="25">
        <v>825000</v>
      </c>
      <c r="D146" s="25">
        <v>631950.67000000004</v>
      </c>
      <c r="E146" s="28">
        <f t="shared" si="9"/>
        <v>76.600081212121225</v>
      </c>
      <c r="F146" s="25">
        <f t="shared" si="10"/>
        <v>193049.32999999996</v>
      </c>
    </row>
    <row r="147" spans="1:6" ht="15.75" x14ac:dyDescent="0.25">
      <c r="A147" s="11" t="s">
        <v>34</v>
      </c>
      <c r="B147" s="14" t="s">
        <v>183</v>
      </c>
      <c r="C147" s="25">
        <v>1361925.32</v>
      </c>
      <c r="D147" s="25">
        <v>632550.84</v>
      </c>
      <c r="E147" s="28">
        <f t="shared" si="9"/>
        <v>46.445339602027516</v>
      </c>
      <c r="F147" s="25">
        <f t="shared" si="10"/>
        <v>729374.4800000001</v>
      </c>
    </row>
    <row r="148" spans="1:6" ht="15.75" x14ac:dyDescent="0.25">
      <c r="A148" s="11" t="s">
        <v>50</v>
      </c>
      <c r="B148" s="14" t="s">
        <v>184</v>
      </c>
      <c r="C148" s="25">
        <v>334171</v>
      </c>
      <c r="D148" s="25">
        <v>191899.14</v>
      </c>
      <c r="E148" s="28">
        <f t="shared" si="9"/>
        <v>57.425431889661283</v>
      </c>
      <c r="F148" s="25">
        <f t="shared" si="10"/>
        <v>142271.85999999999</v>
      </c>
    </row>
    <row r="149" spans="1:6" ht="15.75" x14ac:dyDescent="0.25">
      <c r="A149" s="11" t="s">
        <v>75</v>
      </c>
      <c r="B149" s="14" t="s">
        <v>430</v>
      </c>
      <c r="C149" s="25">
        <f>C150</f>
        <v>38215</v>
      </c>
      <c r="D149" s="25">
        <f>D150</f>
        <v>38215</v>
      </c>
      <c r="E149" s="28">
        <f t="shared" si="9"/>
        <v>100</v>
      </c>
      <c r="F149" s="25">
        <f t="shared" si="10"/>
        <v>0</v>
      </c>
    </row>
    <row r="150" spans="1:6" ht="31.5" x14ac:dyDescent="0.25">
      <c r="A150" s="11" t="s">
        <v>76</v>
      </c>
      <c r="B150" s="14" t="s">
        <v>429</v>
      </c>
      <c r="C150" s="25">
        <f>C151</f>
        <v>38215</v>
      </c>
      <c r="D150" s="25">
        <f>D151</f>
        <v>38215</v>
      </c>
      <c r="E150" s="28">
        <f t="shared" si="9"/>
        <v>100</v>
      </c>
      <c r="F150" s="25">
        <f t="shared" si="10"/>
        <v>0</v>
      </c>
    </row>
    <row r="151" spans="1:6" ht="31.5" x14ac:dyDescent="0.25">
      <c r="A151" s="11" t="s">
        <v>77</v>
      </c>
      <c r="B151" s="14" t="s">
        <v>428</v>
      </c>
      <c r="C151" s="25">
        <v>38215</v>
      </c>
      <c r="D151" s="25">
        <v>38215</v>
      </c>
      <c r="E151" s="28">
        <f t="shared" si="9"/>
        <v>100</v>
      </c>
      <c r="F151" s="25">
        <f t="shared" si="10"/>
        <v>0</v>
      </c>
    </row>
    <row r="152" spans="1:6" ht="15.75" x14ac:dyDescent="0.25">
      <c r="A152" s="11" t="s">
        <v>36</v>
      </c>
      <c r="B152" s="14" t="s">
        <v>185</v>
      </c>
      <c r="C152" s="25">
        <f>C153+C156+C158</f>
        <v>3605016</v>
      </c>
      <c r="D152" s="25">
        <f>D153+D156+D158</f>
        <v>1549359</v>
      </c>
      <c r="E152" s="28">
        <f t="shared" si="9"/>
        <v>42.977867504610245</v>
      </c>
      <c r="F152" s="25">
        <f>C152-D152</f>
        <v>2055657</v>
      </c>
    </row>
    <row r="153" spans="1:6" ht="47.25" x14ac:dyDescent="0.25">
      <c r="A153" s="11" t="s">
        <v>154</v>
      </c>
      <c r="B153" s="14" t="s">
        <v>186</v>
      </c>
      <c r="C153" s="25">
        <f>C154+C155</f>
        <v>3374216</v>
      </c>
      <c r="D153" s="25">
        <f>D154+D155</f>
        <v>1374216</v>
      </c>
      <c r="E153" s="28">
        <f t="shared" si="9"/>
        <v>40.726971835827939</v>
      </c>
      <c r="F153" s="25">
        <f t="shared" si="10"/>
        <v>2000000</v>
      </c>
    </row>
    <row r="154" spans="1:6" ht="61.15" customHeight="1" x14ac:dyDescent="0.25">
      <c r="A154" s="11" t="s">
        <v>156</v>
      </c>
      <c r="B154" s="14" t="s">
        <v>187</v>
      </c>
      <c r="C154" s="25">
        <v>2000000</v>
      </c>
      <c r="D154" s="25">
        <v>0</v>
      </c>
      <c r="E154" s="28">
        <f t="shared" si="9"/>
        <v>0</v>
      </c>
      <c r="F154" s="25">
        <f t="shared" si="10"/>
        <v>2000000</v>
      </c>
    </row>
    <row r="155" spans="1:6" ht="61.15" customHeight="1" x14ac:dyDescent="0.25">
      <c r="A155" s="11" t="s">
        <v>424</v>
      </c>
      <c r="B155" s="14" t="s">
        <v>423</v>
      </c>
      <c r="C155" s="25">
        <v>1374216</v>
      </c>
      <c r="D155" s="25">
        <v>1374216</v>
      </c>
      <c r="E155" s="28">
        <f t="shared" si="9"/>
        <v>100</v>
      </c>
      <c r="F155" s="25">
        <f t="shared" si="10"/>
        <v>0</v>
      </c>
    </row>
    <row r="156" spans="1:6" ht="21.6" customHeight="1" x14ac:dyDescent="0.25">
      <c r="A156" s="11" t="s">
        <v>53</v>
      </c>
      <c r="B156" s="14" t="s">
        <v>444</v>
      </c>
      <c r="C156" s="25">
        <f>C157</f>
        <v>1000</v>
      </c>
      <c r="D156" s="25">
        <f>D157</f>
        <v>1000</v>
      </c>
      <c r="E156" s="28">
        <f t="shared" ref="E156:E157" si="11">D156*100/C156</f>
        <v>100</v>
      </c>
      <c r="F156" s="25">
        <f t="shared" ref="F156:F157" si="12">C156-D156</f>
        <v>0</v>
      </c>
    </row>
    <row r="157" spans="1:6" ht="35.450000000000003" customHeight="1" x14ac:dyDescent="0.25">
      <c r="A157" s="11" t="s">
        <v>55</v>
      </c>
      <c r="B157" s="14" t="s">
        <v>445</v>
      </c>
      <c r="C157" s="25">
        <v>1000</v>
      </c>
      <c r="D157" s="25">
        <v>1000</v>
      </c>
      <c r="E157" s="28">
        <f t="shared" si="11"/>
        <v>100</v>
      </c>
      <c r="F157" s="25">
        <f t="shared" si="12"/>
        <v>0</v>
      </c>
    </row>
    <row r="158" spans="1:6" ht="15.75" x14ac:dyDescent="0.25">
      <c r="A158" s="11" t="s">
        <v>37</v>
      </c>
      <c r="B158" s="14" t="s">
        <v>188</v>
      </c>
      <c r="C158" s="25">
        <f>C159+C160+C161</f>
        <v>229800</v>
      </c>
      <c r="D158" s="25">
        <f>D159+D160+D161</f>
        <v>174143</v>
      </c>
      <c r="E158" s="28">
        <f t="shared" si="9"/>
        <v>75.780243690165364</v>
      </c>
      <c r="F158" s="25">
        <f t="shared" si="10"/>
        <v>55657</v>
      </c>
    </row>
    <row r="159" spans="1:6" ht="18.600000000000001" customHeight="1" x14ac:dyDescent="0.25">
      <c r="A159" s="11" t="s">
        <v>58</v>
      </c>
      <c r="B159" s="14" t="s">
        <v>189</v>
      </c>
      <c r="C159" s="25">
        <v>29000</v>
      </c>
      <c r="D159" s="25">
        <v>21066</v>
      </c>
      <c r="E159" s="28">
        <f t="shared" si="9"/>
        <v>72.641379310344831</v>
      </c>
      <c r="F159" s="25">
        <f t="shared" si="10"/>
        <v>7934</v>
      </c>
    </row>
    <row r="160" spans="1:6" ht="15.75" x14ac:dyDescent="0.25">
      <c r="A160" s="11" t="s">
        <v>60</v>
      </c>
      <c r="B160" s="14" t="s">
        <v>190</v>
      </c>
      <c r="C160" s="25">
        <v>8000</v>
      </c>
      <c r="D160" s="25">
        <v>6777</v>
      </c>
      <c r="E160" s="28">
        <f t="shared" si="9"/>
        <v>84.712500000000006</v>
      </c>
      <c r="F160" s="25">
        <f t="shared" si="10"/>
        <v>1223</v>
      </c>
    </row>
    <row r="161" spans="1:6" ht="15.75" x14ac:dyDescent="0.25">
      <c r="A161" s="11" t="s">
        <v>38</v>
      </c>
      <c r="B161" s="14" t="s">
        <v>191</v>
      </c>
      <c r="C161" s="25">
        <v>192800</v>
      </c>
      <c r="D161" s="25">
        <v>146300</v>
      </c>
      <c r="E161" s="28">
        <f t="shared" si="9"/>
        <v>75.88174273858921</v>
      </c>
      <c r="F161" s="25">
        <f t="shared" si="10"/>
        <v>46500</v>
      </c>
    </row>
    <row r="162" spans="1:6" ht="15.75" x14ac:dyDescent="0.25">
      <c r="A162" s="20" t="s">
        <v>192</v>
      </c>
      <c r="B162" s="15" t="s">
        <v>193</v>
      </c>
      <c r="C162" s="26">
        <f>C163+C173+C183+C194</f>
        <v>910124050.45999992</v>
      </c>
      <c r="D162" s="26">
        <f>D163+D173+D183+D194</f>
        <v>607164830.96000004</v>
      </c>
      <c r="E162" s="27">
        <f t="shared" si="9"/>
        <v>66.712315826960449</v>
      </c>
      <c r="F162" s="26">
        <f t="shared" si="10"/>
        <v>302959219.49999988</v>
      </c>
    </row>
    <row r="163" spans="1:6" ht="15.75" x14ac:dyDescent="0.25">
      <c r="A163" s="11" t="s">
        <v>194</v>
      </c>
      <c r="B163" s="14" t="s">
        <v>195</v>
      </c>
      <c r="C163" s="25">
        <f>C164+C167+C170</f>
        <v>28344004</v>
      </c>
      <c r="D163" s="25">
        <f>D164+D167+D170</f>
        <v>18499102.530000001</v>
      </c>
      <c r="E163" s="28">
        <f t="shared" si="9"/>
        <v>65.266370023092009</v>
      </c>
      <c r="F163" s="25">
        <f>C163-D163</f>
        <v>9844901.4699999988</v>
      </c>
    </row>
    <row r="164" spans="1:6" ht="31.5" x14ac:dyDescent="0.25">
      <c r="A164" s="11" t="s">
        <v>28</v>
      </c>
      <c r="B164" s="14" t="s">
        <v>196</v>
      </c>
      <c r="C164" s="25">
        <f>C165</f>
        <v>22727567</v>
      </c>
      <c r="D164" s="25">
        <f>D165</f>
        <v>12896473.640000001</v>
      </c>
      <c r="E164" s="28">
        <f t="shared" si="9"/>
        <v>56.743749297934087</v>
      </c>
      <c r="F164" s="25">
        <f t="shared" si="10"/>
        <v>9831093.3599999994</v>
      </c>
    </row>
    <row r="165" spans="1:6" ht="31.5" x14ac:dyDescent="0.25">
      <c r="A165" s="11" t="s">
        <v>30</v>
      </c>
      <c r="B165" s="14" t="s">
        <v>197</v>
      </c>
      <c r="C165" s="25">
        <f>C166</f>
        <v>22727567</v>
      </c>
      <c r="D165" s="25">
        <f>D166</f>
        <v>12896473.640000001</v>
      </c>
      <c r="E165" s="28">
        <f t="shared" si="9"/>
        <v>56.743749297934087</v>
      </c>
      <c r="F165" s="25">
        <f t="shared" si="10"/>
        <v>9831093.3599999994</v>
      </c>
    </row>
    <row r="166" spans="1:6" ht="15.75" x14ac:dyDescent="0.25">
      <c r="A166" s="11" t="s">
        <v>34</v>
      </c>
      <c r="B166" s="14" t="s">
        <v>198</v>
      </c>
      <c r="C166" s="25">
        <v>22727567</v>
      </c>
      <c r="D166" s="25">
        <v>12896473.640000001</v>
      </c>
      <c r="E166" s="28">
        <f t="shared" si="9"/>
        <v>56.743749297934087</v>
      </c>
      <c r="F166" s="25">
        <f t="shared" si="10"/>
        <v>9831093.3599999994</v>
      </c>
    </row>
    <row r="167" spans="1:6" ht="31.5" x14ac:dyDescent="0.25">
      <c r="A167" s="11" t="s">
        <v>199</v>
      </c>
      <c r="B167" s="14" t="s">
        <v>427</v>
      </c>
      <c r="C167" s="25">
        <f>C168</f>
        <v>5416437</v>
      </c>
      <c r="D167" s="25">
        <f>D168</f>
        <v>5416437</v>
      </c>
      <c r="E167" s="28">
        <f t="shared" si="9"/>
        <v>100</v>
      </c>
      <c r="F167" s="25">
        <f t="shared" si="10"/>
        <v>0</v>
      </c>
    </row>
    <row r="168" spans="1:6" ht="15.75" x14ac:dyDescent="0.25">
      <c r="A168" s="11" t="s">
        <v>200</v>
      </c>
      <c r="B168" s="14" t="s">
        <v>426</v>
      </c>
      <c r="C168" s="25">
        <f>C169</f>
        <v>5416437</v>
      </c>
      <c r="D168" s="25">
        <f>D169</f>
        <v>5416437</v>
      </c>
      <c r="E168" s="28">
        <f t="shared" si="9"/>
        <v>100</v>
      </c>
      <c r="F168" s="25">
        <f t="shared" si="10"/>
        <v>0</v>
      </c>
    </row>
    <row r="169" spans="1:6" ht="48" customHeight="1" x14ac:dyDescent="0.25">
      <c r="A169" s="11" t="s">
        <v>201</v>
      </c>
      <c r="B169" s="14" t="s">
        <v>425</v>
      </c>
      <c r="C169" s="25">
        <v>5416437</v>
      </c>
      <c r="D169" s="25">
        <v>5416437</v>
      </c>
      <c r="E169" s="28">
        <f t="shared" si="9"/>
        <v>100</v>
      </c>
      <c r="F169" s="25">
        <f t="shared" si="10"/>
        <v>0</v>
      </c>
    </row>
    <row r="170" spans="1:6" ht="18.600000000000001" customHeight="1" x14ac:dyDescent="0.25">
      <c r="A170" s="11" t="s">
        <v>36</v>
      </c>
      <c r="B170" s="14" t="s">
        <v>202</v>
      </c>
      <c r="C170" s="25">
        <f>C171</f>
        <v>200000</v>
      </c>
      <c r="D170" s="25">
        <f>D171</f>
        <v>186191.89</v>
      </c>
      <c r="E170" s="28">
        <f t="shared" si="9"/>
        <v>93.095945</v>
      </c>
      <c r="F170" s="25">
        <f t="shared" si="10"/>
        <v>13808.109999999986</v>
      </c>
    </row>
    <row r="171" spans="1:6" ht="51" customHeight="1" x14ac:dyDescent="0.25">
      <c r="A171" s="11" t="s">
        <v>154</v>
      </c>
      <c r="B171" s="14" t="s">
        <v>203</v>
      </c>
      <c r="C171" s="25">
        <f>C172</f>
        <v>200000</v>
      </c>
      <c r="D171" s="25">
        <f>D172</f>
        <v>186191.89</v>
      </c>
      <c r="E171" s="28">
        <f t="shared" si="9"/>
        <v>93.095945</v>
      </c>
      <c r="F171" s="25">
        <f t="shared" si="10"/>
        <v>13808.109999999986</v>
      </c>
    </row>
    <row r="172" spans="1:6" ht="63" x14ac:dyDescent="0.25">
      <c r="A172" s="11" t="s">
        <v>156</v>
      </c>
      <c r="B172" s="14" t="s">
        <v>204</v>
      </c>
      <c r="C172" s="25">
        <v>200000</v>
      </c>
      <c r="D172" s="25">
        <v>186191.89</v>
      </c>
      <c r="E172" s="28">
        <f t="shared" si="9"/>
        <v>93.095945</v>
      </c>
      <c r="F172" s="25">
        <f t="shared" si="10"/>
        <v>13808.109999999986</v>
      </c>
    </row>
    <row r="173" spans="1:6" ht="15.75" x14ac:dyDescent="0.25">
      <c r="A173" s="11" t="s">
        <v>205</v>
      </c>
      <c r="B173" s="14" t="s">
        <v>206</v>
      </c>
      <c r="C173" s="25">
        <f>C174+C177+C180</f>
        <v>332424663.54999995</v>
      </c>
      <c r="D173" s="25">
        <f>D174+D177+D180</f>
        <v>224380866.24000001</v>
      </c>
      <c r="E173" s="28">
        <f t="shared" si="9"/>
        <v>67.498260761945815</v>
      </c>
      <c r="F173" s="25">
        <f t="shared" si="10"/>
        <v>108043797.30999994</v>
      </c>
    </row>
    <row r="174" spans="1:6" ht="31.5" x14ac:dyDescent="0.25">
      <c r="A174" s="11" t="s">
        <v>28</v>
      </c>
      <c r="B174" s="14" t="s">
        <v>207</v>
      </c>
      <c r="C174" s="25">
        <f>C175</f>
        <v>5402204.0199999996</v>
      </c>
      <c r="D174" s="25">
        <f>D175</f>
        <v>1712686.97</v>
      </c>
      <c r="E174" s="28">
        <f t="shared" si="9"/>
        <v>31.703485534039498</v>
      </c>
      <c r="F174" s="25">
        <f t="shared" si="10"/>
        <v>3689517.05</v>
      </c>
    </row>
    <row r="175" spans="1:6" ht="31.5" x14ac:dyDescent="0.25">
      <c r="A175" s="11" t="s">
        <v>30</v>
      </c>
      <c r="B175" s="14" t="s">
        <v>208</v>
      </c>
      <c r="C175" s="25">
        <f>C176</f>
        <v>5402204.0199999996</v>
      </c>
      <c r="D175" s="25">
        <f>D176</f>
        <v>1712686.97</v>
      </c>
      <c r="E175" s="28">
        <f t="shared" si="9"/>
        <v>31.703485534039498</v>
      </c>
      <c r="F175" s="25">
        <f t="shared" si="10"/>
        <v>3689517.05</v>
      </c>
    </row>
    <row r="176" spans="1:6" ht="15.75" x14ac:dyDescent="0.25">
      <c r="A176" s="11" t="s">
        <v>34</v>
      </c>
      <c r="B176" s="14" t="s">
        <v>209</v>
      </c>
      <c r="C176" s="25">
        <v>5402204.0199999996</v>
      </c>
      <c r="D176" s="25">
        <v>1712686.97</v>
      </c>
      <c r="E176" s="28">
        <f t="shared" si="9"/>
        <v>31.703485534039498</v>
      </c>
      <c r="F176" s="25">
        <f t="shared" si="10"/>
        <v>3689517.05</v>
      </c>
    </row>
    <row r="177" spans="1:6" ht="31.5" x14ac:dyDescent="0.25">
      <c r="A177" s="11" t="s">
        <v>199</v>
      </c>
      <c r="B177" s="14" t="s">
        <v>210</v>
      </c>
      <c r="C177" s="25">
        <f>C178</f>
        <v>323471632.32999998</v>
      </c>
      <c r="D177" s="25">
        <f>D178</f>
        <v>221965792.27000001</v>
      </c>
      <c r="E177" s="28">
        <f t="shared" si="9"/>
        <v>68.619863408471772</v>
      </c>
      <c r="F177" s="25">
        <f t="shared" si="10"/>
        <v>101505840.05999997</v>
      </c>
    </row>
    <row r="178" spans="1:6" ht="15.75" x14ac:dyDescent="0.25">
      <c r="A178" s="11" t="s">
        <v>200</v>
      </c>
      <c r="B178" s="14" t="s">
        <v>211</v>
      </c>
      <c r="C178" s="25">
        <f>C179</f>
        <v>323471632.32999998</v>
      </c>
      <c r="D178" s="25">
        <f>D179</f>
        <v>221965792.27000001</v>
      </c>
      <c r="E178" s="28">
        <f t="shared" si="9"/>
        <v>68.619863408471772</v>
      </c>
      <c r="F178" s="25">
        <f t="shared" si="10"/>
        <v>101505840.05999997</v>
      </c>
    </row>
    <row r="179" spans="1:6" ht="31.15" customHeight="1" x14ac:dyDescent="0.25">
      <c r="A179" s="11" t="s">
        <v>212</v>
      </c>
      <c r="B179" s="14" t="s">
        <v>213</v>
      </c>
      <c r="C179" s="25">
        <v>323471632.32999998</v>
      </c>
      <c r="D179" s="25">
        <v>221965792.27000001</v>
      </c>
      <c r="E179" s="28">
        <f t="shared" si="9"/>
        <v>68.619863408471772</v>
      </c>
      <c r="F179" s="25">
        <f t="shared" si="10"/>
        <v>101505840.05999997</v>
      </c>
    </row>
    <row r="180" spans="1:6" ht="15.75" x14ac:dyDescent="0.25">
      <c r="A180" s="11" t="s">
        <v>36</v>
      </c>
      <c r="B180" s="14" t="s">
        <v>214</v>
      </c>
      <c r="C180" s="25">
        <f>C181</f>
        <v>3550827.2</v>
      </c>
      <c r="D180" s="25">
        <f>D181</f>
        <v>702387</v>
      </c>
      <c r="E180" s="28">
        <f t="shared" si="9"/>
        <v>19.780940058136313</v>
      </c>
      <c r="F180" s="25">
        <f t="shared" si="10"/>
        <v>2848440.2</v>
      </c>
    </row>
    <row r="181" spans="1:6" ht="47.25" x14ac:dyDescent="0.25">
      <c r="A181" s="11" t="s">
        <v>154</v>
      </c>
      <c r="B181" s="14" t="s">
        <v>215</v>
      </c>
      <c r="C181" s="25">
        <f>C182</f>
        <v>3550827.2</v>
      </c>
      <c r="D181" s="25">
        <f>D182</f>
        <v>702387</v>
      </c>
      <c r="E181" s="28">
        <f t="shared" si="9"/>
        <v>19.780940058136313</v>
      </c>
      <c r="F181" s="25">
        <f t="shared" si="10"/>
        <v>2848440.2</v>
      </c>
    </row>
    <row r="182" spans="1:6" ht="63" x14ac:dyDescent="0.25">
      <c r="A182" s="11" t="s">
        <v>156</v>
      </c>
      <c r="B182" s="14" t="s">
        <v>216</v>
      </c>
      <c r="C182" s="25">
        <v>3550827.2</v>
      </c>
      <c r="D182" s="25">
        <v>702387</v>
      </c>
      <c r="E182" s="28">
        <f t="shared" si="9"/>
        <v>19.780940058136313</v>
      </c>
      <c r="F182" s="25">
        <f t="shared" si="10"/>
        <v>2848440.2</v>
      </c>
    </row>
    <row r="183" spans="1:6" ht="15.75" x14ac:dyDescent="0.25">
      <c r="A183" s="11" t="s">
        <v>217</v>
      </c>
      <c r="B183" s="14" t="s">
        <v>218</v>
      </c>
      <c r="C183" s="25">
        <f>C184+C188+C191</f>
        <v>497187291.16999996</v>
      </c>
      <c r="D183" s="25">
        <f>D184+D188+D191</f>
        <v>326117462.82999998</v>
      </c>
      <c r="E183" s="28">
        <f t="shared" si="9"/>
        <v>65.592477648124927</v>
      </c>
      <c r="F183" s="25">
        <f t="shared" si="10"/>
        <v>171069828.33999997</v>
      </c>
    </row>
    <row r="184" spans="1:6" ht="31.5" x14ac:dyDescent="0.25">
      <c r="A184" s="11" t="s">
        <v>28</v>
      </c>
      <c r="B184" s="14" t="s">
        <v>219</v>
      </c>
      <c r="C184" s="25">
        <f>C185</f>
        <v>176134492.72999999</v>
      </c>
      <c r="D184" s="25">
        <f>D185</f>
        <v>40726154.25</v>
      </c>
      <c r="E184" s="28">
        <f t="shared" si="9"/>
        <v>23.122191240775262</v>
      </c>
      <c r="F184" s="25">
        <f t="shared" si="10"/>
        <v>135408338.47999999</v>
      </c>
    </row>
    <row r="185" spans="1:6" ht="31.5" x14ac:dyDescent="0.25">
      <c r="A185" s="11" t="s">
        <v>30</v>
      </c>
      <c r="B185" s="14" t="s">
        <v>220</v>
      </c>
      <c r="C185" s="25">
        <f>C186+C187</f>
        <v>176134492.72999999</v>
      </c>
      <c r="D185" s="25">
        <f>D186+D187</f>
        <v>40726154.25</v>
      </c>
      <c r="E185" s="28">
        <f t="shared" si="9"/>
        <v>23.122191240775262</v>
      </c>
      <c r="F185" s="25">
        <f t="shared" si="10"/>
        <v>135408338.47999999</v>
      </c>
    </row>
    <row r="186" spans="1:6" ht="15.75" x14ac:dyDescent="0.25">
      <c r="A186" s="11" t="s">
        <v>34</v>
      </c>
      <c r="B186" s="14" t="s">
        <v>221</v>
      </c>
      <c r="C186" s="25">
        <v>158892134.72999999</v>
      </c>
      <c r="D186" s="25">
        <v>29565940.829999998</v>
      </c>
      <c r="E186" s="28">
        <f t="shared" si="9"/>
        <v>18.607554666088664</v>
      </c>
      <c r="F186" s="25">
        <f t="shared" si="10"/>
        <v>129326193.89999999</v>
      </c>
    </row>
    <row r="187" spans="1:6" ht="15.75" x14ac:dyDescent="0.25">
      <c r="A187" s="11" t="s">
        <v>50</v>
      </c>
      <c r="B187" s="14" t="s">
        <v>222</v>
      </c>
      <c r="C187" s="25">
        <v>17242358</v>
      </c>
      <c r="D187" s="25">
        <v>11160213.42</v>
      </c>
      <c r="E187" s="28">
        <f t="shared" si="9"/>
        <v>64.725563754099056</v>
      </c>
      <c r="F187" s="25">
        <f t="shared" si="10"/>
        <v>6082144.5800000001</v>
      </c>
    </row>
    <row r="188" spans="1:6" ht="31.5" x14ac:dyDescent="0.25">
      <c r="A188" s="11" t="s">
        <v>199</v>
      </c>
      <c r="B188" s="14" t="s">
        <v>446</v>
      </c>
      <c r="C188" s="25">
        <f>C189</f>
        <v>7000000</v>
      </c>
      <c r="D188" s="25">
        <f>D189</f>
        <v>7000000</v>
      </c>
      <c r="E188" s="28">
        <f t="shared" ref="E188:E190" si="13">D188*100/C188</f>
        <v>100</v>
      </c>
      <c r="F188" s="25">
        <f t="shared" ref="F188:F190" si="14">C188-D188</f>
        <v>0</v>
      </c>
    </row>
    <row r="189" spans="1:6" ht="15.75" x14ac:dyDescent="0.25">
      <c r="A189" s="11" t="s">
        <v>200</v>
      </c>
      <c r="B189" s="14" t="s">
        <v>447</v>
      </c>
      <c r="C189" s="25">
        <f>C190</f>
        <v>7000000</v>
      </c>
      <c r="D189" s="25">
        <f>D190</f>
        <v>7000000</v>
      </c>
      <c r="E189" s="28">
        <f t="shared" si="13"/>
        <v>100</v>
      </c>
      <c r="F189" s="25">
        <f t="shared" si="14"/>
        <v>0</v>
      </c>
    </row>
    <row r="190" spans="1:6" ht="47.25" x14ac:dyDescent="0.25">
      <c r="A190" s="11" t="s">
        <v>201</v>
      </c>
      <c r="B190" s="14" t="s">
        <v>448</v>
      </c>
      <c r="C190" s="25">
        <v>7000000</v>
      </c>
      <c r="D190" s="25">
        <v>7000000</v>
      </c>
      <c r="E190" s="28">
        <f t="shared" si="13"/>
        <v>100</v>
      </c>
      <c r="F190" s="25">
        <f t="shared" si="14"/>
        <v>0</v>
      </c>
    </row>
    <row r="191" spans="1:6" ht="15.75" x14ac:dyDescent="0.25">
      <c r="A191" s="11" t="s">
        <v>36</v>
      </c>
      <c r="B191" s="14" t="s">
        <v>223</v>
      </c>
      <c r="C191" s="25">
        <f>C192</f>
        <v>314052798.44</v>
      </c>
      <c r="D191" s="25">
        <f>D192</f>
        <v>278391308.57999998</v>
      </c>
      <c r="E191" s="28">
        <f t="shared" si="9"/>
        <v>88.644746986130372</v>
      </c>
      <c r="F191" s="25">
        <f t="shared" si="10"/>
        <v>35661489.860000014</v>
      </c>
    </row>
    <row r="192" spans="1:6" ht="47.25" x14ac:dyDescent="0.25">
      <c r="A192" s="11" t="s">
        <v>154</v>
      </c>
      <c r="B192" s="14" t="s">
        <v>224</v>
      </c>
      <c r="C192" s="25">
        <f>C193</f>
        <v>314052798.44</v>
      </c>
      <c r="D192" s="25">
        <f>D193</f>
        <v>278391308.57999998</v>
      </c>
      <c r="E192" s="28">
        <f t="shared" si="9"/>
        <v>88.644746986130372</v>
      </c>
      <c r="F192" s="25">
        <f t="shared" si="10"/>
        <v>35661489.860000014</v>
      </c>
    </row>
    <row r="193" spans="1:6" ht="63" x14ac:dyDescent="0.25">
      <c r="A193" s="11" t="s">
        <v>156</v>
      </c>
      <c r="B193" s="14" t="s">
        <v>225</v>
      </c>
      <c r="C193" s="25">
        <v>314052798.44</v>
      </c>
      <c r="D193" s="25">
        <v>278391308.57999998</v>
      </c>
      <c r="E193" s="28">
        <f t="shared" si="9"/>
        <v>88.644746986130372</v>
      </c>
      <c r="F193" s="25">
        <f t="shared" si="10"/>
        <v>35661489.860000014</v>
      </c>
    </row>
    <row r="194" spans="1:6" ht="19.899999999999999" customHeight="1" x14ac:dyDescent="0.25">
      <c r="A194" s="11" t="s">
        <v>226</v>
      </c>
      <c r="B194" s="14" t="s">
        <v>227</v>
      </c>
      <c r="C194" s="25">
        <f>C195+C200+C204+C207</f>
        <v>52168091.739999995</v>
      </c>
      <c r="D194" s="25">
        <f>D195+D200+D204+D207</f>
        <v>38167399.359999992</v>
      </c>
      <c r="E194" s="28">
        <f>D194*100/C194</f>
        <v>73.162345194112319</v>
      </c>
      <c r="F194" s="25">
        <f t="shared" si="10"/>
        <v>14000692.380000003</v>
      </c>
    </row>
    <row r="195" spans="1:6" ht="78.75" x14ac:dyDescent="0.25">
      <c r="A195" s="11" t="s">
        <v>11</v>
      </c>
      <c r="B195" s="14" t="s">
        <v>228</v>
      </c>
      <c r="C195" s="25">
        <f>C196</f>
        <v>47626953.759999998</v>
      </c>
      <c r="D195" s="25">
        <f>D196</f>
        <v>35151192.559999995</v>
      </c>
      <c r="E195" s="28">
        <f t="shared" si="9"/>
        <v>73.805250567005814</v>
      </c>
      <c r="F195" s="25">
        <f t="shared" si="10"/>
        <v>12475761.200000003</v>
      </c>
    </row>
    <row r="196" spans="1:6" ht="31.5" x14ac:dyDescent="0.25">
      <c r="A196" s="11" t="s">
        <v>13</v>
      </c>
      <c r="B196" s="14" t="s">
        <v>229</v>
      </c>
      <c r="C196" s="25">
        <f>C197+C198+C199</f>
        <v>47626953.759999998</v>
      </c>
      <c r="D196" s="25">
        <f>D197+D198+D199</f>
        <v>35151192.559999995</v>
      </c>
      <c r="E196" s="28">
        <f t="shared" si="9"/>
        <v>73.805250567005814</v>
      </c>
      <c r="F196" s="25">
        <f t="shared" si="10"/>
        <v>12475761.200000003</v>
      </c>
    </row>
    <row r="197" spans="1:6" ht="18.600000000000001" customHeight="1" x14ac:dyDescent="0.25">
      <c r="A197" s="11" t="s">
        <v>15</v>
      </c>
      <c r="B197" s="14" t="s">
        <v>230</v>
      </c>
      <c r="C197" s="25">
        <v>35404923.670000002</v>
      </c>
      <c r="D197" s="25">
        <v>26394028.879999999</v>
      </c>
      <c r="E197" s="28">
        <f t="shared" si="9"/>
        <v>74.549034834848996</v>
      </c>
      <c r="F197" s="25">
        <f t="shared" si="10"/>
        <v>9010894.7900000028</v>
      </c>
    </row>
    <row r="198" spans="1:6" ht="47.25" x14ac:dyDescent="0.25">
      <c r="A198" s="11" t="s">
        <v>17</v>
      </c>
      <c r="B198" s="14" t="s">
        <v>231</v>
      </c>
      <c r="C198" s="25">
        <v>1401401.69</v>
      </c>
      <c r="D198" s="25">
        <v>1260870.54</v>
      </c>
      <c r="E198" s="28">
        <f t="shared" si="9"/>
        <v>89.972100718674028</v>
      </c>
      <c r="F198" s="25">
        <f t="shared" si="10"/>
        <v>140531.14999999991</v>
      </c>
    </row>
    <row r="199" spans="1:6" ht="47.25" x14ac:dyDescent="0.25">
      <c r="A199" s="11" t="s">
        <v>19</v>
      </c>
      <c r="B199" s="14" t="s">
        <v>232</v>
      </c>
      <c r="C199" s="25">
        <v>10820628.4</v>
      </c>
      <c r="D199" s="25">
        <v>7496293.1399999997</v>
      </c>
      <c r="E199" s="28">
        <f t="shared" si="9"/>
        <v>69.277798505676429</v>
      </c>
      <c r="F199" s="25">
        <f t="shared" si="10"/>
        <v>3324335.2600000007</v>
      </c>
    </row>
    <row r="200" spans="1:6" ht="31.5" x14ac:dyDescent="0.25">
      <c r="A200" s="11" t="s">
        <v>28</v>
      </c>
      <c r="B200" s="14" t="s">
        <v>233</v>
      </c>
      <c r="C200" s="25">
        <f>C201</f>
        <v>3313638</v>
      </c>
      <c r="D200" s="25">
        <f>D201</f>
        <v>2265464.8200000003</v>
      </c>
      <c r="E200" s="28">
        <f t="shared" si="9"/>
        <v>68.367903192805016</v>
      </c>
      <c r="F200" s="25">
        <f t="shared" si="10"/>
        <v>1048173.1799999997</v>
      </c>
    </row>
    <row r="201" spans="1:6" ht="31.5" x14ac:dyDescent="0.25">
      <c r="A201" s="11" t="s">
        <v>30</v>
      </c>
      <c r="B201" s="14" t="s">
        <v>234</v>
      </c>
      <c r="C201" s="25">
        <f>C202+C203</f>
        <v>3313638</v>
      </c>
      <c r="D201" s="25">
        <f>D202+D203</f>
        <v>2265464.8200000003</v>
      </c>
      <c r="E201" s="28">
        <f t="shared" si="9"/>
        <v>68.367903192805016</v>
      </c>
      <c r="F201" s="25">
        <f t="shared" si="10"/>
        <v>1048173.1799999997</v>
      </c>
    </row>
    <row r="202" spans="1:6" ht="31.5" x14ac:dyDescent="0.25">
      <c r="A202" s="11" t="s">
        <v>32</v>
      </c>
      <c r="B202" s="14" t="s">
        <v>235</v>
      </c>
      <c r="C202" s="25">
        <v>1108106</v>
      </c>
      <c r="D202" s="25">
        <v>842263.53</v>
      </c>
      <c r="E202" s="28">
        <f t="shared" si="9"/>
        <v>76.009292432312435</v>
      </c>
      <c r="F202" s="25">
        <f t="shared" si="10"/>
        <v>265842.46999999997</v>
      </c>
    </row>
    <row r="203" spans="1:6" ht="15.75" x14ac:dyDescent="0.25">
      <c r="A203" s="11" t="s">
        <v>34</v>
      </c>
      <c r="B203" s="14" t="s">
        <v>236</v>
      </c>
      <c r="C203" s="25">
        <v>2205532</v>
      </c>
      <c r="D203" s="25">
        <v>1423201.29</v>
      </c>
      <c r="E203" s="28">
        <f t="shared" si="9"/>
        <v>64.52870735949422</v>
      </c>
      <c r="F203" s="25">
        <f t="shared" si="10"/>
        <v>782330.71</v>
      </c>
    </row>
    <row r="204" spans="1:6" ht="15.75" x14ac:dyDescent="0.25">
      <c r="A204" s="11" t="s">
        <v>75</v>
      </c>
      <c r="B204" s="14" t="s">
        <v>434</v>
      </c>
      <c r="C204" s="25">
        <f>C205</f>
        <v>7249.98</v>
      </c>
      <c r="D204" s="25">
        <f>D205</f>
        <v>7249.98</v>
      </c>
      <c r="E204" s="28">
        <f t="shared" si="9"/>
        <v>100</v>
      </c>
      <c r="F204" s="25">
        <f t="shared" si="10"/>
        <v>0</v>
      </c>
    </row>
    <row r="205" spans="1:6" ht="31.5" x14ac:dyDescent="0.25">
      <c r="A205" s="11" t="s">
        <v>76</v>
      </c>
      <c r="B205" s="14" t="s">
        <v>435</v>
      </c>
      <c r="C205" s="25">
        <f>C206</f>
        <v>7249.98</v>
      </c>
      <c r="D205" s="25">
        <f>D206</f>
        <v>7249.98</v>
      </c>
      <c r="E205" s="28">
        <f t="shared" si="9"/>
        <v>100</v>
      </c>
      <c r="F205" s="25">
        <f t="shared" si="10"/>
        <v>0</v>
      </c>
    </row>
    <row r="206" spans="1:6" ht="31.5" x14ac:dyDescent="0.25">
      <c r="A206" s="11" t="s">
        <v>77</v>
      </c>
      <c r="B206" s="14" t="s">
        <v>436</v>
      </c>
      <c r="C206" s="33">
        <v>7249.98</v>
      </c>
      <c r="D206" s="32">
        <v>7249.98</v>
      </c>
      <c r="E206" s="28">
        <f t="shared" si="9"/>
        <v>100</v>
      </c>
      <c r="F206" s="25">
        <f t="shared" si="10"/>
        <v>0</v>
      </c>
    </row>
    <row r="207" spans="1:6" ht="15.75" x14ac:dyDescent="0.25">
      <c r="A207" s="11" t="s">
        <v>36</v>
      </c>
      <c r="B207" s="14" t="s">
        <v>237</v>
      </c>
      <c r="C207" s="25">
        <f>C208+C210</f>
        <v>1220250</v>
      </c>
      <c r="D207" s="25">
        <f>D208+D210</f>
        <v>743492</v>
      </c>
      <c r="E207" s="28">
        <f t="shared" si="9"/>
        <v>60.929481663593528</v>
      </c>
      <c r="F207" s="25">
        <f t="shared" si="10"/>
        <v>476758</v>
      </c>
    </row>
    <row r="208" spans="1:6" ht="15.75" x14ac:dyDescent="0.25">
      <c r="A208" s="11" t="s">
        <v>53</v>
      </c>
      <c r="B208" s="14" t="s">
        <v>238</v>
      </c>
      <c r="C208" s="25">
        <f>C209</f>
        <v>324250</v>
      </c>
      <c r="D208" s="25">
        <f>D209</f>
        <v>101930</v>
      </c>
      <c r="E208" s="28">
        <f t="shared" si="9"/>
        <v>31.435620663068619</v>
      </c>
      <c r="F208" s="25">
        <f t="shared" si="10"/>
        <v>222320</v>
      </c>
    </row>
    <row r="209" spans="1:6" ht="31.5" x14ac:dyDescent="0.25">
      <c r="A209" s="11" t="s">
        <v>55</v>
      </c>
      <c r="B209" s="14" t="s">
        <v>239</v>
      </c>
      <c r="C209" s="33">
        <v>324250</v>
      </c>
      <c r="D209" s="32">
        <v>101930</v>
      </c>
      <c r="E209" s="28">
        <f t="shared" si="9"/>
        <v>31.435620663068619</v>
      </c>
      <c r="F209" s="25">
        <f t="shared" si="10"/>
        <v>222320</v>
      </c>
    </row>
    <row r="210" spans="1:6" ht="15.75" x14ac:dyDescent="0.25">
      <c r="A210" s="11" t="s">
        <v>37</v>
      </c>
      <c r="B210" s="14" t="s">
        <v>240</v>
      </c>
      <c r="C210" s="25">
        <f>C211+C212</f>
        <v>896000</v>
      </c>
      <c r="D210" s="25">
        <f>D211+D212</f>
        <v>641562</v>
      </c>
      <c r="E210" s="28">
        <f t="shared" si="9"/>
        <v>71.60290178571428</v>
      </c>
      <c r="F210" s="25">
        <f t="shared" si="10"/>
        <v>254438</v>
      </c>
    </row>
    <row r="211" spans="1:6" ht="20.45" customHeight="1" x14ac:dyDescent="0.25">
      <c r="A211" s="11" t="s">
        <v>58</v>
      </c>
      <c r="B211" s="14" t="s">
        <v>241</v>
      </c>
      <c r="C211" s="25">
        <v>887846</v>
      </c>
      <c r="D211" s="25">
        <v>635328</v>
      </c>
      <c r="E211" s="28">
        <f t="shared" si="9"/>
        <v>71.558355840990444</v>
      </c>
      <c r="F211" s="25">
        <f t="shared" si="10"/>
        <v>252518</v>
      </c>
    </row>
    <row r="212" spans="1:6" ht="15.75" x14ac:dyDescent="0.25">
      <c r="A212" s="11" t="s">
        <v>60</v>
      </c>
      <c r="B212" s="14" t="s">
        <v>242</v>
      </c>
      <c r="C212" s="25">
        <v>8154</v>
      </c>
      <c r="D212" s="25">
        <v>6234</v>
      </c>
      <c r="E212" s="28">
        <f>D212*100/C212</f>
        <v>76.453274466519503</v>
      </c>
      <c r="F212" s="25">
        <f>C212-D212</f>
        <v>1920</v>
      </c>
    </row>
    <row r="213" spans="1:6" ht="15.75" x14ac:dyDescent="0.25">
      <c r="A213" s="20" t="s">
        <v>243</v>
      </c>
      <c r="B213" s="15" t="s">
        <v>244</v>
      </c>
      <c r="C213" s="26">
        <f>C214+C222+C230+C237+C241+C245</f>
        <v>2916674610.2300005</v>
      </c>
      <c r="D213" s="26">
        <f>D214+D222+D230+D237+D241+D245</f>
        <v>2319595596.0899997</v>
      </c>
      <c r="E213" s="27">
        <f>D213*100/C213</f>
        <v>79.528775268732602</v>
      </c>
      <c r="F213" s="26">
        <f t="shared" ref="F213:F278" si="15">C213-D213</f>
        <v>597079014.14000082</v>
      </c>
    </row>
    <row r="214" spans="1:6" ht="15.75" x14ac:dyDescent="0.25">
      <c r="A214" s="11" t="s">
        <v>245</v>
      </c>
      <c r="B214" s="14" t="s">
        <v>246</v>
      </c>
      <c r="C214" s="25">
        <f>C215+C218</f>
        <v>1280336053.96</v>
      </c>
      <c r="D214" s="25">
        <f>D215+D218</f>
        <v>1048886643.1799999</v>
      </c>
      <c r="E214" s="28">
        <f t="shared" ref="E214:E278" si="16">D214*100/C214</f>
        <v>81.92276082016582</v>
      </c>
      <c r="F214" s="25">
        <f t="shared" si="15"/>
        <v>231449410.78000009</v>
      </c>
    </row>
    <row r="215" spans="1:6" ht="15.75" x14ac:dyDescent="0.25">
      <c r="A215" s="11" t="s">
        <v>75</v>
      </c>
      <c r="B215" s="14" t="s">
        <v>247</v>
      </c>
      <c r="C215" s="25">
        <f>C216</f>
        <v>3046000</v>
      </c>
      <c r="D215" s="25">
        <f>D216</f>
        <v>2404000</v>
      </c>
      <c r="E215" s="28">
        <f t="shared" si="16"/>
        <v>78.923177938279707</v>
      </c>
      <c r="F215" s="25">
        <f t="shared" si="15"/>
        <v>642000</v>
      </c>
    </row>
    <row r="216" spans="1:6" ht="31.5" x14ac:dyDescent="0.25">
      <c r="A216" s="11" t="s">
        <v>76</v>
      </c>
      <c r="B216" s="14" t="s">
        <v>248</v>
      </c>
      <c r="C216" s="25">
        <f>C217</f>
        <v>3046000</v>
      </c>
      <c r="D216" s="25">
        <f>D217</f>
        <v>2404000</v>
      </c>
      <c r="E216" s="28">
        <f t="shared" si="16"/>
        <v>78.923177938279707</v>
      </c>
      <c r="F216" s="25">
        <f t="shared" si="15"/>
        <v>642000</v>
      </c>
    </row>
    <row r="217" spans="1:6" ht="31.5" x14ac:dyDescent="0.25">
      <c r="A217" s="11" t="s">
        <v>77</v>
      </c>
      <c r="B217" s="14" t="s">
        <v>249</v>
      </c>
      <c r="C217" s="25">
        <v>3046000</v>
      </c>
      <c r="D217" s="25">
        <v>2404000</v>
      </c>
      <c r="E217" s="28">
        <f t="shared" si="16"/>
        <v>78.923177938279707</v>
      </c>
      <c r="F217" s="25">
        <f t="shared" si="15"/>
        <v>642000</v>
      </c>
    </row>
    <row r="218" spans="1:6" ht="31.5" x14ac:dyDescent="0.25">
      <c r="A218" s="11" t="s">
        <v>102</v>
      </c>
      <c r="B218" s="14" t="s">
        <v>250</v>
      </c>
      <c r="C218" s="25">
        <f>C219</f>
        <v>1277290053.96</v>
      </c>
      <c r="D218" s="25">
        <f>D219</f>
        <v>1046482643.1799999</v>
      </c>
      <c r="E218" s="28">
        <f t="shared" si="16"/>
        <v>81.929914034449368</v>
      </c>
      <c r="F218" s="25">
        <f t="shared" si="15"/>
        <v>230807410.78000009</v>
      </c>
    </row>
    <row r="219" spans="1:6" ht="15.75" x14ac:dyDescent="0.25">
      <c r="A219" s="11" t="s">
        <v>169</v>
      </c>
      <c r="B219" s="14" t="s">
        <v>251</v>
      </c>
      <c r="C219" s="25">
        <f>C220+C221</f>
        <v>1277290053.96</v>
      </c>
      <c r="D219" s="25">
        <f>D220+D221</f>
        <v>1046482643.1799999</v>
      </c>
      <c r="E219" s="28">
        <f t="shared" si="16"/>
        <v>81.929914034449368</v>
      </c>
      <c r="F219" s="25">
        <f t="shared" si="15"/>
        <v>230807410.78000009</v>
      </c>
    </row>
    <row r="220" spans="1:6" ht="51" customHeight="1" x14ac:dyDescent="0.25">
      <c r="A220" s="11" t="s">
        <v>252</v>
      </c>
      <c r="B220" s="14" t="s">
        <v>253</v>
      </c>
      <c r="C220" s="25">
        <v>1241064023.04</v>
      </c>
      <c r="D220" s="25">
        <v>1018979643.67</v>
      </c>
      <c r="E220" s="28">
        <f t="shared" si="16"/>
        <v>82.105324524193207</v>
      </c>
      <c r="F220" s="25">
        <f t="shared" si="15"/>
        <v>222084379.37</v>
      </c>
    </row>
    <row r="221" spans="1:6" ht="15.75" x14ac:dyDescent="0.25">
      <c r="A221" s="11" t="s">
        <v>171</v>
      </c>
      <c r="B221" s="14" t="s">
        <v>254</v>
      </c>
      <c r="C221" s="25">
        <v>36226030.920000002</v>
      </c>
      <c r="D221" s="25">
        <v>27502999.510000002</v>
      </c>
      <c r="E221" s="28">
        <f t="shared" si="16"/>
        <v>75.920543353856331</v>
      </c>
      <c r="F221" s="25">
        <f t="shared" si="15"/>
        <v>8723031.4100000001</v>
      </c>
    </row>
    <row r="222" spans="1:6" ht="15.75" x14ac:dyDescent="0.25">
      <c r="A222" s="11" t="s">
        <v>255</v>
      </c>
      <c r="B222" s="14" t="s">
        <v>256</v>
      </c>
      <c r="C222" s="25">
        <f>C223</f>
        <v>1339662654.01</v>
      </c>
      <c r="D222" s="25">
        <f>D223</f>
        <v>1040416675.52</v>
      </c>
      <c r="E222" s="28">
        <f t="shared" si="16"/>
        <v>77.662587100247237</v>
      </c>
      <c r="F222" s="25">
        <f t="shared" si="15"/>
        <v>299245978.49000001</v>
      </c>
    </row>
    <row r="223" spans="1:6" ht="31.5" x14ac:dyDescent="0.25">
      <c r="A223" s="11" t="s">
        <v>102</v>
      </c>
      <c r="B223" s="14" t="s">
        <v>257</v>
      </c>
      <c r="C223" s="25">
        <f>C224+C227</f>
        <v>1339662654.01</v>
      </c>
      <c r="D223" s="25">
        <f>D224+D227</f>
        <v>1040416675.52</v>
      </c>
      <c r="E223" s="28">
        <f t="shared" si="16"/>
        <v>77.662587100247237</v>
      </c>
      <c r="F223" s="25">
        <f t="shared" si="15"/>
        <v>299245978.49000001</v>
      </c>
    </row>
    <row r="224" spans="1:6" ht="15.75" x14ac:dyDescent="0.25">
      <c r="A224" s="11" t="s">
        <v>169</v>
      </c>
      <c r="B224" s="14" t="s">
        <v>258</v>
      </c>
      <c r="C224" s="25">
        <f>C225+C226</f>
        <v>1286659493.3499999</v>
      </c>
      <c r="D224" s="25">
        <f>D225+D226</f>
        <v>999029977.35000002</v>
      </c>
      <c r="E224" s="28">
        <f t="shared" si="16"/>
        <v>77.645249773806455</v>
      </c>
      <c r="F224" s="25">
        <f t="shared" si="15"/>
        <v>287629515.99999988</v>
      </c>
    </row>
    <row r="225" spans="1:6" ht="48" customHeight="1" x14ac:dyDescent="0.25">
      <c r="A225" s="11" t="s">
        <v>252</v>
      </c>
      <c r="B225" s="14" t="s">
        <v>259</v>
      </c>
      <c r="C225" s="25">
        <v>1042852301</v>
      </c>
      <c r="D225" s="25">
        <v>829547680.63</v>
      </c>
      <c r="E225" s="28">
        <f t="shared" si="16"/>
        <v>79.546037328060706</v>
      </c>
      <c r="F225" s="25">
        <f t="shared" si="15"/>
        <v>213304620.37</v>
      </c>
    </row>
    <row r="226" spans="1:6" ht="15.75" x14ac:dyDescent="0.25">
      <c r="A226" s="11" t="s">
        <v>171</v>
      </c>
      <c r="B226" s="14" t="s">
        <v>260</v>
      </c>
      <c r="C226" s="25">
        <v>243807192.34999999</v>
      </c>
      <c r="D226" s="25">
        <v>169482296.72</v>
      </c>
      <c r="E226" s="28">
        <f t="shared" si="16"/>
        <v>69.514888009004224</v>
      </c>
      <c r="F226" s="25">
        <f t="shared" si="15"/>
        <v>74324895.629999995</v>
      </c>
    </row>
    <row r="227" spans="1:6" ht="15.75" x14ac:dyDescent="0.25">
      <c r="A227" s="11" t="s">
        <v>261</v>
      </c>
      <c r="B227" s="14" t="s">
        <v>262</v>
      </c>
      <c r="C227" s="25">
        <f>C228+C229</f>
        <v>53003160.659999996</v>
      </c>
      <c r="D227" s="25">
        <f>D228+D229</f>
        <v>41386698.170000002</v>
      </c>
      <c r="E227" s="28">
        <f t="shared" si="16"/>
        <v>78.08345324061662</v>
      </c>
      <c r="F227" s="25">
        <f t="shared" si="15"/>
        <v>11616462.489999995</v>
      </c>
    </row>
    <row r="228" spans="1:6" ht="48" customHeight="1" x14ac:dyDescent="0.25">
      <c r="A228" s="11" t="s">
        <v>263</v>
      </c>
      <c r="B228" s="14" t="s">
        <v>264</v>
      </c>
      <c r="C228" s="25">
        <v>49531838</v>
      </c>
      <c r="D228" s="25">
        <v>38868130</v>
      </c>
      <c r="E228" s="28">
        <f t="shared" si="16"/>
        <v>78.47100283256195</v>
      </c>
      <c r="F228" s="25">
        <f t="shared" si="15"/>
        <v>10663708</v>
      </c>
    </row>
    <row r="229" spans="1:6" ht="15.75" x14ac:dyDescent="0.25">
      <c r="A229" s="11" t="s">
        <v>265</v>
      </c>
      <c r="B229" s="14" t="s">
        <v>266</v>
      </c>
      <c r="C229" s="25">
        <v>3471322.66</v>
      </c>
      <c r="D229" s="25">
        <v>2518568.17</v>
      </c>
      <c r="E229" s="28">
        <f t="shared" si="16"/>
        <v>72.55356003120724</v>
      </c>
      <c r="F229" s="25">
        <f t="shared" si="15"/>
        <v>952754.49000000022</v>
      </c>
    </row>
    <row r="230" spans="1:6" ht="15.75" x14ac:dyDescent="0.25">
      <c r="A230" s="11" t="s">
        <v>267</v>
      </c>
      <c r="B230" s="14" t="s">
        <v>268</v>
      </c>
      <c r="C230" s="25">
        <f>C231</f>
        <v>164842875.85000002</v>
      </c>
      <c r="D230" s="25">
        <f>D231</f>
        <v>128986215.54000001</v>
      </c>
      <c r="E230" s="28">
        <f t="shared" si="16"/>
        <v>78.247976974978243</v>
      </c>
      <c r="F230" s="25">
        <f t="shared" si="15"/>
        <v>35856660.310000017</v>
      </c>
    </row>
    <row r="231" spans="1:6" ht="31.5" x14ac:dyDescent="0.25">
      <c r="A231" s="11" t="s">
        <v>102</v>
      </c>
      <c r="B231" s="14" t="s">
        <v>269</v>
      </c>
      <c r="C231" s="25">
        <f>C232+C235</f>
        <v>164842875.85000002</v>
      </c>
      <c r="D231" s="25">
        <f>D232+D235</f>
        <v>128986215.54000001</v>
      </c>
      <c r="E231" s="28">
        <f t="shared" si="16"/>
        <v>78.247976974978243</v>
      </c>
      <c r="F231" s="25">
        <f t="shared" si="15"/>
        <v>35856660.310000017</v>
      </c>
    </row>
    <row r="232" spans="1:6" ht="15.75" x14ac:dyDescent="0.25">
      <c r="A232" s="11" t="s">
        <v>169</v>
      </c>
      <c r="B232" s="14" t="s">
        <v>270</v>
      </c>
      <c r="C232" s="25">
        <f>C233+C234</f>
        <v>161197680.85000002</v>
      </c>
      <c r="D232" s="25">
        <f>D233+D234</f>
        <v>125496309.80000001</v>
      </c>
      <c r="E232" s="28">
        <f t="shared" si="16"/>
        <v>77.852428855213276</v>
      </c>
      <c r="F232" s="25">
        <f t="shared" si="15"/>
        <v>35701371.050000012</v>
      </c>
    </row>
    <row r="233" spans="1:6" ht="48" customHeight="1" x14ac:dyDescent="0.25">
      <c r="A233" s="11" t="s">
        <v>252</v>
      </c>
      <c r="B233" s="14" t="s">
        <v>271</v>
      </c>
      <c r="C233" s="25">
        <v>145142974.02000001</v>
      </c>
      <c r="D233" s="25">
        <v>118418440.29000001</v>
      </c>
      <c r="E233" s="28">
        <f t="shared" si="16"/>
        <v>81.587442375049108</v>
      </c>
      <c r="F233" s="25">
        <f t="shared" si="15"/>
        <v>26724533.730000004</v>
      </c>
    </row>
    <row r="234" spans="1:6" ht="15.75" x14ac:dyDescent="0.25">
      <c r="A234" s="11" t="s">
        <v>171</v>
      </c>
      <c r="B234" s="14" t="s">
        <v>272</v>
      </c>
      <c r="C234" s="25">
        <v>16054706.83</v>
      </c>
      <c r="D234" s="25">
        <v>7077869.5099999998</v>
      </c>
      <c r="E234" s="28">
        <f t="shared" si="16"/>
        <v>44.085946787730911</v>
      </c>
      <c r="F234" s="25">
        <f t="shared" si="15"/>
        <v>8976837.3200000003</v>
      </c>
    </row>
    <row r="235" spans="1:6" ht="15.75" x14ac:dyDescent="0.25">
      <c r="A235" s="11" t="s">
        <v>261</v>
      </c>
      <c r="B235" s="14" t="s">
        <v>273</v>
      </c>
      <c r="C235" s="25">
        <f>C236</f>
        <v>3645195</v>
      </c>
      <c r="D235" s="25">
        <f>D236</f>
        <v>3489905.74</v>
      </c>
      <c r="E235" s="28">
        <f t="shared" si="16"/>
        <v>95.73989155587013</v>
      </c>
      <c r="F235" s="25">
        <f t="shared" si="15"/>
        <v>155289.25999999978</v>
      </c>
    </row>
    <row r="236" spans="1:6" ht="15.75" x14ac:dyDescent="0.25">
      <c r="A236" s="11" t="s">
        <v>265</v>
      </c>
      <c r="B236" s="14" t="s">
        <v>274</v>
      </c>
      <c r="C236" s="25">
        <v>3645195</v>
      </c>
      <c r="D236" s="25">
        <v>3489905.74</v>
      </c>
      <c r="E236" s="28">
        <f t="shared" si="16"/>
        <v>95.73989155587013</v>
      </c>
      <c r="F236" s="25">
        <f t="shared" si="15"/>
        <v>155289.25999999978</v>
      </c>
    </row>
    <row r="237" spans="1:6" ht="31.5" x14ac:dyDescent="0.25">
      <c r="A237" s="11" t="s">
        <v>275</v>
      </c>
      <c r="B237" s="14" t="s">
        <v>276</v>
      </c>
      <c r="C237" s="25">
        <f>C238</f>
        <v>471500</v>
      </c>
      <c r="D237" s="25">
        <f t="shared" ref="C237:D239" si="17">D238</f>
        <v>187800</v>
      </c>
      <c r="E237" s="28">
        <f t="shared" si="16"/>
        <v>39.830328738069987</v>
      </c>
      <c r="F237" s="25">
        <f t="shared" si="15"/>
        <v>283700</v>
      </c>
    </row>
    <row r="238" spans="1:6" ht="31.5" x14ac:dyDescent="0.25">
      <c r="A238" s="11" t="s">
        <v>28</v>
      </c>
      <c r="B238" s="14" t="s">
        <v>277</v>
      </c>
      <c r="C238" s="25">
        <f t="shared" si="17"/>
        <v>471500</v>
      </c>
      <c r="D238" s="25">
        <f t="shared" si="17"/>
        <v>187800</v>
      </c>
      <c r="E238" s="28">
        <f t="shared" si="16"/>
        <v>39.830328738069987</v>
      </c>
      <c r="F238" s="25">
        <f t="shared" si="15"/>
        <v>283700</v>
      </c>
    </row>
    <row r="239" spans="1:6" ht="31.5" x14ac:dyDescent="0.25">
      <c r="A239" s="11" t="s">
        <v>30</v>
      </c>
      <c r="B239" s="14" t="s">
        <v>278</v>
      </c>
      <c r="C239" s="25">
        <f t="shared" si="17"/>
        <v>471500</v>
      </c>
      <c r="D239" s="25">
        <f t="shared" si="17"/>
        <v>187800</v>
      </c>
      <c r="E239" s="28">
        <f t="shared" si="16"/>
        <v>39.830328738069987</v>
      </c>
      <c r="F239" s="25">
        <f t="shared" si="15"/>
        <v>283700</v>
      </c>
    </row>
    <row r="240" spans="1:6" ht="15.75" x14ac:dyDescent="0.25">
      <c r="A240" s="11" t="s">
        <v>34</v>
      </c>
      <c r="B240" s="14" t="s">
        <v>279</v>
      </c>
      <c r="C240" s="25">
        <v>471500</v>
      </c>
      <c r="D240" s="25">
        <v>187800</v>
      </c>
      <c r="E240" s="28">
        <f t="shared" si="16"/>
        <v>39.830328738069987</v>
      </c>
      <c r="F240" s="25">
        <f t="shared" si="15"/>
        <v>283700</v>
      </c>
    </row>
    <row r="241" spans="1:6" ht="15.75" x14ac:dyDescent="0.25">
      <c r="A241" s="11" t="s">
        <v>443</v>
      </c>
      <c r="B241" s="14" t="s">
        <v>442</v>
      </c>
      <c r="C241" s="25">
        <f t="shared" ref="C241:D243" si="18">C242</f>
        <v>29250967.920000002</v>
      </c>
      <c r="D241" s="25">
        <f t="shared" si="18"/>
        <v>29250967.920000002</v>
      </c>
      <c r="E241" s="28">
        <f t="shared" si="16"/>
        <v>100</v>
      </c>
      <c r="F241" s="25">
        <f t="shared" si="15"/>
        <v>0</v>
      </c>
    </row>
    <row r="242" spans="1:6" ht="31.5" x14ac:dyDescent="0.25">
      <c r="A242" s="11" t="s">
        <v>102</v>
      </c>
      <c r="B242" s="14" t="s">
        <v>440</v>
      </c>
      <c r="C242" s="25">
        <f t="shared" si="18"/>
        <v>29250967.920000002</v>
      </c>
      <c r="D242" s="25">
        <f t="shared" si="18"/>
        <v>29250967.920000002</v>
      </c>
      <c r="E242" s="28">
        <f t="shared" si="16"/>
        <v>100</v>
      </c>
      <c r="F242" s="25">
        <f t="shared" si="15"/>
        <v>0</v>
      </c>
    </row>
    <row r="243" spans="1:6" ht="15.75" x14ac:dyDescent="0.25">
      <c r="A243" s="11" t="s">
        <v>169</v>
      </c>
      <c r="B243" s="14" t="s">
        <v>441</v>
      </c>
      <c r="C243" s="25">
        <f t="shared" si="18"/>
        <v>29250967.920000002</v>
      </c>
      <c r="D243" s="25">
        <f t="shared" si="18"/>
        <v>29250967.920000002</v>
      </c>
      <c r="E243" s="28">
        <f t="shared" si="16"/>
        <v>100</v>
      </c>
      <c r="F243" s="25">
        <f t="shared" si="15"/>
        <v>0</v>
      </c>
    </row>
    <row r="244" spans="1:6" ht="15.75" x14ac:dyDescent="0.25">
      <c r="A244" s="11" t="s">
        <v>171</v>
      </c>
      <c r="B244" s="14" t="s">
        <v>439</v>
      </c>
      <c r="C244" s="25">
        <v>29250967.920000002</v>
      </c>
      <c r="D244" s="25">
        <v>29250967.920000002</v>
      </c>
      <c r="E244" s="28">
        <f t="shared" si="16"/>
        <v>100</v>
      </c>
      <c r="F244" s="25">
        <f t="shared" si="15"/>
        <v>0</v>
      </c>
    </row>
    <row r="245" spans="1:6" ht="15.75" x14ac:dyDescent="0.25">
      <c r="A245" s="11" t="s">
        <v>280</v>
      </c>
      <c r="B245" s="14" t="s">
        <v>281</v>
      </c>
      <c r="C245" s="25">
        <f>C246+C251+C256+C262</f>
        <v>102110558.49000001</v>
      </c>
      <c r="D245" s="25">
        <f>D246+D251+D256+D262</f>
        <v>71867293.930000007</v>
      </c>
      <c r="E245" s="28">
        <f t="shared" si="16"/>
        <v>70.381843947154778</v>
      </c>
      <c r="F245" s="25">
        <f t="shared" si="15"/>
        <v>30243264.560000002</v>
      </c>
    </row>
    <row r="246" spans="1:6" ht="78.75" x14ac:dyDescent="0.25">
      <c r="A246" s="11" t="s">
        <v>11</v>
      </c>
      <c r="B246" s="14" t="s">
        <v>282</v>
      </c>
      <c r="C246" s="25">
        <f>C247</f>
        <v>72647977.400000006</v>
      </c>
      <c r="D246" s="25">
        <f>D247</f>
        <v>51086718.719999999</v>
      </c>
      <c r="E246" s="28">
        <f t="shared" si="16"/>
        <v>70.320909883996293</v>
      </c>
      <c r="F246" s="25">
        <f t="shared" si="15"/>
        <v>21561258.680000007</v>
      </c>
    </row>
    <row r="247" spans="1:6" ht="31.5" x14ac:dyDescent="0.25">
      <c r="A247" s="11" t="s">
        <v>13</v>
      </c>
      <c r="B247" s="14" t="s">
        <v>283</v>
      </c>
      <c r="C247" s="25">
        <f>C248+C249+C250</f>
        <v>72647977.400000006</v>
      </c>
      <c r="D247" s="25">
        <f>D248+D249+D250</f>
        <v>51086718.719999999</v>
      </c>
      <c r="E247" s="28">
        <f t="shared" si="16"/>
        <v>70.320909883996293</v>
      </c>
      <c r="F247" s="25">
        <f t="shared" si="15"/>
        <v>21561258.680000007</v>
      </c>
    </row>
    <row r="248" spans="1:6" ht="19.899999999999999" customHeight="1" x14ac:dyDescent="0.25">
      <c r="A248" s="11" t="s">
        <v>15</v>
      </c>
      <c r="B248" s="14" t="s">
        <v>284</v>
      </c>
      <c r="C248" s="25">
        <v>54769451</v>
      </c>
      <c r="D248" s="25">
        <v>38254903</v>
      </c>
      <c r="E248" s="28">
        <f t="shared" si="16"/>
        <v>69.847154392692374</v>
      </c>
      <c r="F248" s="25">
        <f t="shared" si="15"/>
        <v>16514548</v>
      </c>
    </row>
    <row r="249" spans="1:6" ht="47.25" x14ac:dyDescent="0.25">
      <c r="A249" s="11" t="s">
        <v>17</v>
      </c>
      <c r="B249" s="14" t="s">
        <v>285</v>
      </c>
      <c r="C249" s="25">
        <v>1134303.3999999999</v>
      </c>
      <c r="D249" s="25">
        <v>1133869.76</v>
      </c>
      <c r="E249" s="28">
        <f t="shared" si="16"/>
        <v>99.961770369373852</v>
      </c>
      <c r="F249" s="25">
        <f t="shared" si="15"/>
        <v>433.63999999989755</v>
      </c>
    </row>
    <row r="250" spans="1:6" ht="47.25" x14ac:dyDescent="0.25">
      <c r="A250" s="11" t="s">
        <v>19</v>
      </c>
      <c r="B250" s="14" t="s">
        <v>286</v>
      </c>
      <c r="C250" s="25">
        <v>16744223</v>
      </c>
      <c r="D250" s="25">
        <v>11697945.960000001</v>
      </c>
      <c r="E250" s="28">
        <f t="shared" si="16"/>
        <v>69.862578633836875</v>
      </c>
      <c r="F250" s="25">
        <f t="shared" si="15"/>
        <v>5046277.0399999991</v>
      </c>
    </row>
    <row r="251" spans="1:6" ht="31.5" x14ac:dyDescent="0.25">
      <c r="A251" s="11" t="s">
        <v>28</v>
      </c>
      <c r="B251" s="14" t="s">
        <v>287</v>
      </c>
      <c r="C251" s="25">
        <f>C252</f>
        <v>9299157.620000001</v>
      </c>
      <c r="D251" s="25">
        <f>D252</f>
        <v>3877262.1799999997</v>
      </c>
      <c r="E251" s="28">
        <f t="shared" si="16"/>
        <v>41.694767832099608</v>
      </c>
      <c r="F251" s="25">
        <f t="shared" si="15"/>
        <v>5421895.4400000013</v>
      </c>
    </row>
    <row r="252" spans="1:6" ht="31.5" x14ac:dyDescent="0.25">
      <c r="A252" s="11" t="s">
        <v>30</v>
      </c>
      <c r="B252" s="14" t="s">
        <v>288</v>
      </c>
      <c r="C252" s="25">
        <f>C253+C254+C255</f>
        <v>9299157.620000001</v>
      </c>
      <c r="D252" s="25">
        <f>D253+D254+D255</f>
        <v>3877262.1799999997</v>
      </c>
      <c r="E252" s="28">
        <f t="shared" si="16"/>
        <v>41.694767832099608</v>
      </c>
      <c r="F252" s="25">
        <f t="shared" si="15"/>
        <v>5421895.4400000013</v>
      </c>
    </row>
    <row r="253" spans="1:6" ht="31.5" x14ac:dyDescent="0.25">
      <c r="A253" s="11" t="s">
        <v>32</v>
      </c>
      <c r="B253" s="14" t="s">
        <v>289</v>
      </c>
      <c r="C253" s="25">
        <v>1703256.4</v>
      </c>
      <c r="D253" s="25">
        <v>1068197.3</v>
      </c>
      <c r="E253" s="28">
        <f t="shared" si="16"/>
        <v>62.715002861577389</v>
      </c>
      <c r="F253" s="25">
        <f t="shared" si="15"/>
        <v>635059.09999999986</v>
      </c>
    </row>
    <row r="254" spans="1:6" ht="15.75" x14ac:dyDescent="0.25">
      <c r="A254" s="11" t="s">
        <v>34</v>
      </c>
      <c r="B254" s="14" t="s">
        <v>290</v>
      </c>
      <c r="C254" s="25">
        <v>6317506.6500000004</v>
      </c>
      <c r="D254" s="25">
        <v>1692058.7</v>
      </c>
      <c r="E254" s="28">
        <f t="shared" si="16"/>
        <v>26.783647311237889</v>
      </c>
      <c r="F254" s="25">
        <f t="shared" si="15"/>
        <v>4625447.95</v>
      </c>
    </row>
    <row r="255" spans="1:6" ht="15.75" x14ac:dyDescent="0.25">
      <c r="A255" s="11" t="s">
        <v>50</v>
      </c>
      <c r="B255" s="14" t="s">
        <v>291</v>
      </c>
      <c r="C255" s="25">
        <v>1278394.57</v>
      </c>
      <c r="D255" s="25">
        <v>1117006.18</v>
      </c>
      <c r="E255" s="28">
        <f t="shared" si="16"/>
        <v>87.375698099218297</v>
      </c>
      <c r="F255" s="25">
        <f t="shared" si="15"/>
        <v>161388.39000000013</v>
      </c>
    </row>
    <row r="256" spans="1:6" ht="31.15" customHeight="1" x14ac:dyDescent="0.25">
      <c r="A256" s="11" t="s">
        <v>102</v>
      </c>
      <c r="B256" s="14" t="s">
        <v>292</v>
      </c>
      <c r="C256" s="25">
        <f>C257+C260</f>
        <v>20055619.470000003</v>
      </c>
      <c r="D256" s="25">
        <f>D257+D260</f>
        <v>16825778.030000001</v>
      </c>
      <c r="E256" s="28">
        <f t="shared" si="16"/>
        <v>83.89557876867714</v>
      </c>
      <c r="F256" s="25">
        <f t="shared" si="15"/>
        <v>3229841.4400000013</v>
      </c>
    </row>
    <row r="257" spans="1:6" ht="15.75" x14ac:dyDescent="0.25">
      <c r="A257" s="11" t="s">
        <v>169</v>
      </c>
      <c r="B257" s="14" t="s">
        <v>293</v>
      </c>
      <c r="C257" s="25">
        <f>C258+C259</f>
        <v>19575213.170000002</v>
      </c>
      <c r="D257" s="25">
        <f>D258+D259</f>
        <v>16345371.73</v>
      </c>
      <c r="E257" s="28">
        <f t="shared" si="16"/>
        <v>83.500351122868508</v>
      </c>
      <c r="F257" s="25">
        <f t="shared" si="15"/>
        <v>3229841.4400000013</v>
      </c>
    </row>
    <row r="258" spans="1:6" ht="47.45" customHeight="1" x14ac:dyDescent="0.25">
      <c r="A258" s="11" t="s">
        <v>252</v>
      </c>
      <c r="B258" s="14" t="s">
        <v>294</v>
      </c>
      <c r="C258" s="25">
        <v>9807646</v>
      </c>
      <c r="D258" s="25">
        <v>6613074</v>
      </c>
      <c r="E258" s="28">
        <f t="shared" si="16"/>
        <v>67.427739541170226</v>
      </c>
      <c r="F258" s="25">
        <f t="shared" si="15"/>
        <v>3194572</v>
      </c>
    </row>
    <row r="259" spans="1:6" ht="37.9" customHeight="1" x14ac:dyDescent="0.25">
      <c r="A259" s="11" t="s">
        <v>171</v>
      </c>
      <c r="B259" s="14" t="s">
        <v>419</v>
      </c>
      <c r="C259" s="25">
        <v>9767567.1699999999</v>
      </c>
      <c r="D259" s="25">
        <v>9732297.7300000004</v>
      </c>
      <c r="E259" s="28">
        <f t="shared" si="16"/>
        <v>99.638912746785849</v>
      </c>
      <c r="F259" s="25">
        <f t="shared" si="15"/>
        <v>35269.439999999478</v>
      </c>
    </row>
    <row r="260" spans="1:6" ht="19.899999999999999" customHeight="1" x14ac:dyDescent="0.25">
      <c r="A260" s="11" t="s">
        <v>261</v>
      </c>
      <c r="B260" s="14" t="s">
        <v>437</v>
      </c>
      <c r="C260" s="25">
        <f>C261</f>
        <v>480406.3</v>
      </c>
      <c r="D260" s="25">
        <f>D261</f>
        <v>480406.3</v>
      </c>
      <c r="E260" s="28">
        <f t="shared" si="16"/>
        <v>100</v>
      </c>
      <c r="F260" s="25">
        <f t="shared" si="15"/>
        <v>0</v>
      </c>
    </row>
    <row r="261" spans="1:6" ht="22.15" customHeight="1" x14ac:dyDescent="0.25">
      <c r="A261" s="11" t="s">
        <v>265</v>
      </c>
      <c r="B261" s="14" t="s">
        <v>438</v>
      </c>
      <c r="C261" s="25">
        <v>480406.3</v>
      </c>
      <c r="D261" s="25">
        <v>480406.3</v>
      </c>
      <c r="E261" s="28">
        <f t="shared" si="16"/>
        <v>100</v>
      </c>
      <c r="F261" s="25">
        <f t="shared" si="15"/>
        <v>0</v>
      </c>
    </row>
    <row r="262" spans="1:6" ht="15.75" x14ac:dyDescent="0.25">
      <c r="A262" s="11" t="s">
        <v>36</v>
      </c>
      <c r="B262" s="14" t="s">
        <v>295</v>
      </c>
      <c r="C262" s="25">
        <f>C265+C263</f>
        <v>107804</v>
      </c>
      <c r="D262" s="25">
        <f>D265+D263</f>
        <v>77535</v>
      </c>
      <c r="E262" s="28">
        <f t="shared" si="16"/>
        <v>71.922192126451705</v>
      </c>
      <c r="F262" s="25">
        <f t="shared" si="15"/>
        <v>30269</v>
      </c>
    </row>
    <row r="263" spans="1:6" ht="15.75" x14ac:dyDescent="0.25">
      <c r="A263" s="11" t="s">
        <v>53</v>
      </c>
      <c r="B263" s="14" t="s">
        <v>465</v>
      </c>
      <c r="C263" s="25">
        <v>2000</v>
      </c>
      <c r="D263" s="25">
        <v>0</v>
      </c>
      <c r="E263" s="28"/>
      <c r="F263" s="25"/>
    </row>
    <row r="264" spans="1:6" ht="31.5" x14ac:dyDescent="0.25">
      <c r="A264" s="11" t="s">
        <v>55</v>
      </c>
      <c r="B264" s="14" t="s">
        <v>466</v>
      </c>
      <c r="C264" s="25">
        <v>2000</v>
      </c>
      <c r="D264" s="25">
        <v>0</v>
      </c>
      <c r="E264" s="28"/>
      <c r="F264" s="25"/>
    </row>
    <row r="265" spans="1:6" ht="15.75" x14ac:dyDescent="0.25">
      <c r="A265" s="11" t="s">
        <v>37</v>
      </c>
      <c r="B265" s="14" t="s">
        <v>296</v>
      </c>
      <c r="C265" s="25">
        <f>C266+C267</f>
        <v>105804</v>
      </c>
      <c r="D265" s="25">
        <f>D266+D267</f>
        <v>77535</v>
      </c>
      <c r="E265" s="28">
        <f t="shared" si="16"/>
        <v>73.281728479074516</v>
      </c>
      <c r="F265" s="25">
        <f t="shared" si="15"/>
        <v>28269</v>
      </c>
    </row>
    <row r="266" spans="1:6" ht="28.5" customHeight="1" x14ac:dyDescent="0.25">
      <c r="A266" s="11" t="s">
        <v>58</v>
      </c>
      <c r="B266" s="14" t="s">
        <v>297</v>
      </c>
      <c r="C266" s="25">
        <v>95364</v>
      </c>
      <c r="D266" s="25">
        <v>69460</v>
      </c>
      <c r="E266" s="28">
        <f t="shared" si="16"/>
        <v>72.83670986955245</v>
      </c>
      <c r="F266" s="25">
        <f t="shared" si="15"/>
        <v>25904</v>
      </c>
    </row>
    <row r="267" spans="1:6" ht="15.75" x14ac:dyDescent="0.25">
      <c r="A267" s="11" t="s">
        <v>60</v>
      </c>
      <c r="B267" s="14" t="s">
        <v>298</v>
      </c>
      <c r="C267" s="25">
        <v>10440</v>
      </c>
      <c r="D267" s="25">
        <v>8075</v>
      </c>
      <c r="E267" s="28">
        <f t="shared" si="16"/>
        <v>77.346743295019152</v>
      </c>
      <c r="F267" s="25">
        <f t="shared" si="15"/>
        <v>2365</v>
      </c>
    </row>
    <row r="268" spans="1:6" ht="15.75" x14ac:dyDescent="0.25">
      <c r="A268" s="20" t="s">
        <v>299</v>
      </c>
      <c r="B268" s="15" t="s">
        <v>300</v>
      </c>
      <c r="C268" s="26">
        <f>C269+C277</f>
        <v>265756112.11000001</v>
      </c>
      <c r="D268" s="26">
        <f>D269+D277</f>
        <v>201779762.31999999</v>
      </c>
      <c r="E268" s="27">
        <f t="shared" si="16"/>
        <v>75.926668522483752</v>
      </c>
      <c r="F268" s="26">
        <f t="shared" si="15"/>
        <v>63976349.790000021</v>
      </c>
    </row>
    <row r="269" spans="1:6" ht="15.75" x14ac:dyDescent="0.25">
      <c r="A269" s="11" t="s">
        <v>301</v>
      </c>
      <c r="B269" s="14" t="s">
        <v>302</v>
      </c>
      <c r="C269" s="25">
        <f>C270</f>
        <v>170039240.27000001</v>
      </c>
      <c r="D269" s="25">
        <f>D270</f>
        <v>132491180.31999999</v>
      </c>
      <c r="E269" s="28">
        <f t="shared" si="16"/>
        <v>77.918002991322112</v>
      </c>
      <c r="F269" s="25">
        <f t="shared" si="15"/>
        <v>37548059.950000018</v>
      </c>
    </row>
    <row r="270" spans="1:6" ht="31.5" x14ac:dyDescent="0.25">
      <c r="A270" s="11" t="s">
        <v>102</v>
      </c>
      <c r="B270" s="14" t="s">
        <v>303</v>
      </c>
      <c r="C270" s="25">
        <f>C271+C274</f>
        <v>170039240.27000001</v>
      </c>
      <c r="D270" s="25">
        <f>D271+D274</f>
        <v>132491180.31999999</v>
      </c>
      <c r="E270" s="28">
        <f t="shared" si="16"/>
        <v>77.918002991322112</v>
      </c>
      <c r="F270" s="25">
        <f t="shared" si="15"/>
        <v>37548059.950000018</v>
      </c>
    </row>
    <row r="271" spans="1:6" ht="15.75" x14ac:dyDescent="0.25">
      <c r="A271" s="11" t="s">
        <v>169</v>
      </c>
      <c r="B271" s="14" t="s">
        <v>304</v>
      </c>
      <c r="C271" s="25">
        <f>C272+C273</f>
        <v>124168842.56</v>
      </c>
      <c r="D271" s="25">
        <f>D272+D273</f>
        <v>96946206.640000001</v>
      </c>
      <c r="E271" s="28">
        <f t="shared" si="16"/>
        <v>78.076113653998448</v>
      </c>
      <c r="F271" s="25">
        <f t="shared" si="15"/>
        <v>27222635.920000002</v>
      </c>
    </row>
    <row r="272" spans="1:6" ht="62.45" customHeight="1" x14ac:dyDescent="0.25">
      <c r="A272" s="11" t="s">
        <v>252</v>
      </c>
      <c r="B272" s="14" t="s">
        <v>305</v>
      </c>
      <c r="C272" s="25">
        <v>120054925.76000001</v>
      </c>
      <c r="D272" s="25">
        <v>93937280.959999993</v>
      </c>
      <c r="E272" s="28">
        <f t="shared" si="16"/>
        <v>78.245253466557969</v>
      </c>
      <c r="F272" s="25">
        <f t="shared" si="15"/>
        <v>26117644.800000012</v>
      </c>
    </row>
    <row r="273" spans="1:6" ht="15.75" x14ac:dyDescent="0.25">
      <c r="A273" s="11" t="s">
        <v>171</v>
      </c>
      <c r="B273" s="14" t="s">
        <v>306</v>
      </c>
      <c r="C273" s="25">
        <v>4113916.8</v>
      </c>
      <c r="D273" s="25">
        <v>3008925.68</v>
      </c>
      <c r="E273" s="28">
        <f t="shared" si="16"/>
        <v>73.140168512887769</v>
      </c>
      <c r="F273" s="25">
        <f t="shared" si="15"/>
        <v>1104991.1199999996</v>
      </c>
    </row>
    <row r="274" spans="1:6" ht="15.75" x14ac:dyDescent="0.25">
      <c r="A274" s="11" t="s">
        <v>261</v>
      </c>
      <c r="B274" s="14" t="s">
        <v>307</v>
      </c>
      <c r="C274" s="25">
        <f>C275+C276</f>
        <v>45870397.710000001</v>
      </c>
      <c r="D274" s="25">
        <f>D275+D276</f>
        <v>35544973.68</v>
      </c>
      <c r="E274" s="28">
        <f t="shared" si="16"/>
        <v>77.490005438193521</v>
      </c>
      <c r="F274" s="25">
        <f t="shared" si="15"/>
        <v>10325424.030000001</v>
      </c>
    </row>
    <row r="275" spans="1:6" ht="61.9" customHeight="1" x14ac:dyDescent="0.25">
      <c r="A275" s="11" t="s">
        <v>263</v>
      </c>
      <c r="B275" s="14" t="s">
        <v>308</v>
      </c>
      <c r="C275" s="25">
        <v>43575449.710000001</v>
      </c>
      <c r="D275" s="25">
        <v>33274862.68</v>
      </c>
      <c r="E275" s="28">
        <f t="shared" si="16"/>
        <v>76.361490016622483</v>
      </c>
      <c r="F275" s="25">
        <f t="shared" si="15"/>
        <v>10300587.030000001</v>
      </c>
    </row>
    <row r="276" spans="1:6" ht="15.75" x14ac:dyDescent="0.25">
      <c r="A276" s="11" t="s">
        <v>265</v>
      </c>
      <c r="B276" s="14" t="s">
        <v>309</v>
      </c>
      <c r="C276" s="25">
        <v>2294948</v>
      </c>
      <c r="D276" s="25">
        <v>2270111</v>
      </c>
      <c r="E276" s="28">
        <f t="shared" si="16"/>
        <v>98.917753256282936</v>
      </c>
      <c r="F276" s="25">
        <f t="shared" si="15"/>
        <v>24837</v>
      </c>
    </row>
    <row r="277" spans="1:6" ht="15.75" x14ac:dyDescent="0.25">
      <c r="A277" s="11" t="s">
        <v>310</v>
      </c>
      <c r="B277" s="14" t="s">
        <v>311</v>
      </c>
      <c r="C277" s="25">
        <f>C278+C283+C288+C291+C295</f>
        <v>95716871.840000004</v>
      </c>
      <c r="D277" s="25">
        <f>D278+D283+D288+D291+D295</f>
        <v>69288582</v>
      </c>
      <c r="E277" s="28">
        <f t="shared" si="16"/>
        <v>72.389099923598167</v>
      </c>
      <c r="F277" s="25">
        <f t="shared" si="15"/>
        <v>26428289.840000004</v>
      </c>
    </row>
    <row r="278" spans="1:6" ht="78.75" x14ac:dyDescent="0.25">
      <c r="A278" s="11" t="s">
        <v>11</v>
      </c>
      <c r="B278" s="14" t="s">
        <v>312</v>
      </c>
      <c r="C278" s="25">
        <f>C279</f>
        <v>24372798.259999998</v>
      </c>
      <c r="D278" s="25">
        <f>D279</f>
        <v>15777212.34</v>
      </c>
      <c r="E278" s="28">
        <f t="shared" si="16"/>
        <v>64.732872162213525</v>
      </c>
      <c r="F278" s="25">
        <f t="shared" si="15"/>
        <v>8595585.9199999981</v>
      </c>
    </row>
    <row r="279" spans="1:6" ht="31.5" x14ac:dyDescent="0.25">
      <c r="A279" s="11" t="s">
        <v>13</v>
      </c>
      <c r="B279" s="14" t="s">
        <v>313</v>
      </c>
      <c r="C279" s="25">
        <f>C280+C281+C282</f>
        <v>24372798.259999998</v>
      </c>
      <c r="D279" s="25">
        <f>D280+D281+D282</f>
        <v>15777212.34</v>
      </c>
      <c r="E279" s="28">
        <f t="shared" ref="E279:E363" si="19">D279*100/C279</f>
        <v>64.732872162213525</v>
      </c>
      <c r="F279" s="25">
        <f t="shared" ref="F279:F363" si="20">C279-D279</f>
        <v>8595585.9199999981</v>
      </c>
    </row>
    <row r="280" spans="1:6" ht="18.600000000000001" customHeight="1" x14ac:dyDescent="0.25">
      <c r="A280" s="11" t="s">
        <v>15</v>
      </c>
      <c r="B280" s="14" t="s">
        <v>314</v>
      </c>
      <c r="C280" s="25">
        <v>18073214</v>
      </c>
      <c r="D280" s="25">
        <v>11783962.68</v>
      </c>
      <c r="E280" s="28">
        <f t="shared" si="19"/>
        <v>65.201256843414797</v>
      </c>
      <c r="F280" s="25">
        <f t="shared" si="20"/>
        <v>6289251.3200000003</v>
      </c>
    </row>
    <row r="281" spans="1:6" ht="47.25" x14ac:dyDescent="0.25">
      <c r="A281" s="11" t="s">
        <v>17</v>
      </c>
      <c r="B281" s="14" t="s">
        <v>315</v>
      </c>
      <c r="C281" s="25">
        <v>829698</v>
      </c>
      <c r="D281" s="25">
        <v>685955.17</v>
      </c>
      <c r="E281" s="28">
        <f t="shared" si="19"/>
        <v>82.675283054798257</v>
      </c>
      <c r="F281" s="25">
        <f t="shared" si="20"/>
        <v>143742.82999999996</v>
      </c>
    </row>
    <row r="282" spans="1:6" ht="47.25" x14ac:dyDescent="0.25">
      <c r="A282" s="11" t="s">
        <v>19</v>
      </c>
      <c r="B282" s="14" t="s">
        <v>316</v>
      </c>
      <c r="C282" s="25">
        <v>5469886.2599999998</v>
      </c>
      <c r="D282" s="25">
        <v>3307294.49</v>
      </c>
      <c r="E282" s="28">
        <f t="shared" si="19"/>
        <v>60.463679367256169</v>
      </c>
      <c r="F282" s="25">
        <f t="shared" si="20"/>
        <v>2162591.7699999996</v>
      </c>
    </row>
    <row r="283" spans="1:6" ht="31.5" x14ac:dyDescent="0.25">
      <c r="A283" s="11" t="s">
        <v>28</v>
      </c>
      <c r="B283" s="14" t="s">
        <v>317</v>
      </c>
      <c r="C283" s="25">
        <f>C284</f>
        <v>3564461</v>
      </c>
      <c r="D283" s="25">
        <f>D284</f>
        <v>2393422.83</v>
      </c>
      <c r="E283" s="28">
        <f t="shared" si="19"/>
        <v>67.146837347918805</v>
      </c>
      <c r="F283" s="25">
        <f t="shared" si="20"/>
        <v>1171038.17</v>
      </c>
    </row>
    <row r="284" spans="1:6" ht="31.5" x14ac:dyDescent="0.25">
      <c r="A284" s="11" t="s">
        <v>30</v>
      </c>
      <c r="B284" s="14" t="s">
        <v>318</v>
      </c>
      <c r="C284" s="25">
        <f>C285+C286+C287</f>
        <v>3564461</v>
      </c>
      <c r="D284" s="25">
        <f>D285+D286+D287</f>
        <v>2393422.83</v>
      </c>
      <c r="E284" s="28">
        <f t="shared" si="19"/>
        <v>67.146837347918805</v>
      </c>
      <c r="F284" s="25">
        <f t="shared" si="20"/>
        <v>1171038.17</v>
      </c>
    </row>
    <row r="285" spans="1:6" ht="31.5" x14ac:dyDescent="0.25">
      <c r="A285" s="11" t="s">
        <v>32</v>
      </c>
      <c r="B285" s="14" t="s">
        <v>319</v>
      </c>
      <c r="C285" s="25">
        <v>1737808.59</v>
      </c>
      <c r="D285" s="25">
        <v>1164038.29</v>
      </c>
      <c r="E285" s="28">
        <f t="shared" si="19"/>
        <v>66.983112910035729</v>
      </c>
      <c r="F285" s="25">
        <f t="shared" si="20"/>
        <v>573770.30000000005</v>
      </c>
    </row>
    <row r="286" spans="1:6" ht="15.75" x14ac:dyDescent="0.25">
      <c r="A286" s="11" t="s">
        <v>34</v>
      </c>
      <c r="B286" s="14" t="s">
        <v>320</v>
      </c>
      <c r="C286" s="25">
        <v>1035652.41</v>
      </c>
      <c r="D286" s="25">
        <v>670789.36</v>
      </c>
      <c r="E286" s="28">
        <f t="shared" si="19"/>
        <v>64.769738719576779</v>
      </c>
      <c r="F286" s="25">
        <f t="shared" si="20"/>
        <v>364863.05000000005</v>
      </c>
    </row>
    <row r="287" spans="1:6" ht="15.75" x14ac:dyDescent="0.25">
      <c r="A287" s="11" t="s">
        <v>50</v>
      </c>
      <c r="B287" s="14" t="s">
        <v>321</v>
      </c>
      <c r="C287" s="25">
        <v>791000</v>
      </c>
      <c r="D287" s="25">
        <v>558595.18000000005</v>
      </c>
      <c r="E287" s="28">
        <f t="shared" si="19"/>
        <v>70.618859671302161</v>
      </c>
      <c r="F287" s="25">
        <f t="shared" si="20"/>
        <v>232404.81999999995</v>
      </c>
    </row>
    <row r="288" spans="1:6" ht="15.75" x14ac:dyDescent="0.25">
      <c r="A288" s="11" t="s">
        <v>75</v>
      </c>
      <c r="B288" s="14" t="s">
        <v>407</v>
      </c>
      <c r="C288" s="25">
        <f>C289</f>
        <v>1922.19</v>
      </c>
      <c r="D288" s="25">
        <f>D289</f>
        <v>1922.19</v>
      </c>
      <c r="E288" s="28">
        <f t="shared" si="19"/>
        <v>100</v>
      </c>
      <c r="F288" s="25">
        <f t="shared" si="20"/>
        <v>0</v>
      </c>
    </row>
    <row r="289" spans="1:6" ht="31.5" x14ac:dyDescent="0.25">
      <c r="A289" s="11" t="s">
        <v>76</v>
      </c>
      <c r="B289" s="14" t="s">
        <v>408</v>
      </c>
      <c r="C289" s="25">
        <f>C290</f>
        <v>1922.19</v>
      </c>
      <c r="D289" s="25">
        <f>D290</f>
        <v>1922.19</v>
      </c>
      <c r="E289" s="28">
        <f t="shared" si="19"/>
        <v>100</v>
      </c>
      <c r="F289" s="25">
        <f t="shared" si="20"/>
        <v>0</v>
      </c>
    </row>
    <row r="290" spans="1:6" ht="31.5" x14ac:dyDescent="0.25">
      <c r="A290" s="11" t="s">
        <v>77</v>
      </c>
      <c r="B290" s="14" t="s">
        <v>409</v>
      </c>
      <c r="C290" s="25">
        <v>1922.19</v>
      </c>
      <c r="D290" s="25">
        <v>1922.19</v>
      </c>
      <c r="E290" s="28">
        <f t="shared" si="19"/>
        <v>100</v>
      </c>
      <c r="F290" s="25">
        <f t="shared" si="20"/>
        <v>0</v>
      </c>
    </row>
    <row r="291" spans="1:6" ht="30.6" customHeight="1" x14ac:dyDescent="0.25">
      <c r="A291" s="11" t="s">
        <v>102</v>
      </c>
      <c r="B291" s="14" t="s">
        <v>322</v>
      </c>
      <c r="C291" s="25">
        <f>C292</f>
        <v>67774646.390000001</v>
      </c>
      <c r="D291" s="25">
        <f>D292</f>
        <v>51114979.640000001</v>
      </c>
      <c r="E291" s="28">
        <f t="shared" si="19"/>
        <v>75.419028150830613</v>
      </c>
      <c r="F291" s="25">
        <f t="shared" si="20"/>
        <v>16659666.75</v>
      </c>
    </row>
    <row r="292" spans="1:6" ht="15.75" x14ac:dyDescent="0.25">
      <c r="A292" s="11" t="s">
        <v>169</v>
      </c>
      <c r="B292" s="14" t="s">
        <v>323</v>
      </c>
      <c r="C292" s="25">
        <f>C293+C294</f>
        <v>67774646.390000001</v>
      </c>
      <c r="D292" s="25">
        <f>D293+D294</f>
        <v>51114979.640000001</v>
      </c>
      <c r="E292" s="28">
        <f t="shared" si="19"/>
        <v>75.419028150830613</v>
      </c>
      <c r="F292" s="25">
        <f t="shared" si="20"/>
        <v>16659666.75</v>
      </c>
    </row>
    <row r="293" spans="1:6" ht="63" x14ac:dyDescent="0.25">
      <c r="A293" s="11" t="s">
        <v>252</v>
      </c>
      <c r="B293" s="14" t="s">
        <v>324</v>
      </c>
      <c r="C293" s="25">
        <v>66436354.840000004</v>
      </c>
      <c r="D293" s="25">
        <v>49776688.090000004</v>
      </c>
      <c r="E293" s="28">
        <f t="shared" ref="E293" si="21">D293*100/C293</f>
        <v>74.923869935185621</v>
      </c>
      <c r="F293" s="25">
        <f t="shared" ref="F293" si="22">C293-D293</f>
        <v>16659666.75</v>
      </c>
    </row>
    <row r="294" spans="1:6" ht="16.149999999999999" customHeight="1" x14ac:dyDescent="0.25">
      <c r="A294" s="11" t="s">
        <v>171</v>
      </c>
      <c r="B294" s="14" t="s">
        <v>450</v>
      </c>
      <c r="C294" s="25">
        <v>1338291.55</v>
      </c>
      <c r="D294" s="25">
        <v>1338291.55</v>
      </c>
      <c r="E294" s="28">
        <f>D294*100/C294</f>
        <v>100</v>
      </c>
      <c r="F294" s="25">
        <f t="shared" si="20"/>
        <v>0</v>
      </c>
    </row>
    <row r="295" spans="1:6" ht="15.75" x14ac:dyDescent="0.25">
      <c r="A295" s="11" t="s">
        <v>36</v>
      </c>
      <c r="B295" s="14" t="s">
        <v>325</v>
      </c>
      <c r="C295" s="25">
        <f>C296</f>
        <v>3044</v>
      </c>
      <c r="D295" s="25">
        <f>D296</f>
        <v>1045</v>
      </c>
      <c r="E295" s="28">
        <f t="shared" si="19"/>
        <v>34.32982917214192</v>
      </c>
      <c r="F295" s="25">
        <f t="shared" si="20"/>
        <v>1999</v>
      </c>
    </row>
    <row r="296" spans="1:6" ht="15.75" x14ac:dyDescent="0.25">
      <c r="A296" s="11" t="s">
        <v>37</v>
      </c>
      <c r="B296" s="14" t="s">
        <v>326</v>
      </c>
      <c r="C296" s="25">
        <f>C297+C298</f>
        <v>3044</v>
      </c>
      <c r="D296" s="25">
        <f>D297+D298</f>
        <v>1045</v>
      </c>
      <c r="E296" s="28">
        <f t="shared" si="19"/>
        <v>34.32982917214192</v>
      </c>
      <c r="F296" s="25">
        <f t="shared" si="20"/>
        <v>1999</v>
      </c>
    </row>
    <row r="297" spans="1:6" ht="16.149999999999999" customHeight="1" x14ac:dyDescent="0.25">
      <c r="A297" s="11" t="s">
        <v>58</v>
      </c>
      <c r="B297" s="14" t="s">
        <v>327</v>
      </c>
      <c r="C297" s="25">
        <v>150</v>
      </c>
      <c r="D297" s="25">
        <v>150</v>
      </c>
      <c r="E297" s="28">
        <f t="shared" si="19"/>
        <v>100</v>
      </c>
      <c r="F297" s="25">
        <f t="shared" si="20"/>
        <v>0</v>
      </c>
    </row>
    <row r="298" spans="1:6" ht="15.75" x14ac:dyDescent="0.25">
      <c r="A298" s="11" t="s">
        <v>60</v>
      </c>
      <c r="B298" s="14" t="s">
        <v>328</v>
      </c>
      <c r="C298" s="25">
        <v>2894</v>
      </c>
      <c r="D298" s="25">
        <v>895</v>
      </c>
      <c r="E298" s="28">
        <f t="shared" si="19"/>
        <v>30.926053904630269</v>
      </c>
      <c r="F298" s="25">
        <f t="shared" si="20"/>
        <v>1999</v>
      </c>
    </row>
    <row r="299" spans="1:6" ht="15.75" x14ac:dyDescent="0.25">
      <c r="A299" s="20" t="s">
        <v>329</v>
      </c>
      <c r="B299" s="15" t="s">
        <v>330</v>
      </c>
      <c r="C299" s="26">
        <f>C300+C304+C311</f>
        <v>136249813.78999999</v>
      </c>
      <c r="D299" s="26">
        <f>D300+D304+D311</f>
        <v>119709807.56</v>
      </c>
      <c r="E299" s="27">
        <f t="shared" si="19"/>
        <v>87.860529295480077</v>
      </c>
      <c r="F299" s="26">
        <f t="shared" si="20"/>
        <v>16540006.229999989</v>
      </c>
    </row>
    <row r="300" spans="1:6" ht="15.75" x14ac:dyDescent="0.25">
      <c r="A300" s="11" t="s">
        <v>331</v>
      </c>
      <c r="B300" s="14" t="s">
        <v>332</v>
      </c>
      <c r="C300" s="25">
        <f>C301</f>
        <v>23350000</v>
      </c>
      <c r="D300" s="25">
        <f>D301</f>
        <v>17355371.120000001</v>
      </c>
      <c r="E300" s="28">
        <f t="shared" si="19"/>
        <v>74.32707117773019</v>
      </c>
      <c r="F300" s="25">
        <f t="shared" si="20"/>
        <v>5994628.879999999</v>
      </c>
    </row>
    <row r="301" spans="1:6" ht="15.75" x14ac:dyDescent="0.25">
      <c r="A301" s="11" t="s">
        <v>75</v>
      </c>
      <c r="B301" s="14" t="s">
        <v>333</v>
      </c>
      <c r="C301" s="25">
        <f t="shared" ref="C301:D302" si="23">C302</f>
        <v>23350000</v>
      </c>
      <c r="D301" s="25">
        <f t="shared" si="23"/>
        <v>17355371.120000001</v>
      </c>
      <c r="E301" s="28">
        <f t="shared" si="19"/>
        <v>74.32707117773019</v>
      </c>
      <c r="F301" s="25">
        <f t="shared" si="20"/>
        <v>5994628.879999999</v>
      </c>
    </row>
    <row r="302" spans="1:6" ht="31.5" x14ac:dyDescent="0.25">
      <c r="A302" s="11" t="s">
        <v>76</v>
      </c>
      <c r="B302" s="14" t="s">
        <v>334</v>
      </c>
      <c r="C302" s="25">
        <f t="shared" si="23"/>
        <v>23350000</v>
      </c>
      <c r="D302" s="25">
        <f t="shared" si="23"/>
        <v>17355371.120000001</v>
      </c>
      <c r="E302" s="28">
        <f t="shared" si="19"/>
        <v>74.32707117773019</v>
      </c>
      <c r="F302" s="25">
        <f t="shared" si="20"/>
        <v>5994628.879999999</v>
      </c>
    </row>
    <row r="303" spans="1:6" ht="31.5" x14ac:dyDescent="0.25">
      <c r="A303" s="11" t="s">
        <v>77</v>
      </c>
      <c r="B303" s="14" t="s">
        <v>335</v>
      </c>
      <c r="C303" s="25">
        <v>23350000</v>
      </c>
      <c r="D303" s="25">
        <v>17355371.120000001</v>
      </c>
      <c r="E303" s="28">
        <f t="shared" si="19"/>
        <v>74.32707117773019</v>
      </c>
      <c r="F303" s="25">
        <f t="shared" si="20"/>
        <v>5994628.879999999</v>
      </c>
    </row>
    <row r="304" spans="1:6" ht="15.75" x14ac:dyDescent="0.25">
      <c r="A304" s="11" t="s">
        <v>336</v>
      </c>
      <c r="B304" s="14" t="s">
        <v>337</v>
      </c>
      <c r="C304" s="25">
        <f>C305+C308</f>
        <v>12265964</v>
      </c>
      <c r="D304" s="25">
        <f>D305+D308</f>
        <v>9550934</v>
      </c>
      <c r="E304" s="28">
        <f t="shared" si="19"/>
        <v>77.865335329534631</v>
      </c>
      <c r="F304" s="25">
        <f t="shared" si="20"/>
        <v>2715030</v>
      </c>
    </row>
    <row r="305" spans="1:6" ht="78.75" x14ac:dyDescent="0.25">
      <c r="A305" s="11" t="s">
        <v>11</v>
      </c>
      <c r="B305" s="14" t="s">
        <v>338</v>
      </c>
      <c r="C305" s="25">
        <f>C306</f>
        <v>7835966</v>
      </c>
      <c r="D305" s="25">
        <f>D306</f>
        <v>5120936</v>
      </c>
      <c r="E305" s="28">
        <f t="shared" si="19"/>
        <v>65.351687335039486</v>
      </c>
      <c r="F305" s="25">
        <f t="shared" si="20"/>
        <v>2715030</v>
      </c>
    </row>
    <row r="306" spans="1:6" ht="15.75" x14ac:dyDescent="0.25">
      <c r="A306" s="11" t="s">
        <v>119</v>
      </c>
      <c r="B306" s="14" t="s">
        <v>339</v>
      </c>
      <c r="C306" s="25">
        <f>C307</f>
        <v>7835966</v>
      </c>
      <c r="D306" s="25">
        <f>D307</f>
        <v>5120936</v>
      </c>
      <c r="E306" s="28">
        <f t="shared" si="19"/>
        <v>65.351687335039486</v>
      </c>
      <c r="F306" s="25">
        <f t="shared" si="20"/>
        <v>2715030</v>
      </c>
    </row>
    <row r="307" spans="1:6" ht="31.5" x14ac:dyDescent="0.25">
      <c r="A307" s="11" t="s">
        <v>123</v>
      </c>
      <c r="B307" s="14" t="s">
        <v>340</v>
      </c>
      <c r="C307" s="25">
        <v>7835966</v>
      </c>
      <c r="D307" s="25">
        <v>5120936</v>
      </c>
      <c r="E307" s="28">
        <f t="shared" si="19"/>
        <v>65.351687335039486</v>
      </c>
      <c r="F307" s="25">
        <f t="shared" si="20"/>
        <v>2715030</v>
      </c>
    </row>
    <row r="308" spans="1:6" ht="15.75" x14ac:dyDescent="0.25">
      <c r="A308" s="11" t="s">
        <v>75</v>
      </c>
      <c r="B308" s="14" t="s">
        <v>341</v>
      </c>
      <c r="C308" s="25">
        <f>C309</f>
        <v>4429998</v>
      </c>
      <c r="D308" s="25">
        <f>D309</f>
        <v>4429998</v>
      </c>
      <c r="E308" s="28">
        <f t="shared" si="19"/>
        <v>100</v>
      </c>
      <c r="F308" s="25">
        <f t="shared" si="20"/>
        <v>0</v>
      </c>
    </row>
    <row r="309" spans="1:6" ht="31.5" x14ac:dyDescent="0.25">
      <c r="A309" s="11" t="s">
        <v>76</v>
      </c>
      <c r="B309" s="14" t="s">
        <v>342</v>
      </c>
      <c r="C309" s="25">
        <f>C310</f>
        <v>4429998</v>
      </c>
      <c r="D309" s="25">
        <f>D310</f>
        <v>4429998</v>
      </c>
      <c r="E309" s="28">
        <f t="shared" si="19"/>
        <v>100</v>
      </c>
      <c r="F309" s="25">
        <f t="shared" si="20"/>
        <v>0</v>
      </c>
    </row>
    <row r="310" spans="1:6" ht="31.5" x14ac:dyDescent="0.25">
      <c r="A310" s="11" t="s">
        <v>77</v>
      </c>
      <c r="B310" s="14" t="s">
        <v>343</v>
      </c>
      <c r="C310" s="25">
        <v>4429998</v>
      </c>
      <c r="D310" s="25">
        <v>4429998</v>
      </c>
      <c r="E310" s="28">
        <f t="shared" si="19"/>
        <v>100</v>
      </c>
      <c r="F310" s="25">
        <f t="shared" si="20"/>
        <v>0</v>
      </c>
    </row>
    <row r="311" spans="1:6" ht="15.75" x14ac:dyDescent="0.25">
      <c r="A311" s="11" t="s">
        <v>344</v>
      </c>
      <c r="B311" s="14" t="s">
        <v>345</v>
      </c>
      <c r="C311" s="25">
        <f>C312+C315+C318+C321</f>
        <v>100633849.78999999</v>
      </c>
      <c r="D311" s="25">
        <f>D312+D315+D318+D321</f>
        <v>92803502.439999998</v>
      </c>
      <c r="E311" s="28">
        <f t="shared" si="19"/>
        <v>92.218972675357094</v>
      </c>
      <c r="F311" s="25">
        <f t="shared" si="20"/>
        <v>7830347.349999994</v>
      </c>
    </row>
    <row r="312" spans="1:6" ht="31.5" x14ac:dyDescent="0.25">
      <c r="A312" s="11" t="s">
        <v>28</v>
      </c>
      <c r="B312" s="14" t="s">
        <v>451</v>
      </c>
      <c r="C312" s="25">
        <f>C313</f>
        <v>1129214.02</v>
      </c>
      <c r="D312" s="25">
        <f>D313</f>
        <v>0</v>
      </c>
      <c r="E312" s="28">
        <f t="shared" ref="E312:E314" si="24">D312*100/C312</f>
        <v>0</v>
      </c>
      <c r="F312" s="25">
        <f t="shared" ref="F312:F314" si="25">C312-D312</f>
        <v>1129214.02</v>
      </c>
    </row>
    <row r="313" spans="1:6" ht="31.5" x14ac:dyDescent="0.25">
      <c r="A313" s="11" t="s">
        <v>30</v>
      </c>
      <c r="B313" s="14" t="s">
        <v>452</v>
      </c>
      <c r="C313" s="25">
        <f>C314</f>
        <v>1129214.02</v>
      </c>
      <c r="D313" s="25">
        <f>D314</f>
        <v>0</v>
      </c>
      <c r="E313" s="28">
        <f t="shared" si="24"/>
        <v>0</v>
      </c>
      <c r="F313" s="25">
        <f t="shared" si="25"/>
        <v>1129214.02</v>
      </c>
    </row>
    <row r="314" spans="1:6" ht="15.75" x14ac:dyDescent="0.25">
      <c r="A314" s="11" t="s">
        <v>34</v>
      </c>
      <c r="B314" s="14" t="s">
        <v>453</v>
      </c>
      <c r="C314" s="25">
        <v>1129214.02</v>
      </c>
      <c r="D314" s="25">
        <v>0</v>
      </c>
      <c r="E314" s="28">
        <f t="shared" si="24"/>
        <v>0</v>
      </c>
      <c r="F314" s="25">
        <f t="shared" si="25"/>
        <v>1129214.02</v>
      </c>
    </row>
    <row r="315" spans="1:6" ht="15.75" x14ac:dyDescent="0.25">
      <c r="A315" s="11" t="s">
        <v>75</v>
      </c>
      <c r="B315" s="14" t="s">
        <v>346</v>
      </c>
      <c r="C315" s="25">
        <f>C316</f>
        <v>34783583.789999999</v>
      </c>
      <c r="D315" s="25">
        <f>D316</f>
        <v>34783583.789999999</v>
      </c>
      <c r="E315" s="28">
        <f t="shared" si="19"/>
        <v>100</v>
      </c>
      <c r="F315" s="25">
        <f t="shared" si="20"/>
        <v>0</v>
      </c>
    </row>
    <row r="316" spans="1:6" ht="31.5" x14ac:dyDescent="0.25">
      <c r="A316" s="11" t="s">
        <v>76</v>
      </c>
      <c r="B316" s="14" t="s">
        <v>347</v>
      </c>
      <c r="C316" s="25">
        <f>C317</f>
        <v>34783583.789999999</v>
      </c>
      <c r="D316" s="25">
        <f>D317</f>
        <v>34783583.789999999</v>
      </c>
      <c r="E316" s="28">
        <f t="shared" si="19"/>
        <v>100</v>
      </c>
      <c r="F316" s="25">
        <f t="shared" si="20"/>
        <v>0</v>
      </c>
    </row>
    <row r="317" spans="1:6" ht="15.75" x14ac:dyDescent="0.25">
      <c r="A317" s="11" t="s">
        <v>348</v>
      </c>
      <c r="B317" s="14" t="s">
        <v>349</v>
      </c>
      <c r="C317" s="25">
        <v>34783583.789999999</v>
      </c>
      <c r="D317" s="25">
        <v>34783583.789999999</v>
      </c>
      <c r="E317" s="28">
        <f t="shared" si="19"/>
        <v>100</v>
      </c>
      <c r="F317" s="25">
        <f t="shared" si="20"/>
        <v>0</v>
      </c>
    </row>
    <row r="318" spans="1:6" ht="31.5" x14ac:dyDescent="0.25">
      <c r="A318" s="11" t="s">
        <v>199</v>
      </c>
      <c r="B318" s="14" t="s">
        <v>350</v>
      </c>
      <c r="C318" s="25">
        <f>C319</f>
        <v>46166451.979999997</v>
      </c>
      <c r="D318" s="25">
        <f>D319</f>
        <v>46166451.649999999</v>
      </c>
      <c r="E318" s="28">
        <f t="shared" si="19"/>
        <v>99.999999285195244</v>
      </c>
      <c r="F318" s="25">
        <f t="shared" si="20"/>
        <v>0.32999999821186066</v>
      </c>
    </row>
    <row r="319" spans="1:6" ht="15.75" x14ac:dyDescent="0.25">
      <c r="A319" s="11" t="s">
        <v>200</v>
      </c>
      <c r="B319" s="14" t="s">
        <v>351</v>
      </c>
      <c r="C319" s="25">
        <f>C320</f>
        <v>46166451.979999997</v>
      </c>
      <c r="D319" s="25">
        <f>D320</f>
        <v>46166451.649999999</v>
      </c>
      <c r="E319" s="28">
        <f t="shared" si="19"/>
        <v>99.999999285195244</v>
      </c>
      <c r="F319" s="25">
        <f t="shared" si="20"/>
        <v>0.32999999821186066</v>
      </c>
    </row>
    <row r="320" spans="1:6" ht="31.9" customHeight="1" x14ac:dyDescent="0.25">
      <c r="A320" s="11" t="s">
        <v>201</v>
      </c>
      <c r="B320" s="14" t="s">
        <v>352</v>
      </c>
      <c r="C320" s="25">
        <v>46166451.979999997</v>
      </c>
      <c r="D320" s="25">
        <v>46166451.649999999</v>
      </c>
      <c r="E320" s="28">
        <f t="shared" si="19"/>
        <v>99.999999285195244</v>
      </c>
      <c r="F320" s="25">
        <f t="shared" si="20"/>
        <v>0.32999999821186066</v>
      </c>
    </row>
    <row r="321" spans="1:6" ht="31.5" x14ac:dyDescent="0.25">
      <c r="A321" s="11" t="s">
        <v>102</v>
      </c>
      <c r="B321" s="14" t="s">
        <v>353</v>
      </c>
      <c r="C321" s="25">
        <f>C322</f>
        <v>18554600</v>
      </c>
      <c r="D321" s="25">
        <f>D322</f>
        <v>11853467</v>
      </c>
      <c r="E321" s="28">
        <f t="shared" si="19"/>
        <v>63.884249727830294</v>
      </c>
      <c r="F321" s="25">
        <f t="shared" si="20"/>
        <v>6701133</v>
      </c>
    </row>
    <row r="322" spans="1:6" ht="15.75" x14ac:dyDescent="0.25">
      <c r="A322" s="11" t="s">
        <v>169</v>
      </c>
      <c r="B322" s="14" t="s">
        <v>354</v>
      </c>
      <c r="C322" s="25">
        <f>C323</f>
        <v>18554600</v>
      </c>
      <c r="D322" s="25">
        <f>D323</f>
        <v>11853467</v>
      </c>
      <c r="E322" s="28">
        <f t="shared" si="19"/>
        <v>63.884249727830294</v>
      </c>
      <c r="F322" s="25">
        <f t="shared" si="20"/>
        <v>6701133</v>
      </c>
    </row>
    <row r="323" spans="1:6" ht="15.75" x14ac:dyDescent="0.25">
      <c r="A323" s="11" t="s">
        <v>171</v>
      </c>
      <c r="B323" s="14" t="s">
        <v>355</v>
      </c>
      <c r="C323" s="25">
        <v>18554600</v>
      </c>
      <c r="D323" s="25">
        <v>11853467</v>
      </c>
      <c r="E323" s="28">
        <f t="shared" si="19"/>
        <v>63.884249727830294</v>
      </c>
      <c r="F323" s="25">
        <f t="shared" si="20"/>
        <v>6701133</v>
      </c>
    </row>
    <row r="324" spans="1:6" ht="15.75" x14ac:dyDescent="0.25">
      <c r="A324" s="20" t="s">
        <v>356</v>
      </c>
      <c r="B324" s="15" t="s">
        <v>357</v>
      </c>
      <c r="C324" s="26">
        <f>C325+C339+C347</f>
        <v>334195933.45000005</v>
      </c>
      <c r="D324" s="26">
        <f>D325+D339+D347</f>
        <v>188045131.24000001</v>
      </c>
      <c r="E324" s="27">
        <f t="shared" si="19"/>
        <v>56.267929205109233</v>
      </c>
      <c r="F324" s="26">
        <f t="shared" si="20"/>
        <v>146150802.21000004</v>
      </c>
    </row>
    <row r="325" spans="1:6" ht="15.75" x14ac:dyDescent="0.25">
      <c r="A325" s="11" t="s">
        <v>358</v>
      </c>
      <c r="B325" s="14" t="s">
        <v>359</v>
      </c>
      <c r="C325" s="25">
        <f>C326+C329+C332</f>
        <v>253038204.22000003</v>
      </c>
      <c r="D325" s="25">
        <f>D326+D329+D332</f>
        <v>145983229.68000001</v>
      </c>
      <c r="E325" s="28">
        <f t="shared" si="19"/>
        <v>57.692169500648689</v>
      </c>
      <c r="F325" s="25">
        <f t="shared" si="20"/>
        <v>107054974.54000002</v>
      </c>
    </row>
    <row r="326" spans="1:6" ht="31.5" x14ac:dyDescent="0.25">
      <c r="A326" s="11" t="s">
        <v>28</v>
      </c>
      <c r="B326" s="14" t="s">
        <v>422</v>
      </c>
      <c r="C326" s="25">
        <f>C327</f>
        <v>23265590.210000001</v>
      </c>
      <c r="D326" s="25">
        <f>D327</f>
        <v>20498151.559999999</v>
      </c>
      <c r="E326" s="28">
        <f t="shared" si="19"/>
        <v>88.105014207589264</v>
      </c>
      <c r="F326" s="25">
        <f t="shared" si="20"/>
        <v>2767438.6500000022</v>
      </c>
    </row>
    <row r="327" spans="1:6" ht="31.5" x14ac:dyDescent="0.25">
      <c r="A327" s="11" t="s">
        <v>30</v>
      </c>
      <c r="B327" s="14" t="s">
        <v>421</v>
      </c>
      <c r="C327" s="25">
        <f>C328</f>
        <v>23265590.210000001</v>
      </c>
      <c r="D327" s="25">
        <f>D328</f>
        <v>20498151.559999999</v>
      </c>
      <c r="E327" s="28">
        <f t="shared" si="19"/>
        <v>88.105014207589264</v>
      </c>
      <c r="F327" s="25">
        <f t="shared" si="20"/>
        <v>2767438.6500000022</v>
      </c>
    </row>
    <row r="328" spans="1:6" ht="15.75" x14ac:dyDescent="0.25">
      <c r="A328" s="11" t="s">
        <v>34</v>
      </c>
      <c r="B328" s="14" t="s">
        <v>420</v>
      </c>
      <c r="C328" s="25">
        <v>23265590.210000001</v>
      </c>
      <c r="D328" s="25">
        <v>20498151.559999999</v>
      </c>
      <c r="E328" s="28">
        <f t="shared" si="19"/>
        <v>88.105014207589264</v>
      </c>
      <c r="F328" s="25">
        <f t="shared" si="20"/>
        <v>2767438.6500000022</v>
      </c>
    </row>
    <row r="329" spans="1:6" ht="31.5" x14ac:dyDescent="0.25">
      <c r="A329" s="11" t="s">
        <v>199</v>
      </c>
      <c r="B329" s="14" t="s">
        <v>360</v>
      </c>
      <c r="C329" s="25">
        <f>C330</f>
        <v>72364400.150000006</v>
      </c>
      <c r="D329" s="25">
        <f>D330</f>
        <v>2171971.58</v>
      </c>
      <c r="E329" s="28">
        <f t="shared" si="19"/>
        <v>3.0014365841461341</v>
      </c>
      <c r="F329" s="25">
        <f t="shared" si="20"/>
        <v>70192428.570000008</v>
      </c>
    </row>
    <row r="330" spans="1:6" ht="15.75" x14ac:dyDescent="0.25">
      <c r="A330" s="11" t="s">
        <v>200</v>
      </c>
      <c r="B330" s="14" t="s">
        <v>361</v>
      </c>
      <c r="C330" s="25">
        <f>C331</f>
        <v>72364400.150000006</v>
      </c>
      <c r="D330" s="25">
        <f>D331</f>
        <v>2171971.58</v>
      </c>
      <c r="E330" s="28">
        <f t="shared" si="19"/>
        <v>3.0014365841461341</v>
      </c>
      <c r="F330" s="25">
        <f t="shared" si="20"/>
        <v>70192428.570000008</v>
      </c>
    </row>
    <row r="331" spans="1:6" ht="32.450000000000003" customHeight="1" x14ac:dyDescent="0.25">
      <c r="A331" s="11" t="s">
        <v>212</v>
      </c>
      <c r="B331" s="14" t="s">
        <v>362</v>
      </c>
      <c r="C331" s="25">
        <v>72364400.150000006</v>
      </c>
      <c r="D331" s="25">
        <v>2171971.58</v>
      </c>
      <c r="E331" s="28">
        <f t="shared" si="19"/>
        <v>3.0014365841461341</v>
      </c>
      <c r="F331" s="25">
        <f t="shared" si="20"/>
        <v>70192428.570000008</v>
      </c>
    </row>
    <row r="332" spans="1:6" ht="31.5" x14ac:dyDescent="0.25">
      <c r="A332" s="11" t="s">
        <v>102</v>
      </c>
      <c r="B332" s="14" t="s">
        <v>363</v>
      </c>
      <c r="C332" s="25">
        <f>C333+C336</f>
        <v>157408213.86000001</v>
      </c>
      <c r="D332" s="25">
        <f>D333+D336</f>
        <v>123313106.53999999</v>
      </c>
      <c r="E332" s="28">
        <f t="shared" si="19"/>
        <v>78.339689852319623</v>
      </c>
      <c r="F332" s="25">
        <f t="shared" si="20"/>
        <v>34095107.320000023</v>
      </c>
    </row>
    <row r="333" spans="1:6" ht="15.75" x14ac:dyDescent="0.25">
      <c r="A333" s="11" t="s">
        <v>169</v>
      </c>
      <c r="B333" s="14" t="s">
        <v>364</v>
      </c>
      <c r="C333" s="25">
        <f>C334+C335</f>
        <v>91667183.460000008</v>
      </c>
      <c r="D333" s="25">
        <f>D334+D335</f>
        <v>73123733.359999999</v>
      </c>
      <c r="E333" s="28">
        <f t="shared" si="19"/>
        <v>79.7708957556314</v>
      </c>
      <c r="F333" s="25">
        <f t="shared" si="20"/>
        <v>18543450.100000009</v>
      </c>
    </row>
    <row r="334" spans="1:6" ht="46.9" customHeight="1" x14ac:dyDescent="0.25">
      <c r="A334" s="11" t="s">
        <v>252</v>
      </c>
      <c r="B334" s="14" t="s">
        <v>365</v>
      </c>
      <c r="C334" s="25">
        <v>89655197.620000005</v>
      </c>
      <c r="D334" s="25">
        <v>71247761.620000005</v>
      </c>
      <c r="E334" s="28">
        <f t="shared" si="19"/>
        <v>79.468634849237418</v>
      </c>
      <c r="F334" s="25">
        <f t="shared" si="20"/>
        <v>18407436</v>
      </c>
    </row>
    <row r="335" spans="1:6" ht="15.75" x14ac:dyDescent="0.25">
      <c r="A335" s="11" t="s">
        <v>171</v>
      </c>
      <c r="B335" s="14" t="s">
        <v>366</v>
      </c>
      <c r="C335" s="25">
        <v>2011985.84</v>
      </c>
      <c r="D335" s="25">
        <v>1875971.74</v>
      </c>
      <c r="E335" s="28">
        <f t="shared" si="19"/>
        <v>93.239808288113991</v>
      </c>
      <c r="F335" s="25">
        <f t="shared" si="20"/>
        <v>136014.10000000009</v>
      </c>
    </row>
    <row r="336" spans="1:6" ht="15.75" x14ac:dyDescent="0.25">
      <c r="A336" s="11" t="s">
        <v>261</v>
      </c>
      <c r="B336" s="14" t="s">
        <v>367</v>
      </c>
      <c r="C336" s="25">
        <f>C337+C338</f>
        <v>65741030.399999999</v>
      </c>
      <c r="D336" s="25">
        <f>D337+D338</f>
        <v>50189373.18</v>
      </c>
      <c r="E336" s="28">
        <f t="shared" si="19"/>
        <v>76.344062261610063</v>
      </c>
      <c r="F336" s="25">
        <f t="shared" si="20"/>
        <v>15551657.219999999</v>
      </c>
    </row>
    <row r="337" spans="1:6" ht="46.15" customHeight="1" x14ac:dyDescent="0.25">
      <c r="A337" s="11" t="s">
        <v>263</v>
      </c>
      <c r="B337" s="14" t="s">
        <v>368</v>
      </c>
      <c r="C337" s="25">
        <v>64696987.32</v>
      </c>
      <c r="D337" s="25">
        <v>49711832.32</v>
      </c>
      <c r="E337" s="28">
        <f t="shared" si="19"/>
        <v>76.837940032846646</v>
      </c>
      <c r="F337" s="25">
        <f t="shared" si="20"/>
        <v>14985155</v>
      </c>
    </row>
    <row r="338" spans="1:6" ht="15.75" x14ac:dyDescent="0.25">
      <c r="A338" s="11" t="s">
        <v>265</v>
      </c>
      <c r="B338" s="14" t="s">
        <v>369</v>
      </c>
      <c r="C338" s="25">
        <v>1044043.08</v>
      </c>
      <c r="D338" s="25">
        <v>477540.86</v>
      </c>
      <c r="E338" s="28">
        <f t="shared" si="19"/>
        <v>45.739574271207275</v>
      </c>
      <c r="F338" s="25">
        <f t="shared" si="20"/>
        <v>566502.22</v>
      </c>
    </row>
    <row r="339" spans="1:6" ht="15.75" x14ac:dyDescent="0.25">
      <c r="A339" s="11" t="s">
        <v>463</v>
      </c>
      <c r="B339" s="14" t="s">
        <v>462</v>
      </c>
      <c r="C339" s="25">
        <f>C340</f>
        <v>56965770.230000004</v>
      </c>
      <c r="D339" s="25">
        <f>D340</f>
        <v>26365082.93</v>
      </c>
      <c r="E339" s="28">
        <f t="shared" ref="E339" si="26">D339*100/C339</f>
        <v>46.282325023519654</v>
      </c>
      <c r="F339" s="25">
        <f t="shared" ref="F339" si="27">C339-D339</f>
        <v>30600687.300000004</v>
      </c>
    </row>
    <row r="340" spans="1:6" ht="31.5" x14ac:dyDescent="0.25">
      <c r="A340" s="11" t="s">
        <v>102</v>
      </c>
      <c r="B340" s="14" t="s">
        <v>455</v>
      </c>
      <c r="C340" s="25">
        <f>C341+C344</f>
        <v>56965770.230000004</v>
      </c>
      <c r="D340" s="25">
        <f>D341+D344</f>
        <v>26365082.93</v>
      </c>
      <c r="E340" s="28">
        <f t="shared" ref="E340:E346" si="28">D340*100/C340</f>
        <v>46.282325023519654</v>
      </c>
      <c r="F340" s="25">
        <f t="shared" ref="F340:F346" si="29">C340-D340</f>
        <v>30600687.300000004</v>
      </c>
    </row>
    <row r="341" spans="1:6" ht="15.75" x14ac:dyDescent="0.25">
      <c r="A341" s="11" t="s">
        <v>169</v>
      </c>
      <c r="B341" s="14" t="s">
        <v>456</v>
      </c>
      <c r="C341" s="25">
        <f>C342+C343</f>
        <v>43814233.400000006</v>
      </c>
      <c r="D341" s="25">
        <f>D342+D343</f>
        <v>19846237.440000001</v>
      </c>
      <c r="E341" s="28">
        <f t="shared" si="28"/>
        <v>45.296324732683786</v>
      </c>
      <c r="F341" s="25">
        <f t="shared" si="29"/>
        <v>23967995.960000005</v>
      </c>
    </row>
    <row r="342" spans="1:6" ht="63" x14ac:dyDescent="0.25">
      <c r="A342" s="11" t="s">
        <v>252</v>
      </c>
      <c r="B342" s="14" t="s">
        <v>457</v>
      </c>
      <c r="C342" s="25">
        <v>38045212.770000003</v>
      </c>
      <c r="D342" s="25">
        <v>16391294.810000001</v>
      </c>
      <c r="E342" s="28">
        <f t="shared" si="28"/>
        <v>43.083724906711829</v>
      </c>
      <c r="F342" s="25">
        <f t="shared" si="29"/>
        <v>21653917.960000001</v>
      </c>
    </row>
    <row r="343" spans="1:6" ht="15.75" x14ac:dyDescent="0.25">
      <c r="A343" s="11" t="s">
        <v>171</v>
      </c>
      <c r="B343" s="14" t="s">
        <v>458</v>
      </c>
      <c r="C343" s="25">
        <v>5769020.6299999999</v>
      </c>
      <c r="D343" s="25">
        <v>3454942.63</v>
      </c>
      <c r="E343" s="28">
        <f t="shared" si="28"/>
        <v>59.887853616498511</v>
      </c>
      <c r="F343" s="25">
        <f t="shared" si="29"/>
        <v>2314078</v>
      </c>
    </row>
    <row r="344" spans="1:6" ht="15.75" x14ac:dyDescent="0.25">
      <c r="A344" s="11" t="s">
        <v>261</v>
      </c>
      <c r="B344" s="14" t="s">
        <v>459</v>
      </c>
      <c r="C344" s="25">
        <f>C345+C346</f>
        <v>13151536.829999998</v>
      </c>
      <c r="D344" s="25">
        <f>D345+D346</f>
        <v>6518845.4900000002</v>
      </c>
      <c r="E344" s="28">
        <f t="shared" si="28"/>
        <v>49.567176629349113</v>
      </c>
      <c r="F344" s="25">
        <f t="shared" si="29"/>
        <v>6632691.339999998</v>
      </c>
    </row>
    <row r="345" spans="1:6" ht="63" x14ac:dyDescent="0.25">
      <c r="A345" s="11" t="s">
        <v>263</v>
      </c>
      <c r="B345" s="14" t="s">
        <v>460</v>
      </c>
      <c r="C345" s="25">
        <v>12055132.289999999</v>
      </c>
      <c r="D345" s="25">
        <v>5925916.1500000004</v>
      </c>
      <c r="E345" s="28">
        <f t="shared" si="28"/>
        <v>49.156790713244014</v>
      </c>
      <c r="F345" s="25">
        <f t="shared" si="29"/>
        <v>6129216.1399999987</v>
      </c>
    </row>
    <row r="346" spans="1:6" ht="15.75" x14ac:dyDescent="0.25">
      <c r="A346" s="11" t="s">
        <v>265</v>
      </c>
      <c r="B346" s="14" t="s">
        <v>461</v>
      </c>
      <c r="C346" s="25">
        <v>1096404.54</v>
      </c>
      <c r="D346" s="25">
        <v>592929.34</v>
      </c>
      <c r="E346" s="28">
        <f t="shared" si="28"/>
        <v>54.079431301880597</v>
      </c>
      <c r="F346" s="25">
        <f t="shared" si="29"/>
        <v>503475.20000000007</v>
      </c>
    </row>
    <row r="347" spans="1:6" ht="15.75" x14ac:dyDescent="0.25">
      <c r="A347" s="11" t="s">
        <v>370</v>
      </c>
      <c r="B347" s="14" t="s">
        <v>371</v>
      </c>
      <c r="C347" s="25">
        <f>C348+C354+C359+C363</f>
        <v>24191959</v>
      </c>
      <c r="D347" s="25">
        <f>D348+D354+D359+D363</f>
        <v>15696818.629999997</v>
      </c>
      <c r="E347" s="28">
        <f t="shared" si="19"/>
        <v>64.884446232733765</v>
      </c>
      <c r="F347" s="25">
        <f t="shared" si="20"/>
        <v>8495140.3700000029</v>
      </c>
    </row>
    <row r="348" spans="1:6" ht="78.75" x14ac:dyDescent="0.25">
      <c r="A348" s="11" t="s">
        <v>11</v>
      </c>
      <c r="B348" s="14" t="s">
        <v>372</v>
      </c>
      <c r="C348" s="25">
        <f>C349</f>
        <v>21849167.460000001</v>
      </c>
      <c r="D348" s="25">
        <f>D349</f>
        <v>14121148.149999999</v>
      </c>
      <c r="E348" s="28">
        <f t="shared" si="19"/>
        <v>64.630142891494856</v>
      </c>
      <c r="F348" s="25">
        <f t="shared" si="20"/>
        <v>7728019.3100000024</v>
      </c>
    </row>
    <row r="349" spans="1:6" ht="31.5" x14ac:dyDescent="0.25">
      <c r="A349" s="11" t="s">
        <v>13</v>
      </c>
      <c r="B349" s="14" t="s">
        <v>373</v>
      </c>
      <c r="C349" s="25">
        <f>C350+C351+C352+C353</f>
        <v>21849167.460000001</v>
      </c>
      <c r="D349" s="25">
        <f>D350+D351+D352+D353</f>
        <v>14121148.149999999</v>
      </c>
      <c r="E349" s="28">
        <f>D349*100/C349</f>
        <v>64.630142891494856</v>
      </c>
      <c r="F349" s="25">
        <f>C349-D349</f>
        <v>7728019.3100000024</v>
      </c>
    </row>
    <row r="350" spans="1:6" ht="17.45" customHeight="1" x14ac:dyDescent="0.25">
      <c r="A350" s="11" t="s">
        <v>15</v>
      </c>
      <c r="B350" s="14" t="s">
        <v>374</v>
      </c>
      <c r="C350" s="25">
        <v>15194749.460000001</v>
      </c>
      <c r="D350" s="25">
        <v>10207938.699999999</v>
      </c>
      <c r="E350" s="28">
        <f t="shared" si="19"/>
        <v>67.180697693451791</v>
      </c>
      <c r="F350" s="25">
        <f t="shared" si="20"/>
        <v>4986810.7600000016</v>
      </c>
    </row>
    <row r="351" spans="1:6" ht="47.25" x14ac:dyDescent="0.25">
      <c r="A351" s="11" t="s">
        <v>17</v>
      </c>
      <c r="B351" s="14" t="s">
        <v>375</v>
      </c>
      <c r="C351" s="25">
        <v>654200</v>
      </c>
      <c r="D351" s="25">
        <v>558297.80000000005</v>
      </c>
      <c r="E351" s="28">
        <f t="shared" si="19"/>
        <v>85.340538061754827</v>
      </c>
      <c r="F351" s="25">
        <f t="shared" si="20"/>
        <v>95902.199999999953</v>
      </c>
    </row>
    <row r="352" spans="1:6" ht="63" x14ac:dyDescent="0.25">
      <c r="A352" s="11" t="s">
        <v>140</v>
      </c>
      <c r="B352" s="14" t="s">
        <v>410</v>
      </c>
      <c r="C352" s="25">
        <v>1400979</v>
      </c>
      <c r="D352" s="25">
        <v>507242.2</v>
      </c>
      <c r="E352" s="28">
        <f t="shared" si="19"/>
        <v>36.206267188872921</v>
      </c>
      <c r="F352" s="25">
        <f>C352-D352</f>
        <v>893736.8</v>
      </c>
    </row>
    <row r="353" spans="1:6" ht="47.25" x14ac:dyDescent="0.25">
      <c r="A353" s="11" t="s">
        <v>19</v>
      </c>
      <c r="B353" s="14" t="s">
        <v>376</v>
      </c>
      <c r="C353" s="25">
        <v>4599239</v>
      </c>
      <c r="D353" s="25">
        <v>2847669.45</v>
      </c>
      <c r="E353" s="28">
        <f t="shared" si="19"/>
        <v>61.916100685352511</v>
      </c>
      <c r="F353" s="25">
        <f t="shared" si="20"/>
        <v>1751569.5499999998</v>
      </c>
    </row>
    <row r="354" spans="1:6" ht="31.5" x14ac:dyDescent="0.25">
      <c r="A354" s="11" t="s">
        <v>28</v>
      </c>
      <c r="B354" s="14" t="s">
        <v>377</v>
      </c>
      <c r="C354" s="25">
        <f>C355</f>
        <v>2251298</v>
      </c>
      <c r="D354" s="25">
        <f>D355</f>
        <v>1500313.94</v>
      </c>
      <c r="E354" s="28">
        <f t="shared" si="19"/>
        <v>66.642174425598029</v>
      </c>
      <c r="F354" s="25">
        <f t="shared" si="20"/>
        <v>750984.06</v>
      </c>
    </row>
    <row r="355" spans="1:6" ht="31.5" x14ac:dyDescent="0.25">
      <c r="A355" s="11" t="s">
        <v>30</v>
      </c>
      <c r="B355" s="14" t="s">
        <v>378</v>
      </c>
      <c r="C355" s="25">
        <f>C356+C357+C358</f>
        <v>2251298</v>
      </c>
      <c r="D355" s="25">
        <f>D356+D357+D358</f>
        <v>1500313.94</v>
      </c>
      <c r="E355" s="28">
        <f t="shared" si="19"/>
        <v>66.642174425598029</v>
      </c>
      <c r="F355" s="25">
        <f t="shared" si="20"/>
        <v>750984.06</v>
      </c>
    </row>
    <row r="356" spans="1:6" ht="31.5" x14ac:dyDescent="0.25">
      <c r="A356" s="11" t="s">
        <v>32</v>
      </c>
      <c r="B356" s="14" t="s">
        <v>379</v>
      </c>
      <c r="C356" s="25">
        <v>530902</v>
      </c>
      <c r="D356" s="25">
        <v>351325.06</v>
      </c>
      <c r="E356" s="28">
        <f t="shared" si="19"/>
        <v>66.175124599266908</v>
      </c>
      <c r="F356" s="25">
        <f t="shared" si="20"/>
        <v>179576.94</v>
      </c>
    </row>
    <row r="357" spans="1:6" ht="15.75" x14ac:dyDescent="0.25">
      <c r="A357" s="11" t="s">
        <v>34</v>
      </c>
      <c r="B357" s="14" t="s">
        <v>380</v>
      </c>
      <c r="C357" s="25">
        <v>1405183</v>
      </c>
      <c r="D357" s="25">
        <v>957327.15</v>
      </c>
      <c r="E357" s="28">
        <f t="shared" si="19"/>
        <v>68.12829005190072</v>
      </c>
      <c r="F357" s="25">
        <f t="shared" si="20"/>
        <v>447855.85</v>
      </c>
    </row>
    <row r="358" spans="1:6" ht="15.75" x14ac:dyDescent="0.25">
      <c r="A358" s="11" t="s">
        <v>50</v>
      </c>
      <c r="B358" s="14" t="s">
        <v>381</v>
      </c>
      <c r="C358" s="25">
        <v>315213</v>
      </c>
      <c r="D358" s="25">
        <v>191661.73</v>
      </c>
      <c r="E358" s="28">
        <f t="shared" si="19"/>
        <v>60.803878647137019</v>
      </c>
      <c r="F358" s="25">
        <f t="shared" si="20"/>
        <v>123551.26999999999</v>
      </c>
    </row>
    <row r="359" spans="1:6" ht="15.75" x14ac:dyDescent="0.25">
      <c r="A359" s="11" t="s">
        <v>75</v>
      </c>
      <c r="B359" s="14" t="s">
        <v>431</v>
      </c>
      <c r="C359" s="25">
        <f>C360+C362</f>
        <v>88433.54</v>
      </c>
      <c r="D359" s="25">
        <f>D360+D362</f>
        <v>73061.539999999994</v>
      </c>
      <c r="E359" s="28">
        <f t="shared" si="19"/>
        <v>82.617454870629402</v>
      </c>
      <c r="F359" s="25">
        <f t="shared" si="20"/>
        <v>15372</v>
      </c>
    </row>
    <row r="360" spans="1:6" ht="31.5" x14ac:dyDescent="0.25">
      <c r="A360" s="11" t="s">
        <v>76</v>
      </c>
      <c r="B360" s="14" t="s">
        <v>432</v>
      </c>
      <c r="C360" s="25">
        <f>C361</f>
        <v>4524.54</v>
      </c>
      <c r="D360" s="25">
        <f>D361</f>
        <v>4524.54</v>
      </c>
      <c r="E360" s="28">
        <f t="shared" si="19"/>
        <v>100</v>
      </c>
      <c r="F360" s="25">
        <f t="shared" si="20"/>
        <v>0</v>
      </c>
    </row>
    <row r="361" spans="1:6" ht="31.5" x14ac:dyDescent="0.25">
      <c r="A361" s="11" t="s">
        <v>77</v>
      </c>
      <c r="B361" s="14" t="s">
        <v>433</v>
      </c>
      <c r="C361" s="25">
        <v>4524.54</v>
      </c>
      <c r="D361" s="25">
        <v>4524.54</v>
      </c>
      <c r="E361" s="28">
        <f t="shared" si="19"/>
        <v>100</v>
      </c>
      <c r="F361" s="25">
        <f t="shared" si="20"/>
        <v>0</v>
      </c>
    </row>
    <row r="362" spans="1:6" ht="15.75" x14ac:dyDescent="0.25">
      <c r="A362" s="24" t="s">
        <v>464</v>
      </c>
      <c r="B362" s="23" t="s">
        <v>454</v>
      </c>
      <c r="C362" s="25">
        <v>83909</v>
      </c>
      <c r="D362" s="25">
        <v>68537</v>
      </c>
      <c r="E362" s="28">
        <f t="shared" ref="E362" si="30">D362*100/C362</f>
        <v>81.680153499624595</v>
      </c>
      <c r="F362" s="25">
        <f t="shared" ref="F362" si="31">C362-D362</f>
        <v>15372</v>
      </c>
    </row>
    <row r="363" spans="1:6" ht="15.75" x14ac:dyDescent="0.25">
      <c r="A363" s="11" t="s">
        <v>36</v>
      </c>
      <c r="B363" s="14" t="s">
        <v>382</v>
      </c>
      <c r="C363" s="25">
        <f>C364</f>
        <v>3060</v>
      </c>
      <c r="D363" s="25">
        <f>D364</f>
        <v>2295</v>
      </c>
      <c r="E363" s="28">
        <f t="shared" si="19"/>
        <v>75</v>
      </c>
      <c r="F363" s="25">
        <f t="shared" si="20"/>
        <v>765</v>
      </c>
    </row>
    <row r="364" spans="1:6" ht="15.75" x14ac:dyDescent="0.25">
      <c r="A364" s="11" t="s">
        <v>37</v>
      </c>
      <c r="B364" s="14" t="s">
        <v>383</v>
      </c>
      <c r="C364" s="25">
        <f>C365</f>
        <v>3060</v>
      </c>
      <c r="D364" s="25">
        <f>D365</f>
        <v>2295</v>
      </c>
      <c r="E364" s="28">
        <f t="shared" ref="E364:E374" si="32">D364*100/C364</f>
        <v>75</v>
      </c>
      <c r="F364" s="25">
        <f t="shared" ref="F364:F374" si="33">C364-D364</f>
        <v>765</v>
      </c>
    </row>
    <row r="365" spans="1:6" ht="15.75" x14ac:dyDescent="0.25">
      <c r="A365" s="11" t="s">
        <v>60</v>
      </c>
      <c r="B365" s="14" t="s">
        <v>384</v>
      </c>
      <c r="C365" s="25">
        <v>3060</v>
      </c>
      <c r="D365" s="25">
        <v>2295</v>
      </c>
      <c r="E365" s="28">
        <f t="shared" si="32"/>
        <v>75</v>
      </c>
      <c r="F365" s="25">
        <f t="shared" si="33"/>
        <v>765</v>
      </c>
    </row>
    <row r="366" spans="1:6" ht="15.75" x14ac:dyDescent="0.25">
      <c r="A366" s="9" t="s">
        <v>385</v>
      </c>
      <c r="B366" s="15" t="s">
        <v>386</v>
      </c>
      <c r="C366" s="26">
        <f t="shared" ref="C366:D369" si="34">C367</f>
        <v>7000000</v>
      </c>
      <c r="D366" s="26">
        <f t="shared" si="34"/>
        <v>5200000</v>
      </c>
      <c r="E366" s="27">
        <f t="shared" si="32"/>
        <v>74.285714285714292</v>
      </c>
      <c r="F366" s="26">
        <f t="shared" si="33"/>
        <v>1800000</v>
      </c>
    </row>
    <row r="367" spans="1:6" ht="15.75" x14ac:dyDescent="0.25">
      <c r="A367" s="10" t="s">
        <v>387</v>
      </c>
      <c r="B367" s="14" t="s">
        <v>388</v>
      </c>
      <c r="C367" s="25">
        <f t="shared" si="34"/>
        <v>7000000</v>
      </c>
      <c r="D367" s="25">
        <f t="shared" si="34"/>
        <v>5200000</v>
      </c>
      <c r="E367" s="28">
        <f t="shared" si="32"/>
        <v>74.285714285714292</v>
      </c>
      <c r="F367" s="25">
        <f t="shared" si="33"/>
        <v>1800000</v>
      </c>
    </row>
    <row r="368" spans="1:6" ht="31.5" x14ac:dyDescent="0.25">
      <c r="A368" s="10" t="s">
        <v>102</v>
      </c>
      <c r="B368" s="14" t="s">
        <v>389</v>
      </c>
      <c r="C368" s="25">
        <f t="shared" si="34"/>
        <v>7000000</v>
      </c>
      <c r="D368" s="25">
        <f t="shared" si="34"/>
        <v>5200000</v>
      </c>
      <c r="E368" s="28">
        <f t="shared" si="32"/>
        <v>74.285714285714292</v>
      </c>
      <c r="F368" s="25">
        <f t="shared" si="33"/>
        <v>1800000</v>
      </c>
    </row>
    <row r="369" spans="1:6" ht="15.75" x14ac:dyDescent="0.25">
      <c r="A369" s="10" t="s">
        <v>169</v>
      </c>
      <c r="B369" s="14" t="s">
        <v>390</v>
      </c>
      <c r="C369" s="25">
        <f t="shared" si="34"/>
        <v>7000000</v>
      </c>
      <c r="D369" s="25">
        <f t="shared" si="34"/>
        <v>5200000</v>
      </c>
      <c r="E369" s="28">
        <f t="shared" si="32"/>
        <v>74.285714285714292</v>
      </c>
      <c r="F369" s="25">
        <f t="shared" si="33"/>
        <v>1800000</v>
      </c>
    </row>
    <row r="370" spans="1:6" ht="47.45" customHeight="1" x14ac:dyDescent="0.25">
      <c r="A370" s="10" t="s">
        <v>252</v>
      </c>
      <c r="B370" s="14" t="s">
        <v>391</v>
      </c>
      <c r="C370" s="25">
        <v>7000000</v>
      </c>
      <c r="D370" s="25">
        <v>5200000</v>
      </c>
      <c r="E370" s="28">
        <f t="shared" si="32"/>
        <v>74.285714285714292</v>
      </c>
      <c r="F370" s="25">
        <f t="shared" si="33"/>
        <v>1800000</v>
      </c>
    </row>
    <row r="371" spans="1:6" ht="31.5" x14ac:dyDescent="0.25">
      <c r="A371" s="9" t="s">
        <v>392</v>
      </c>
      <c r="B371" s="15" t="s">
        <v>393</v>
      </c>
      <c r="C371" s="26">
        <f>C372</f>
        <v>38000000</v>
      </c>
      <c r="D371" s="26">
        <f t="shared" ref="C371:D373" si="35">D372</f>
        <v>5909646.9000000004</v>
      </c>
      <c r="E371" s="27">
        <f t="shared" si="32"/>
        <v>15.551702368421052</v>
      </c>
      <c r="F371" s="26">
        <f t="shared" si="33"/>
        <v>32090353.100000001</v>
      </c>
    </row>
    <row r="372" spans="1:6" ht="31.5" x14ac:dyDescent="0.25">
      <c r="A372" s="10" t="s">
        <v>394</v>
      </c>
      <c r="B372" s="14" t="s">
        <v>395</v>
      </c>
      <c r="C372" s="25">
        <f t="shared" si="35"/>
        <v>38000000</v>
      </c>
      <c r="D372" s="25">
        <f t="shared" si="35"/>
        <v>5909646.9000000004</v>
      </c>
      <c r="E372" s="28">
        <f t="shared" si="32"/>
        <v>15.551702368421052</v>
      </c>
      <c r="F372" s="25">
        <f t="shared" si="33"/>
        <v>32090353.100000001</v>
      </c>
    </row>
    <row r="373" spans="1:6" ht="15.75" x14ac:dyDescent="0.25">
      <c r="A373" s="10" t="s">
        <v>396</v>
      </c>
      <c r="B373" s="14" t="s">
        <v>397</v>
      </c>
      <c r="C373" s="25">
        <f t="shared" si="35"/>
        <v>38000000</v>
      </c>
      <c r="D373" s="25">
        <f t="shared" si="35"/>
        <v>5909646.9000000004</v>
      </c>
      <c r="E373" s="28">
        <f t="shared" si="32"/>
        <v>15.551702368421052</v>
      </c>
      <c r="F373" s="25">
        <f t="shared" si="33"/>
        <v>32090353.100000001</v>
      </c>
    </row>
    <row r="374" spans="1:6" ht="15.75" x14ac:dyDescent="0.25">
      <c r="A374" s="10" t="s">
        <v>398</v>
      </c>
      <c r="B374" s="14" t="s">
        <v>399</v>
      </c>
      <c r="C374" s="25">
        <v>38000000</v>
      </c>
      <c r="D374" s="25">
        <v>5909646.9000000004</v>
      </c>
      <c r="E374" s="28">
        <f t="shared" si="32"/>
        <v>15.551702368421052</v>
      </c>
      <c r="F374" s="25">
        <f t="shared" si="33"/>
        <v>32090353.100000001</v>
      </c>
    </row>
    <row r="375" spans="1:6" ht="12.95" customHeight="1" x14ac:dyDescent="0.25">
      <c r="A375" s="3"/>
      <c r="B375" s="3"/>
      <c r="C375" s="4"/>
      <c r="D375" s="4"/>
      <c r="E375" s="2"/>
    </row>
  </sheetData>
  <mergeCells count="1">
    <mergeCell ref="A2:F2"/>
  </mergeCells>
  <pageMargins left="0.78740157480314965" right="0.59055118110236227" top="0.59055118110236227" bottom="0.39370078740157483" header="0" footer="0"/>
  <pageSetup paperSize="9" scale="55" fitToHeight="0" orientation="portrait" r:id="rId1"/>
  <headerFooter>
    <evenFooter>&amp;R&amp;D&amp;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Code&gt;0503317M&lt;/Code&gt;&#10;  &lt;DocLink&gt;2170814&lt;/DocLink&gt;&#10;  &lt;DocName&gt;Отчет об исполнении консолидированного бюджета субъекта Российской Федерации и бюджета территориального государственного внебюджетного фонда&lt;/DocName&gt;&#10;  &lt;VariantName&gt;0503317G_20210101_1_%N&lt;/VariantName&gt;&#10;  &lt;VariantLink xsi:nil=&quot;true&quot; /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DA8FB84F-049C-4D82-B110-807014F4644C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Расходы</vt:lpstr>
      <vt:lpstr>Расходы!Заголовки_для_печати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Svyatchik</dc:creator>
  <cp:lastModifiedBy>zhukova</cp:lastModifiedBy>
  <cp:lastPrinted>2022-09-20T07:54:49Z</cp:lastPrinted>
  <dcterms:created xsi:type="dcterms:W3CDTF">2021-12-20T08:37:51Z</dcterms:created>
  <dcterms:modified xsi:type="dcterms:W3CDTF">2023-10-24T05:57:01Z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Отчет об исполнении консолидированного бюджета субъекта Российской Федерации и бюджета территориального государственного внебюджетного фонда</vt:lpwstr>
  </property>
  <property fmtid="{D5CDD505-2E9C-101B-9397-08002B2CF9AE}" pid="3" name="Название отчета">
    <vt:lpwstr>0503317G_20210101_1.xlsx</vt:lpwstr>
  </property>
  <property fmtid="{D5CDD505-2E9C-101B-9397-08002B2CF9AE}" pid="4" name="Версия клиента">
    <vt:lpwstr>20.2.0.34827 (.NET 4.7.2)</vt:lpwstr>
  </property>
  <property fmtid="{D5CDD505-2E9C-101B-9397-08002B2CF9AE}" pid="5" name="Версия базы">
    <vt:lpwstr>20.2.0.151747823</vt:lpwstr>
  </property>
  <property fmtid="{D5CDD505-2E9C-101B-9397-08002B2CF9AE}" pid="6" name="Тип сервера">
    <vt:lpwstr>MSSQL</vt:lpwstr>
  </property>
  <property fmtid="{D5CDD505-2E9C-101B-9397-08002B2CF9AE}" pid="7" name="Сервер">
    <vt:lpwstr>10.33.68.91</vt:lpwstr>
  </property>
  <property fmtid="{D5CDD505-2E9C-101B-9397-08002B2CF9AE}" pid="8" name="База">
    <vt:lpwstr>smart</vt:lpwstr>
  </property>
  <property fmtid="{D5CDD505-2E9C-101B-9397-08002B2CF9AE}" pid="9" name="Пользователь">
    <vt:lpwstr>uhta8</vt:lpwstr>
  </property>
  <property fmtid="{D5CDD505-2E9C-101B-9397-08002B2CF9AE}" pid="10" name="Шаблон">
    <vt:lpwstr>0503317G_20210101_1.xlt</vt:lpwstr>
  </property>
  <property fmtid="{D5CDD505-2E9C-101B-9397-08002B2CF9AE}" pid="11" name="Локальная база">
    <vt:lpwstr>не используется</vt:lpwstr>
  </property>
</Properties>
</file>