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heckCompatibility="1"/>
  <mc:AlternateContent xmlns:mc="http://schemas.openxmlformats.org/markup-compatibility/2006">
    <mc:Choice Requires="x15">
      <x15ac:absPath xmlns:x15ac="http://schemas.microsoft.com/office/spreadsheetml/2010/11/ac" url="\\S\документы\Общая\Ежемесячные справки об исполнении бюджета\2022\01.11.2022\"/>
    </mc:Choice>
  </mc:AlternateContent>
  <xr:revisionPtr revIDLastSave="0" documentId="13_ncr:1_{858B40FE-106C-4235-8833-E4541E3073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definedNames>
    <definedName name="_xlnm._FilterDatabase" localSheetId="0" hidden="1">Расходы!$A$5:$F$372</definedName>
    <definedName name="_xlnm.Print_Titles" localSheetId="0">Расходы!$4:$5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2" i="3" l="1"/>
  <c r="D161" i="3" s="1"/>
  <c r="C162" i="3"/>
  <c r="C161" i="3" s="1"/>
  <c r="D148" i="3"/>
  <c r="D147" i="3" s="1"/>
  <c r="C148" i="3"/>
  <c r="C147" i="3" s="1"/>
  <c r="F47" i="3"/>
  <c r="E47" i="3"/>
  <c r="E44" i="3"/>
  <c r="D46" i="3"/>
  <c r="D45" i="3" s="1"/>
  <c r="E45" i="3" s="1"/>
  <c r="C46" i="3"/>
  <c r="C45" i="3" s="1"/>
  <c r="F45" i="3" l="1"/>
  <c r="F46" i="3"/>
  <c r="E46" i="3"/>
  <c r="C11" i="3"/>
  <c r="F179" i="3" l="1"/>
  <c r="E179" i="3"/>
  <c r="D178" i="3"/>
  <c r="D177" i="3" s="1"/>
  <c r="C178" i="3"/>
  <c r="C177" i="3" s="1"/>
  <c r="E177" i="3" l="1"/>
  <c r="F177" i="3"/>
  <c r="E178" i="3"/>
  <c r="F178" i="3"/>
  <c r="F325" i="3"/>
  <c r="E325" i="3"/>
  <c r="D324" i="3"/>
  <c r="D323" i="3" s="1"/>
  <c r="C324" i="3"/>
  <c r="C323" i="3" s="1"/>
  <c r="D260" i="3"/>
  <c r="F323" i="3" l="1"/>
  <c r="E323" i="3"/>
  <c r="F324" i="3"/>
  <c r="E324" i="3"/>
  <c r="F301" i="3"/>
  <c r="E301" i="3"/>
  <c r="F271" i="3"/>
  <c r="E271" i="3"/>
  <c r="F257" i="3"/>
  <c r="F255" i="3"/>
  <c r="E257" i="3"/>
  <c r="D217" i="3"/>
  <c r="C217" i="3"/>
  <c r="F213" i="3"/>
  <c r="E213" i="3"/>
  <c r="D212" i="3"/>
  <c r="D211" i="3" s="1"/>
  <c r="C212" i="3"/>
  <c r="C211" i="3" s="1"/>
  <c r="C117" i="3"/>
  <c r="F116" i="3"/>
  <c r="E116" i="3"/>
  <c r="D115" i="3"/>
  <c r="C115" i="3"/>
  <c r="F44" i="3"/>
  <c r="F305" i="3"/>
  <c r="E305" i="3"/>
  <c r="E304" i="3"/>
  <c r="D303" i="3"/>
  <c r="C303" i="3"/>
  <c r="F354" i="3"/>
  <c r="D351" i="3"/>
  <c r="C351" i="3"/>
  <c r="E354" i="3"/>
  <c r="D300" i="3"/>
  <c r="D299" i="3" s="1"/>
  <c r="C300" i="3"/>
  <c r="C299" i="3" s="1"/>
  <c r="D270" i="3"/>
  <c r="D269" i="3" s="1"/>
  <c r="C270" i="3"/>
  <c r="C269" i="3" s="1"/>
  <c r="D256" i="3"/>
  <c r="C256" i="3"/>
  <c r="F220" i="3"/>
  <c r="F219" i="3"/>
  <c r="E220" i="3"/>
  <c r="C114" i="3" l="1"/>
  <c r="F269" i="3"/>
  <c r="F211" i="3"/>
  <c r="F351" i="3"/>
  <c r="E299" i="3"/>
  <c r="F256" i="3"/>
  <c r="F299" i="3"/>
  <c r="E269" i="3"/>
  <c r="E211" i="3"/>
  <c r="E256" i="3"/>
  <c r="E212" i="3"/>
  <c r="F300" i="3"/>
  <c r="F270" i="3"/>
  <c r="E351" i="3"/>
  <c r="E270" i="3"/>
  <c r="E300" i="3"/>
  <c r="F212" i="3"/>
  <c r="F115" i="3"/>
  <c r="E115" i="3"/>
  <c r="E14" i="3"/>
  <c r="D195" i="3" l="1"/>
  <c r="C26" i="3"/>
  <c r="D11" i="3" l="1"/>
  <c r="D10" i="3" s="1"/>
  <c r="D9" i="3" s="1"/>
  <c r="C10" i="3"/>
  <c r="C9" i="3" s="1"/>
  <c r="D17" i="3"/>
  <c r="D16" i="3" s="1"/>
  <c r="C17" i="3"/>
  <c r="C16" i="3" s="1"/>
  <c r="D23" i="3"/>
  <c r="D22" i="3" s="1"/>
  <c r="C23" i="3"/>
  <c r="C22" i="3" s="1"/>
  <c r="D29" i="3"/>
  <c r="D28" i="3" s="1"/>
  <c r="C29" i="3"/>
  <c r="C28" i="3" s="1"/>
  <c r="D26" i="3"/>
  <c r="D33" i="3"/>
  <c r="D32" i="3" s="1"/>
  <c r="C33" i="3"/>
  <c r="C32" i="3" s="1"/>
  <c r="C38" i="3"/>
  <c r="C37" i="3" s="1"/>
  <c r="D38" i="3"/>
  <c r="D37" i="3" s="1"/>
  <c r="D43" i="3"/>
  <c r="C43" i="3"/>
  <c r="D49" i="3"/>
  <c r="C49" i="3"/>
  <c r="D51" i="3"/>
  <c r="C51" i="3"/>
  <c r="D57" i="3"/>
  <c r="D56" i="3" s="1"/>
  <c r="C57" i="3"/>
  <c r="C56" i="3" s="1"/>
  <c r="D62" i="3"/>
  <c r="D61" i="3" s="1"/>
  <c r="C62" i="3"/>
  <c r="C61" i="3" s="1"/>
  <c r="D67" i="3"/>
  <c r="D66" i="3" s="1"/>
  <c r="C67" i="3"/>
  <c r="C66" i="3" s="1"/>
  <c r="D70" i="3"/>
  <c r="D69" i="3" s="1"/>
  <c r="C70" i="3"/>
  <c r="C69" i="3" s="1"/>
  <c r="D75" i="3"/>
  <c r="D74" i="3" s="1"/>
  <c r="C75" i="3"/>
  <c r="C74" i="3" s="1"/>
  <c r="D79" i="3"/>
  <c r="D78" i="3" s="1"/>
  <c r="C79" i="3"/>
  <c r="C78" i="3" s="1"/>
  <c r="D84" i="3"/>
  <c r="D83" i="3" s="1"/>
  <c r="C84" i="3"/>
  <c r="C83" i="3" s="1"/>
  <c r="D90" i="3"/>
  <c r="D89" i="3" s="1"/>
  <c r="C90" i="3"/>
  <c r="C89" i="3" s="1"/>
  <c r="D93" i="3"/>
  <c r="D92" i="3" s="1"/>
  <c r="C93" i="3"/>
  <c r="C92" i="3" s="1"/>
  <c r="D96" i="3"/>
  <c r="C96" i="3"/>
  <c r="D98" i="3"/>
  <c r="C98" i="3"/>
  <c r="C105" i="3"/>
  <c r="C104" i="3" s="1"/>
  <c r="D105" i="3"/>
  <c r="D104" i="3" s="1"/>
  <c r="D110" i="3"/>
  <c r="D109" i="3" s="1"/>
  <c r="C110" i="3"/>
  <c r="C109" i="3" s="1"/>
  <c r="D117" i="3"/>
  <c r="D114" i="3" s="1"/>
  <c r="D122" i="3"/>
  <c r="D121" i="3" s="1"/>
  <c r="C122" i="3"/>
  <c r="C121" i="3" s="1"/>
  <c r="D125" i="3"/>
  <c r="D124" i="3" s="1"/>
  <c r="C125" i="3"/>
  <c r="C124" i="3" s="1"/>
  <c r="C131" i="3"/>
  <c r="C130" i="3" s="1"/>
  <c r="D131" i="3"/>
  <c r="D130" i="3" s="1"/>
  <c r="D134" i="3"/>
  <c r="D133" i="3" s="1"/>
  <c r="C134" i="3"/>
  <c r="C133" i="3" s="1"/>
  <c r="D138" i="3"/>
  <c r="D137" i="3" s="1"/>
  <c r="C138" i="3"/>
  <c r="C137" i="3" s="1"/>
  <c r="D141" i="3"/>
  <c r="D140" i="3" s="1"/>
  <c r="C141" i="3"/>
  <c r="C140" i="3" s="1"/>
  <c r="D145" i="3"/>
  <c r="D144" i="3" s="1"/>
  <c r="D143" i="3" s="1"/>
  <c r="C145" i="3"/>
  <c r="C144" i="3" s="1"/>
  <c r="C143" i="3" s="1"/>
  <c r="D152" i="3"/>
  <c r="D151" i="3" s="1"/>
  <c r="C152" i="3"/>
  <c r="C151" i="3" s="1"/>
  <c r="D157" i="3"/>
  <c r="D156" i="3" s="1"/>
  <c r="C157" i="3"/>
  <c r="C156" i="3" s="1"/>
  <c r="D165" i="3"/>
  <c r="C165" i="3"/>
  <c r="D168" i="3"/>
  <c r="C168" i="3"/>
  <c r="D175" i="3"/>
  <c r="D174" i="3" s="1"/>
  <c r="C175" i="3"/>
  <c r="C174" i="3" s="1"/>
  <c r="D181" i="3"/>
  <c r="D180" i="3" s="1"/>
  <c r="C181" i="3"/>
  <c r="C180" i="3" s="1"/>
  <c r="D185" i="3"/>
  <c r="D184" i="3" s="1"/>
  <c r="C185" i="3"/>
  <c r="C184" i="3" s="1"/>
  <c r="D188" i="3"/>
  <c r="D187" i="3" s="1"/>
  <c r="C188" i="3"/>
  <c r="C187" i="3" s="1"/>
  <c r="D191" i="3"/>
  <c r="C191" i="3"/>
  <c r="C190" i="3" s="1"/>
  <c r="D194" i="3"/>
  <c r="C195" i="3"/>
  <c r="C194" i="3" s="1"/>
  <c r="D199" i="3"/>
  <c r="D198" i="3" s="1"/>
  <c r="C199" i="3"/>
  <c r="C198" i="3" s="1"/>
  <c r="C203" i="3"/>
  <c r="C202" i="3" s="1"/>
  <c r="D203" i="3"/>
  <c r="D202" i="3" s="1"/>
  <c r="D208" i="3"/>
  <c r="D207" i="3" s="1"/>
  <c r="C208" i="3"/>
  <c r="C207" i="3" s="1"/>
  <c r="D215" i="3"/>
  <c r="D214" i="3" s="1"/>
  <c r="C215" i="3"/>
  <c r="C214" i="3" s="1"/>
  <c r="D224" i="3"/>
  <c r="D223" i="3" s="1"/>
  <c r="C224" i="3"/>
  <c r="C223" i="3" s="1"/>
  <c r="D227" i="3"/>
  <c r="D226" i="3" s="1"/>
  <c r="C227" i="3"/>
  <c r="C226" i="3" s="1"/>
  <c r="D232" i="3"/>
  <c r="C232" i="3"/>
  <c r="D235" i="3"/>
  <c r="C235" i="3"/>
  <c r="D173" i="3" l="1"/>
  <c r="C173" i="3"/>
  <c r="D190" i="3"/>
  <c r="E191" i="3"/>
  <c r="C103" i="3"/>
  <c r="D103" i="3"/>
  <c r="E104" i="3"/>
  <c r="F114" i="3"/>
  <c r="E114" i="3"/>
  <c r="D201" i="3"/>
  <c r="C201" i="3"/>
  <c r="C120" i="3"/>
  <c r="C42" i="3"/>
  <c r="F43" i="3"/>
  <c r="D42" i="3"/>
  <c r="E43" i="3"/>
  <c r="D136" i="3"/>
  <c r="D120" i="3"/>
  <c r="C231" i="3"/>
  <c r="C230" i="3" s="1"/>
  <c r="C222" i="3"/>
  <c r="D231" i="3"/>
  <c r="D230" i="3" s="1"/>
  <c r="C136" i="3"/>
  <c r="C129" i="3"/>
  <c r="C48" i="3"/>
  <c r="C164" i="3"/>
  <c r="C150" i="3" s="1"/>
  <c r="D129" i="3"/>
  <c r="D48" i="3"/>
  <c r="C193" i="3"/>
  <c r="C95" i="3"/>
  <c r="C77" i="3" s="1"/>
  <c r="D222" i="3"/>
  <c r="D164" i="3"/>
  <c r="D150" i="3" s="1"/>
  <c r="D95" i="3"/>
  <c r="D77" i="3" s="1"/>
  <c r="C15" i="3"/>
  <c r="D193" i="3"/>
  <c r="D183" i="3"/>
  <c r="D15" i="3"/>
  <c r="C183" i="3"/>
  <c r="C55" i="3"/>
  <c r="D55" i="3"/>
  <c r="D240" i="3"/>
  <c r="C240" i="3"/>
  <c r="D243" i="3"/>
  <c r="C243" i="3"/>
  <c r="D247" i="3"/>
  <c r="D246" i="3" s="1"/>
  <c r="D245" i="3" s="1"/>
  <c r="C247" i="3"/>
  <c r="C246" i="3" s="1"/>
  <c r="C245" i="3" s="1"/>
  <c r="D251" i="3"/>
  <c r="D250" i="3" s="1"/>
  <c r="C251" i="3"/>
  <c r="C250" i="3" s="1"/>
  <c r="D254" i="3"/>
  <c r="D253" i="3" s="1"/>
  <c r="C254" i="3"/>
  <c r="C253" i="3" s="1"/>
  <c r="D259" i="3"/>
  <c r="C260" i="3"/>
  <c r="C259" i="3" s="1"/>
  <c r="C265" i="3"/>
  <c r="C264" i="3" s="1"/>
  <c r="D265" i="3"/>
  <c r="D264" i="3" s="1"/>
  <c r="C273" i="3"/>
  <c r="C272" i="3" s="1"/>
  <c r="D273" i="3"/>
  <c r="D272" i="3" s="1"/>
  <c r="D276" i="3"/>
  <c r="D275" i="3" s="1"/>
  <c r="C276" i="3"/>
  <c r="C275" i="3" s="1"/>
  <c r="C290" i="3"/>
  <c r="C289" i="3" s="1"/>
  <c r="C285" i="3"/>
  <c r="C282" i="3"/>
  <c r="D282" i="3"/>
  <c r="D285" i="3"/>
  <c r="D290" i="3"/>
  <c r="D289" i="3" s="1"/>
  <c r="D295" i="3"/>
  <c r="D294" i="3" s="1"/>
  <c r="C295" i="3"/>
  <c r="C294" i="3" s="1"/>
  <c r="D302" i="3"/>
  <c r="C302" i="3"/>
  <c r="D307" i="3"/>
  <c r="D306" i="3" s="1"/>
  <c r="C307" i="3"/>
  <c r="C306" i="3" s="1"/>
  <c r="D313" i="3"/>
  <c r="D312" i="3" s="1"/>
  <c r="D311" i="3" s="1"/>
  <c r="C313" i="3"/>
  <c r="C312" i="3" s="1"/>
  <c r="C311" i="3" s="1"/>
  <c r="D317" i="3"/>
  <c r="D316" i="3" s="1"/>
  <c r="C317" i="3"/>
  <c r="C316" i="3" s="1"/>
  <c r="D320" i="3"/>
  <c r="D319" i="3" s="1"/>
  <c r="C320" i="3"/>
  <c r="C319" i="3" s="1"/>
  <c r="D327" i="3"/>
  <c r="D326" i="3" s="1"/>
  <c r="C327" i="3"/>
  <c r="C326" i="3" s="1"/>
  <c r="D330" i="3"/>
  <c r="D329" i="3" s="1"/>
  <c r="C330" i="3"/>
  <c r="C329" i="3" s="1"/>
  <c r="D333" i="3"/>
  <c r="D332" i="3" s="1"/>
  <c r="C333" i="3"/>
  <c r="C332" i="3" s="1"/>
  <c r="D338" i="3"/>
  <c r="D337" i="3" s="1"/>
  <c r="C338" i="3"/>
  <c r="C337" i="3" s="1"/>
  <c r="D341" i="3"/>
  <c r="C341" i="3"/>
  <c r="D344" i="3"/>
  <c r="C344" i="3"/>
  <c r="C357" i="3"/>
  <c r="C356" i="3" s="1"/>
  <c r="D349" i="3"/>
  <c r="C349" i="3"/>
  <c r="D357" i="3"/>
  <c r="D356" i="3" s="1"/>
  <c r="D362" i="3"/>
  <c r="D361" i="3" s="1"/>
  <c r="C362" i="3"/>
  <c r="C361" i="3" s="1"/>
  <c r="D367" i="3"/>
  <c r="D366" i="3" s="1"/>
  <c r="D365" i="3" s="1"/>
  <c r="D364" i="3" s="1"/>
  <c r="C367" i="3"/>
  <c r="C366" i="3" s="1"/>
  <c r="C365" i="3" s="1"/>
  <c r="C364" i="3" s="1"/>
  <c r="D371" i="3"/>
  <c r="D370" i="3" s="1"/>
  <c r="D369" i="3" s="1"/>
  <c r="C371" i="3"/>
  <c r="C370" i="3" s="1"/>
  <c r="C369" i="3" s="1"/>
  <c r="C31" i="3" l="1"/>
  <c r="D31" i="3"/>
  <c r="D8" i="3" s="1"/>
  <c r="F173" i="3"/>
  <c r="C172" i="3"/>
  <c r="C322" i="3"/>
  <c r="D322" i="3"/>
  <c r="E103" i="3"/>
  <c r="C102" i="3"/>
  <c r="F103" i="3"/>
  <c r="D288" i="3"/>
  <c r="C258" i="3"/>
  <c r="C249" i="3"/>
  <c r="C8" i="3"/>
  <c r="C288" i="3"/>
  <c r="D258" i="3"/>
  <c r="E42" i="3"/>
  <c r="F77" i="3"/>
  <c r="F42" i="3"/>
  <c r="C281" i="3"/>
  <c r="C280" i="3" s="1"/>
  <c r="D102" i="3"/>
  <c r="D128" i="3"/>
  <c r="D172" i="3"/>
  <c r="C128" i="3"/>
  <c r="C315" i="3"/>
  <c r="D281" i="3"/>
  <c r="D280" i="3" s="1"/>
  <c r="D315" i="3"/>
  <c r="C348" i="3"/>
  <c r="C347" i="3" s="1"/>
  <c r="C340" i="3"/>
  <c r="C336" i="3" s="1"/>
  <c r="D249" i="3"/>
  <c r="D239" i="3"/>
  <c r="D238" i="3" s="1"/>
  <c r="D348" i="3"/>
  <c r="D347" i="3" s="1"/>
  <c r="D340" i="3"/>
  <c r="D336" i="3" s="1"/>
  <c r="C239" i="3"/>
  <c r="C238" i="3" s="1"/>
  <c r="A71" i="3"/>
  <c r="A72" i="3"/>
  <c r="A73" i="3"/>
  <c r="C310" i="3" l="1"/>
  <c r="D310" i="3"/>
  <c r="D221" i="3"/>
  <c r="C279" i="3"/>
  <c r="C335" i="3"/>
  <c r="D279" i="3"/>
  <c r="C221" i="3"/>
  <c r="D335" i="3"/>
  <c r="F372" i="3"/>
  <c r="E372" i="3"/>
  <c r="F371" i="3"/>
  <c r="E371" i="3"/>
  <c r="F370" i="3"/>
  <c r="E370" i="3"/>
  <c r="F369" i="3"/>
  <c r="E369" i="3"/>
  <c r="F368" i="3"/>
  <c r="E368" i="3"/>
  <c r="F367" i="3"/>
  <c r="E367" i="3"/>
  <c r="F366" i="3"/>
  <c r="E366" i="3"/>
  <c r="F365" i="3"/>
  <c r="E365" i="3"/>
  <c r="F364" i="3"/>
  <c r="E364" i="3"/>
  <c r="F363" i="3"/>
  <c r="E363" i="3"/>
  <c r="F362" i="3"/>
  <c r="E362" i="3"/>
  <c r="F361" i="3"/>
  <c r="E361" i="3"/>
  <c r="F360" i="3"/>
  <c r="E360" i="3"/>
  <c r="F359" i="3"/>
  <c r="E359" i="3"/>
  <c r="F358" i="3"/>
  <c r="E358" i="3"/>
  <c r="F357" i="3"/>
  <c r="E357" i="3"/>
  <c r="F356" i="3"/>
  <c r="E356" i="3"/>
  <c r="F355" i="3"/>
  <c r="E355" i="3"/>
  <c r="F353" i="3"/>
  <c r="E353" i="3"/>
  <c r="F352" i="3"/>
  <c r="E352" i="3"/>
  <c r="F350" i="3"/>
  <c r="E350" i="3"/>
  <c r="F349" i="3"/>
  <c r="E349" i="3"/>
  <c r="F348" i="3"/>
  <c r="E348" i="3"/>
  <c r="F347" i="3"/>
  <c r="E347" i="3"/>
  <c r="F346" i="3"/>
  <c r="E346" i="3"/>
  <c r="F345" i="3"/>
  <c r="E345" i="3"/>
  <c r="F344" i="3"/>
  <c r="E344" i="3"/>
  <c r="F343" i="3"/>
  <c r="E343" i="3"/>
  <c r="F342" i="3"/>
  <c r="E342" i="3"/>
  <c r="F341" i="3"/>
  <c r="E341" i="3"/>
  <c r="F340" i="3"/>
  <c r="E340" i="3"/>
  <c r="F339" i="3"/>
  <c r="E339" i="3"/>
  <c r="F338" i="3"/>
  <c r="E338" i="3"/>
  <c r="F337" i="3"/>
  <c r="E337" i="3"/>
  <c r="F336" i="3"/>
  <c r="E336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6" i="3"/>
  <c r="E326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12" i="3"/>
  <c r="E312" i="3"/>
  <c r="F311" i="3"/>
  <c r="E311" i="3"/>
  <c r="F309" i="3"/>
  <c r="E309" i="3"/>
  <c r="F308" i="3"/>
  <c r="E308" i="3"/>
  <c r="F307" i="3"/>
  <c r="E307" i="3"/>
  <c r="F306" i="3"/>
  <c r="E306" i="3"/>
  <c r="F304" i="3"/>
  <c r="F303" i="3"/>
  <c r="E303" i="3"/>
  <c r="F302" i="3"/>
  <c r="E302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90" i="3"/>
  <c r="E290" i="3"/>
  <c r="F289" i="3"/>
  <c r="E289" i="3"/>
  <c r="F288" i="3"/>
  <c r="E288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E219" i="3"/>
  <c r="F218" i="3"/>
  <c r="E218" i="3"/>
  <c r="F217" i="3"/>
  <c r="E217" i="3"/>
  <c r="F216" i="3"/>
  <c r="E216" i="3"/>
  <c r="F215" i="3"/>
  <c r="E215" i="3"/>
  <c r="F214" i="3"/>
  <c r="E214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6" i="3"/>
  <c r="E176" i="3"/>
  <c r="F175" i="3"/>
  <c r="E175" i="3"/>
  <c r="F174" i="3"/>
  <c r="E174" i="3"/>
  <c r="E173" i="3"/>
  <c r="F172" i="3"/>
  <c r="E172" i="3"/>
  <c r="F171" i="3"/>
  <c r="E171" i="3"/>
  <c r="F170" i="3"/>
  <c r="E170" i="3"/>
  <c r="F169" i="3"/>
  <c r="E169" i="3"/>
  <c r="F168" i="3"/>
  <c r="E168" i="3"/>
  <c r="F166" i="3"/>
  <c r="E166" i="3"/>
  <c r="F165" i="3"/>
  <c r="E165" i="3"/>
  <c r="F164" i="3"/>
  <c r="E164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E77" i="3"/>
  <c r="F76" i="3"/>
  <c r="E76" i="3"/>
  <c r="F73" i="3"/>
  <c r="E73" i="3"/>
  <c r="F72" i="3"/>
  <c r="E72" i="3"/>
  <c r="F71" i="3"/>
  <c r="E71" i="3"/>
  <c r="F68" i="3"/>
  <c r="E68" i="3"/>
  <c r="F65" i="3"/>
  <c r="E65" i="3"/>
  <c r="F64" i="3"/>
  <c r="E64" i="3"/>
  <c r="F63" i="3"/>
  <c r="E63" i="3"/>
  <c r="F60" i="3"/>
  <c r="E60" i="3"/>
  <c r="F59" i="3"/>
  <c r="E59" i="3"/>
  <c r="F58" i="3"/>
  <c r="E58" i="3"/>
  <c r="F55" i="3"/>
  <c r="E55" i="3"/>
  <c r="F54" i="3"/>
  <c r="E54" i="3"/>
  <c r="F53" i="3"/>
  <c r="E53" i="3"/>
  <c r="F52" i="3"/>
  <c r="E52" i="3"/>
  <c r="F50" i="3"/>
  <c r="E50" i="3"/>
  <c r="F41" i="3"/>
  <c r="E41" i="3"/>
  <c r="F40" i="3"/>
  <c r="E40" i="3"/>
  <c r="F39" i="3"/>
  <c r="E39" i="3"/>
  <c r="F36" i="3"/>
  <c r="E36" i="3"/>
  <c r="F35" i="3"/>
  <c r="E35" i="3"/>
  <c r="F34" i="3"/>
  <c r="E34" i="3"/>
  <c r="F30" i="3"/>
  <c r="E30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F13" i="3"/>
  <c r="E13" i="3"/>
  <c r="F12" i="3"/>
  <c r="E12" i="3"/>
  <c r="F8" i="3"/>
  <c r="E8" i="3"/>
  <c r="F74" i="3"/>
  <c r="F69" i="3"/>
  <c r="F66" i="3"/>
  <c r="E61" i="3"/>
  <c r="F61" i="3"/>
  <c r="F56" i="3"/>
  <c r="E51" i="3"/>
  <c r="F51" i="3"/>
  <c r="F49" i="3"/>
  <c r="F37" i="3"/>
  <c r="E37" i="3"/>
  <c r="F32" i="3"/>
  <c r="F26" i="3"/>
  <c r="F28" i="3"/>
  <c r="F22" i="3"/>
  <c r="F16" i="3"/>
  <c r="C6" i="3" l="1"/>
  <c r="D6" i="3"/>
  <c r="F279" i="3"/>
  <c r="E221" i="3"/>
  <c r="F221" i="3"/>
  <c r="E335" i="3"/>
  <c r="E279" i="3"/>
  <c r="F310" i="3"/>
  <c r="E310" i="3"/>
  <c r="F335" i="3"/>
  <c r="E11" i="3"/>
  <c r="E69" i="3"/>
  <c r="E26" i="3"/>
  <c r="F23" i="3"/>
  <c r="E23" i="3"/>
  <c r="E22" i="3"/>
  <c r="F11" i="3"/>
  <c r="E16" i="3"/>
  <c r="E28" i="3"/>
  <c r="E32" i="3"/>
  <c r="E56" i="3"/>
  <c r="E66" i="3"/>
  <c r="E74" i="3"/>
  <c r="E17" i="3"/>
  <c r="E33" i="3"/>
  <c r="E49" i="3"/>
  <c r="E57" i="3"/>
  <c r="F17" i="3"/>
  <c r="F29" i="3"/>
  <c r="F33" i="3"/>
  <c r="F75" i="3"/>
  <c r="E10" i="3"/>
  <c r="E38" i="3"/>
  <c r="E62" i="3"/>
  <c r="E70" i="3"/>
  <c r="E29" i="3"/>
  <c r="E67" i="3"/>
  <c r="E75" i="3"/>
  <c r="F57" i="3"/>
  <c r="F67" i="3"/>
  <c r="F10" i="3"/>
  <c r="F38" i="3"/>
  <c r="F62" i="3"/>
  <c r="F70" i="3"/>
  <c r="F15" i="3"/>
  <c r="E9" i="3"/>
  <c r="F9" i="3"/>
  <c r="E48" i="3" l="1"/>
  <c r="E15" i="3"/>
  <c r="F48" i="3"/>
  <c r="F6" i="3"/>
  <c r="E6" i="3"/>
  <c r="E31" i="3" l="1"/>
  <c r="F31" i="3"/>
</calcChain>
</file>

<file path=xl/sharedStrings.xml><?xml version="1.0" encoding="utf-8"?>
<sst xmlns="http://schemas.openxmlformats.org/spreadsheetml/2006/main" count="737" uniqueCount="464">
  <si>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</si>
  <si>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</si>
  <si>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</si>
  <si>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</si>
  <si>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</si>
  <si>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</si>
  <si>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</si>
  <si>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</si>
  <si>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</si>
  <si>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</si>
  <si>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</si>
  <si>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</si>
  <si>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</si>
  <si>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</si>
  <si>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</si>
  <si>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</si>
  <si>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</si>
  <si>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</si>
  <si>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</si>
  <si>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</si>
  <si>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</si>
  <si>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</si>
  <si>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</si>
  <si>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</si>
  <si>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</si>
  <si>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</si>
  <si>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</si>
  <si>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</si>
  <si>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</si>
  <si>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</si>
  <si>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</si>
  <si>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</si>
  <si>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</si>
  <si>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</si>
  <si>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</si>
  <si>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</si>
  <si>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</si>
  <si>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</si>
  <si>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</si>
  <si>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</si>
  <si>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</si>
  <si>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</si>
  <si>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</si>
  <si>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</si>
  <si>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</si>
  <si>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</si>
  <si>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</si>
  <si>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</si>
  <si>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</si>
  <si>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</si>
  <si>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</si>
  <si>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</si>
  <si>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</si>
  <si>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</si>
  <si>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</si>
  <si>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</si>
  <si>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</si>
  <si>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</si>
  <si>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</si>
  <si>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</si>
  <si>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</si>
  <si>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</si>
  <si>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</si>
  <si>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</si>
  <si>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</si>
  <si>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</si>
  <si>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</si>
  <si>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</si>
  <si>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</si>
  <si>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</si>
  <si>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</si>
  <si>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</si>
  <si>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</si>
  <si>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</si>
  <si>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</si>
  <si>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</si>
  <si>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</si>
  <si>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</si>
  <si>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</si>
  <si>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 xml:space="preserve"> 000 0106 0000000000 300</t>
  </si>
  <si>
    <t>Социальные выплаты гражданам, кроме публичных нормативных социальных выплат</t>
  </si>
  <si>
    <t xml:space="preserve"> 000 0106 0000000000 320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</si>
  <si>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</si>
  <si>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</si>
  <si>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</si>
  <si>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</si>
  <si>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</si>
  <si>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</si>
  <si>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</si>
  <si>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</si>
  <si>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</si>
  <si>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</si>
  <si>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</si>
  <si>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</si>
  <si>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</si>
  <si>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</si>
  <si>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</si>
  <si>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</si>
  <si>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</si>
  <si>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</si>
  <si>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</si>
  <si>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</si>
  <si>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</si>
  <si>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</si>
  <si>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</si>
  <si>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</si>
  <si>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</si>
  <si>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</si>
  <si>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</si>
  <si>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</si>
  <si>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</si>
  <si>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</si>
  <si>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</si>
  <si>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</si>
  <si>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</si>
  <si>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</si>
  <si>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</si>
  <si>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</si>
  <si>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</si>
  <si>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</si>
  <si>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</si>
  <si>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</si>
  <si>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</si>
  <si>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</si>
  <si>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</si>
  <si>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</si>
  <si>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</si>
  <si>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</si>
  <si>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</si>
  <si>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</si>
  <si>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</si>
  <si>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</si>
  <si>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</si>
  <si>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</si>
  <si>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</si>
  <si>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</si>
  <si>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</si>
  <si>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</si>
  <si>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</si>
  <si>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</si>
  <si>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</si>
  <si>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</si>
  <si>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</si>
  <si>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</si>
  <si>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</si>
  <si>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</si>
  <si>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</si>
  <si>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</si>
  <si>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</si>
  <si>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</si>
  <si>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</si>
  <si>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</si>
  <si>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</si>
  <si>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</si>
  <si>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</si>
  <si>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</si>
  <si>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</si>
  <si>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</si>
  <si>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</si>
  <si>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</si>
  <si>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</si>
  <si>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</si>
  <si>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</si>
  <si>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</si>
  <si>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</si>
  <si>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</si>
  <si>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</si>
  <si>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</si>
  <si>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</si>
  <si>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</si>
  <si>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</si>
  <si>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</si>
  <si>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</si>
  <si>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</si>
  <si>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</si>
  <si>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</si>
  <si>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</si>
  <si>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</si>
  <si>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</si>
  <si>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</si>
  <si>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</si>
  <si>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</si>
  <si>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</si>
  <si>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</si>
  <si>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</si>
  <si>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</si>
  <si>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</si>
  <si>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</si>
  <si>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</si>
  <si>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</si>
  <si>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</si>
  <si>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</si>
  <si>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</si>
  <si>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</si>
  <si>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</si>
  <si>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</si>
  <si>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</si>
  <si>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</si>
  <si>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</si>
  <si>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</si>
  <si>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</si>
  <si>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</si>
  <si>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</si>
  <si>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</si>
  <si>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</si>
  <si>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</si>
  <si>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</si>
  <si>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</si>
  <si>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</si>
  <si>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</si>
  <si>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</si>
  <si>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</si>
  <si>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</si>
  <si>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</si>
  <si>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</si>
  <si>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</si>
  <si>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</si>
  <si>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</si>
  <si>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</si>
  <si>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</si>
  <si>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</si>
  <si>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</si>
  <si>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</si>
  <si>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</si>
  <si>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</si>
  <si>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</si>
  <si>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</si>
  <si>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</si>
  <si>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</si>
  <si>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</si>
  <si>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</si>
  <si>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</si>
  <si>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</si>
  <si>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</si>
  <si>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</si>
  <si>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</si>
  <si>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</si>
  <si>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</si>
  <si>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</si>
  <si>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</si>
  <si>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</si>
  <si>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</si>
  <si>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</si>
  <si>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</si>
  <si>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</si>
  <si>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</si>
  <si>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</si>
  <si>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</si>
  <si>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</si>
  <si>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</si>
  <si>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</si>
  <si>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</si>
  <si>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</si>
  <si>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</si>
  <si>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</si>
  <si>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</si>
  <si>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</si>
  <si>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</si>
  <si>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</si>
  <si>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</si>
  <si>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</si>
  <si>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</si>
  <si>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</si>
  <si>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</si>
  <si>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</si>
  <si>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</si>
  <si>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</si>
  <si>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</si>
  <si>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</si>
  <si>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</si>
  <si>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</si>
  <si>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</si>
  <si>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</si>
  <si>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</si>
  <si>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</si>
  <si>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</si>
  <si>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</si>
  <si>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</si>
  <si>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</si>
  <si>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</si>
  <si>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</si>
  <si>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</si>
  <si>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</si>
  <si>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</si>
  <si>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</si>
  <si>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</si>
  <si>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</si>
  <si>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</si>
  <si>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</si>
  <si>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</si>
  <si>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</si>
  <si>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</si>
  <si>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</si>
  <si>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</si>
  <si>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</si>
  <si>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</si>
  <si>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</si>
  <si>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</si>
  <si>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</si>
  <si>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</si>
  <si>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</si>
  <si>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</si>
  <si>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</si>
  <si>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</si>
  <si>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</si>
  <si>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</si>
  <si>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</si>
  <si>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</si>
  <si>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</si>
  <si>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</si>
  <si>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</si>
  <si>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</si>
  <si>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</si>
  <si>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</si>
  <si>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</si>
  <si>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</si>
  <si>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</si>
  <si>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</si>
  <si>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</si>
  <si>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</si>
  <si>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</si>
  <si>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</si>
  <si>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</si>
  <si>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</si>
  <si>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</si>
  <si>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</si>
  <si>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</si>
  <si>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</si>
  <si>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</si>
  <si>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</si>
  <si>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</si>
  <si>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</si>
  <si>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</si>
  <si>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</si>
  <si>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</si>
  <si>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</si>
  <si>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</si>
  <si>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</si>
  <si>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</si>
  <si>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</si>
  <si>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</si>
  <si>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</si>
  <si>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</si>
  <si>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</si>
  <si>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</si>
  <si>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</si>
  <si>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</si>
  <si>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</si>
  <si>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</si>
  <si>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</si>
  <si>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</si>
  <si>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</si>
  <si>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</si>
  <si>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</si>
  <si>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</si>
  <si>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</si>
  <si>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</si>
  <si>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</si>
  <si>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</si>
  <si>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</si>
  <si>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</si>
  <si>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</si>
  <si>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</si>
  <si>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</si>
  <si>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</si>
  <si>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</si>
  <si>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</si>
  <si>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</si>
  <si>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</si>
  <si>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</si>
  <si>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</si>
  <si>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</si>
  <si>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</si>
  <si>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</si>
  <si>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</si>
  <si>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</si>
  <si>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</si>
  <si>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</si>
  <si>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</si>
  <si>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</si>
  <si>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</si>
  <si>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</si>
  <si>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</si>
  <si>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</si>
  <si>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</si>
  <si>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</si>
  <si>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</si>
  <si>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</si>
  <si>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</si>
  <si>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</si>
  <si>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</si>
  <si>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</si>
  <si>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</si>
  <si>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</si>
  <si>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</si>
  <si>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</si>
  <si>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</si>
  <si>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</si>
  <si>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</si>
  <si>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</si>
  <si>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</si>
  <si>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</si>
  <si>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</si>
  <si>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</si>
  <si>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</si>
  <si>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</si>
  <si>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</si>
  <si>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</si>
  <si>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</si>
  <si>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</si>
  <si>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</si>
  <si>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</si>
  <si>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</si>
  <si>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</si>
  <si>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</si>
  <si>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</si>
  <si>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</si>
  <si>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</si>
  <si>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</si>
  <si>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</si>
  <si>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000 0103 0000000000 123</t>
  </si>
  <si>
    <t xml:space="preserve"> 000 0103 0000000000 300</t>
  </si>
  <si>
    <t xml:space="preserve"> 000 0103 0000000000 360</t>
  </si>
  <si>
    <t>Иные выплаты населению</t>
  </si>
  <si>
    <t xml:space="preserve"> 000 0106 0000000000 851</t>
  </si>
  <si>
    <t xml:space="preserve"> 000 1105 0000000000 110</t>
  </si>
  <si>
    <t xml:space="preserve"> 000 1105 0000000000 113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</si>
  <si>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</si>
  <si>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000 0104 0000000000 300</t>
  </si>
  <si>
    <t xml:space="preserve"> 000 0104 0000000000 320</t>
  </si>
  <si>
    <t xml:space="preserve"> 000 0104 0000000000 321</t>
  </si>
  <si>
    <t xml:space="preserve"> 000 0412 0000000000 813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</si>
  <si>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</si>
  <si>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000 0310 0000000000 830</t>
  </si>
  <si>
    <t xml:space="preserve"> 000 0310 0000000000 831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</si>
  <si>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</si>
  <si>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</si>
  <si>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</si>
  <si>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000 0505 0000000000 853</t>
  </si>
  <si>
    <t xml:space="preserve"> 000 0707 0000000000 620</t>
  </si>
  <si>
    <t xml:space="preserve"> 000 0707 0000000000 622</t>
  </si>
  <si>
    <t xml:space="preserve"> 000 0709 0000000000 300</t>
  </si>
  <si>
    <t xml:space="preserve"> 000 0709 0000000000 320</t>
  </si>
  <si>
    <t xml:space="preserve"> 000 0709 0000000000 321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</si>
  <si>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</si>
  <si>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</si>
  <si>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</si>
  <si>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000 0804 0000000000 612</t>
  </si>
  <si>
    <t xml:space="preserve"> 000 1105 0000000000 123</t>
  </si>
  <si>
    <t>000 1004 0000000000 200</t>
  </si>
  <si>
    <t>000 1004 0000000000 240</t>
  </si>
  <si>
    <t xml:space="preserve"> 000 0501 0000000000 412</t>
  </si>
  <si>
    <t xml:space="preserve"> 000 0501 0000000000 400</t>
  </si>
  <si>
    <t xml:space="preserve"> 000 0501 0000000000 410</t>
  </si>
  <si>
    <t xml:space="preserve"> 000 1004 0000000000 244</t>
  </si>
  <si>
    <t xml:space="preserve"> 000 0104 0000000000 412</t>
  </si>
  <si>
    <t xml:space="preserve"> 000 0104 0000000000 410</t>
  </si>
  <si>
    <t xml:space="preserve"> 000 0104 0000000000 400</t>
  </si>
  <si>
    <t xml:space="preserve"> 000 0410 0000000000 813</t>
  </si>
  <si>
    <t xml:space="preserve"> 000 0410 0000000000 810</t>
  </si>
  <si>
    <t xml:space="preserve"> 000 0410 0000000000 800</t>
  </si>
  <si>
    <t xml:space="preserve"> 000 0412 0000000000 321</t>
  </si>
  <si>
    <t xml:space="preserve"> 000 0412 0000000000 320</t>
  </si>
  <si>
    <t xml:space="preserve"> 000 0412 0000000000 300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</si>
</sst>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8">
    <xf numFmtId="0" fontId="0" fillId="0" borderId="0" xfId="0"/>
    <xf numFmtId="0" fontId="0" fillId="0" borderId="0" xfId="0" applyProtection="1">
      <protection locked="0"/>
    </xf>
    <xf numFmtId="0" fontId="4" fillId="0" borderId="1" xfId="5"/>
    <xf numFmtId="0" fontId="6" fillId="0" borderId="1" xfId="18"/>
    <xf numFmtId="0" fontId="6" fillId="2" borderId="1" xfId="54"/>
    <xf numFmtId="0" fontId="6" fillId="0" borderId="1" xfId="55">
      <alignment horizontal="left" wrapText="1"/>
    </xf>
    <xf numFmtId="49" fontId="6" fillId="0" borderId="1" xfId="57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9" fillId="0" borderId="46" xfId="48" applyFont="1" applyBorder="1" applyAlignment="1">
      <alignment horizontal="left" vertical="center" wrapText="1"/>
    </xf>
    <xf numFmtId="0" fontId="18" fillId="0" borderId="46" xfId="48" applyFont="1" applyBorder="1" applyAlignment="1">
      <alignment horizontal="left" vertical="center" wrapText="1"/>
    </xf>
    <xf numFmtId="0" fontId="18" fillId="4" borderId="46" xfId="48" applyFont="1" applyFill="1" applyBorder="1" applyAlignment="1">
      <alignment horizontal="left" vertical="center" wrapText="1"/>
    </xf>
    <xf numFmtId="0" fontId="6" fillId="0" borderId="1" xfId="58" applyBorder="1">
      <alignment horizontal="left"/>
    </xf>
    <xf numFmtId="49" fontId="6" fillId="0" borderId="1" xfId="59" applyBorder="1"/>
    <xf numFmtId="4" fontId="4" fillId="0" borderId="1" xfId="61" applyNumberFormat="1" applyBorder="1"/>
    <xf numFmtId="0" fontId="0" fillId="0" borderId="1" xfId="0" applyBorder="1" applyProtection="1">
      <protection locked="0"/>
    </xf>
    <xf numFmtId="0" fontId="19" fillId="4" borderId="46" xfId="48" applyFont="1" applyFill="1" applyBorder="1" applyAlignment="1">
      <alignment horizontal="left" vertical="center" wrapText="1"/>
    </xf>
    <xf numFmtId="0" fontId="17" fillId="4" borderId="46" xfId="48" applyFont="1" applyFill="1" applyBorder="1" applyAlignment="1">
      <alignment horizontal="left" vertical="center" wrapText="1"/>
    </xf>
    <xf numFmtId="0" fontId="19" fillId="0" borderId="1" xfId="1" applyFont="1" applyAlignment="1">
      <alignment horizontal="center"/>
    </xf>
    <xf numFmtId="49" fontId="19" fillId="0" borderId="46" xfId="50" applyFont="1" applyFill="1" applyBorder="1" applyAlignment="1">
      <alignment horizontal="center" vertical="center"/>
    </xf>
    <xf numFmtId="4" fontId="20" fillId="0" borderId="46" xfId="40" applyFont="1" applyFill="1" applyBorder="1" applyAlignment="1">
      <alignment vertical="center"/>
    </xf>
    <xf numFmtId="165" fontId="20" fillId="0" borderId="46" xfId="40" applyNumberFormat="1" applyFont="1" applyFill="1" applyBorder="1" applyAlignment="1">
      <alignment vertical="center"/>
    </xf>
    <xf numFmtId="49" fontId="18" fillId="0" borderId="46" xfId="50" applyFont="1" applyFill="1" applyBorder="1" applyAlignment="1">
      <alignment horizontal="center" vertical="center"/>
    </xf>
    <xf numFmtId="4" fontId="18" fillId="0" borderId="46" xfId="40" applyFont="1" applyFill="1" applyBorder="1" applyAlignment="1">
      <alignment vertical="center"/>
    </xf>
    <xf numFmtId="165" fontId="18" fillId="0" borderId="46" xfId="40" applyNumberFormat="1" applyFont="1" applyFill="1" applyBorder="1" applyAlignment="1">
      <alignment vertical="center"/>
    </xf>
    <xf numFmtId="4" fontId="19" fillId="0" borderId="46" xfId="40" applyFont="1" applyFill="1" applyBorder="1" applyAlignment="1">
      <alignment vertical="center"/>
    </xf>
    <xf numFmtId="165" fontId="19" fillId="0" borderId="46" xfId="40" applyNumberFormat="1" applyFont="1" applyFill="1" applyBorder="1" applyAlignment="1">
      <alignment vertical="center"/>
    </xf>
    <xf numFmtId="4" fontId="17" fillId="0" borderId="46" xfId="40" applyFont="1" applyFill="1" applyBorder="1" applyAlignment="1">
      <alignment vertical="center"/>
    </xf>
  </cellXfs>
  <cellStyles count="168">
    <cellStyle name="br" xfId="163" xr:uid="{00000000-0005-0000-0000-000000000000}"/>
    <cellStyle name="col" xfId="162" xr:uid="{00000000-0005-0000-0000-000001000000}"/>
    <cellStyle name="style0" xfId="164" xr:uid="{00000000-0005-0000-0000-000002000000}"/>
    <cellStyle name="td" xfId="165" xr:uid="{00000000-0005-0000-0000-000003000000}"/>
    <cellStyle name="tr" xfId="161" xr:uid="{00000000-0005-0000-0000-000004000000}"/>
    <cellStyle name="xl100" xfId="80" xr:uid="{00000000-0005-0000-0000-000005000000}"/>
    <cellStyle name="xl101" xfId="86" xr:uid="{00000000-0005-0000-0000-000006000000}"/>
    <cellStyle name="xl102" xfId="82" xr:uid="{00000000-0005-0000-0000-000007000000}"/>
    <cellStyle name="xl103" xfId="90" xr:uid="{00000000-0005-0000-0000-000008000000}"/>
    <cellStyle name="xl104" xfId="93" xr:uid="{00000000-0005-0000-0000-000009000000}"/>
    <cellStyle name="xl105" xfId="78" xr:uid="{00000000-0005-0000-0000-00000A000000}"/>
    <cellStyle name="xl106" xfId="81" xr:uid="{00000000-0005-0000-0000-00000B000000}"/>
    <cellStyle name="xl107" xfId="87" xr:uid="{00000000-0005-0000-0000-00000C000000}"/>
    <cellStyle name="xl108" xfId="92" xr:uid="{00000000-0005-0000-0000-00000D000000}"/>
    <cellStyle name="xl109" xfId="79" xr:uid="{00000000-0005-0000-0000-00000E000000}"/>
    <cellStyle name="xl110" xfId="88" xr:uid="{00000000-0005-0000-0000-00000F000000}"/>
    <cellStyle name="xl111" xfId="89" xr:uid="{00000000-0005-0000-0000-000010000000}"/>
    <cellStyle name="xl112" xfId="83" xr:uid="{00000000-0005-0000-0000-000011000000}"/>
    <cellStyle name="xl113" xfId="91" xr:uid="{00000000-0005-0000-0000-000012000000}"/>
    <cellStyle name="xl114" xfId="84" xr:uid="{00000000-0005-0000-0000-000013000000}"/>
    <cellStyle name="xl115" xfId="85" xr:uid="{00000000-0005-0000-0000-000014000000}"/>
    <cellStyle name="xl116" xfId="94" xr:uid="{00000000-0005-0000-0000-000015000000}"/>
    <cellStyle name="xl117" xfId="117" xr:uid="{00000000-0005-0000-0000-000016000000}"/>
    <cellStyle name="xl118" xfId="121" xr:uid="{00000000-0005-0000-0000-000017000000}"/>
    <cellStyle name="xl119" xfId="125" xr:uid="{00000000-0005-0000-0000-000018000000}"/>
    <cellStyle name="xl120" xfId="131" xr:uid="{00000000-0005-0000-0000-000019000000}"/>
    <cellStyle name="xl121" xfId="132" xr:uid="{00000000-0005-0000-0000-00001A000000}"/>
    <cellStyle name="xl122" xfId="133" xr:uid="{00000000-0005-0000-0000-00001B000000}"/>
    <cellStyle name="xl123" xfId="135" xr:uid="{00000000-0005-0000-0000-00001C000000}"/>
    <cellStyle name="xl124" xfId="156" xr:uid="{00000000-0005-0000-0000-00001D000000}"/>
    <cellStyle name="xl125" xfId="159" xr:uid="{00000000-0005-0000-0000-00001E000000}"/>
    <cellStyle name="xl126" xfId="95" xr:uid="{00000000-0005-0000-0000-00001F000000}"/>
    <cellStyle name="xl127" xfId="98" xr:uid="{00000000-0005-0000-0000-000020000000}"/>
    <cellStyle name="xl128" xfId="101" xr:uid="{00000000-0005-0000-0000-000021000000}"/>
    <cellStyle name="xl129" xfId="103" xr:uid="{00000000-0005-0000-0000-000022000000}"/>
    <cellStyle name="xl130" xfId="108" xr:uid="{00000000-0005-0000-0000-000023000000}"/>
    <cellStyle name="xl131" xfId="110" xr:uid="{00000000-0005-0000-0000-000024000000}"/>
    <cellStyle name="xl132" xfId="112" xr:uid="{00000000-0005-0000-0000-000025000000}"/>
    <cellStyle name="xl133" xfId="113" xr:uid="{00000000-0005-0000-0000-000026000000}"/>
    <cellStyle name="xl134" xfId="118" xr:uid="{00000000-0005-0000-0000-000027000000}"/>
    <cellStyle name="xl135" xfId="122" xr:uid="{00000000-0005-0000-0000-000028000000}"/>
    <cellStyle name="xl136" xfId="126" xr:uid="{00000000-0005-0000-0000-000029000000}"/>
    <cellStyle name="xl137" xfId="134" xr:uid="{00000000-0005-0000-0000-00002A000000}"/>
    <cellStyle name="xl138" xfId="137" xr:uid="{00000000-0005-0000-0000-00002B000000}"/>
    <cellStyle name="xl139" xfId="141" xr:uid="{00000000-0005-0000-0000-00002C000000}"/>
    <cellStyle name="xl140" xfId="145" xr:uid="{00000000-0005-0000-0000-00002D000000}"/>
    <cellStyle name="xl141" xfId="149" xr:uid="{00000000-0005-0000-0000-00002E000000}"/>
    <cellStyle name="xl142" xfId="99" xr:uid="{00000000-0005-0000-0000-00002F000000}"/>
    <cellStyle name="xl143" xfId="102" xr:uid="{00000000-0005-0000-0000-000030000000}"/>
    <cellStyle name="xl144" xfId="104" xr:uid="{00000000-0005-0000-0000-000031000000}"/>
    <cellStyle name="xl145" xfId="109" xr:uid="{00000000-0005-0000-0000-000032000000}"/>
    <cellStyle name="xl146" xfId="111" xr:uid="{00000000-0005-0000-0000-000033000000}"/>
    <cellStyle name="xl147" xfId="114" xr:uid="{00000000-0005-0000-0000-000034000000}"/>
    <cellStyle name="xl148" xfId="119" xr:uid="{00000000-0005-0000-0000-000035000000}"/>
    <cellStyle name="xl149" xfId="123" xr:uid="{00000000-0005-0000-0000-000036000000}"/>
    <cellStyle name="xl150" xfId="127" xr:uid="{00000000-0005-0000-0000-000037000000}"/>
    <cellStyle name="xl151" xfId="129" xr:uid="{00000000-0005-0000-0000-000038000000}"/>
    <cellStyle name="xl152" xfId="136" xr:uid="{00000000-0005-0000-0000-000039000000}"/>
    <cellStyle name="xl153" xfId="138" xr:uid="{00000000-0005-0000-0000-00003A000000}"/>
    <cellStyle name="xl154" xfId="139" xr:uid="{00000000-0005-0000-0000-00003B000000}"/>
    <cellStyle name="xl155" xfId="140" xr:uid="{00000000-0005-0000-0000-00003C000000}"/>
    <cellStyle name="xl156" xfId="142" xr:uid="{00000000-0005-0000-0000-00003D000000}"/>
    <cellStyle name="xl157" xfId="143" xr:uid="{00000000-0005-0000-0000-00003E000000}"/>
    <cellStyle name="xl158" xfId="144" xr:uid="{00000000-0005-0000-0000-00003F000000}"/>
    <cellStyle name="xl159" xfId="146" xr:uid="{00000000-0005-0000-0000-000040000000}"/>
    <cellStyle name="xl160" xfId="147" xr:uid="{00000000-0005-0000-0000-000041000000}"/>
    <cellStyle name="xl161" xfId="148" xr:uid="{00000000-0005-0000-0000-000042000000}"/>
    <cellStyle name="xl162" xfId="150" xr:uid="{00000000-0005-0000-0000-000043000000}"/>
    <cellStyle name="xl163" xfId="97" xr:uid="{00000000-0005-0000-0000-000044000000}"/>
    <cellStyle name="xl164" xfId="105" xr:uid="{00000000-0005-0000-0000-000045000000}"/>
    <cellStyle name="xl165" xfId="115" xr:uid="{00000000-0005-0000-0000-000046000000}"/>
    <cellStyle name="xl166" xfId="120" xr:uid="{00000000-0005-0000-0000-000047000000}"/>
    <cellStyle name="xl167" xfId="124" xr:uid="{00000000-0005-0000-0000-000048000000}"/>
    <cellStyle name="xl168" xfId="128" xr:uid="{00000000-0005-0000-0000-000049000000}"/>
    <cellStyle name="xl169" xfId="151" xr:uid="{00000000-0005-0000-0000-00004A000000}"/>
    <cellStyle name="xl170" xfId="154" xr:uid="{00000000-0005-0000-0000-00004B000000}"/>
    <cellStyle name="xl171" xfId="157" xr:uid="{00000000-0005-0000-0000-00004C000000}"/>
    <cellStyle name="xl172" xfId="160" xr:uid="{00000000-0005-0000-0000-00004D000000}"/>
    <cellStyle name="xl173" xfId="152" xr:uid="{00000000-0005-0000-0000-00004E000000}"/>
    <cellStyle name="xl174" xfId="155" xr:uid="{00000000-0005-0000-0000-00004F000000}"/>
    <cellStyle name="xl175" xfId="153" xr:uid="{00000000-0005-0000-0000-000050000000}"/>
    <cellStyle name="xl176" xfId="106" xr:uid="{00000000-0005-0000-0000-000051000000}"/>
    <cellStyle name="xl177" xfId="96" xr:uid="{00000000-0005-0000-0000-000052000000}"/>
    <cellStyle name="xl178" xfId="107" xr:uid="{00000000-0005-0000-0000-000053000000}"/>
    <cellStyle name="xl179" xfId="116" xr:uid="{00000000-0005-0000-0000-000054000000}"/>
    <cellStyle name="xl180" xfId="130" xr:uid="{00000000-0005-0000-0000-000055000000}"/>
    <cellStyle name="xl181" xfId="158" xr:uid="{00000000-0005-0000-0000-000056000000}"/>
    <cellStyle name="xl182" xfId="100" xr:uid="{00000000-0005-0000-0000-000057000000}"/>
    <cellStyle name="xl21" xfId="166" xr:uid="{00000000-0005-0000-0000-000058000000}"/>
    <cellStyle name="xl22" xfId="1" xr:uid="{00000000-0005-0000-0000-000059000000}"/>
    <cellStyle name="xl23" xfId="7" xr:uid="{00000000-0005-0000-0000-00005A000000}"/>
    <cellStyle name="xl24" xfId="11" xr:uid="{00000000-0005-0000-0000-00005B000000}"/>
    <cellStyle name="xl25" xfId="18" xr:uid="{00000000-0005-0000-0000-00005C000000}"/>
    <cellStyle name="xl26" xfId="33" xr:uid="{00000000-0005-0000-0000-00005D000000}"/>
    <cellStyle name="xl27" xfId="5" xr:uid="{00000000-0005-0000-0000-00005E000000}"/>
    <cellStyle name="xl28" xfId="35" xr:uid="{00000000-0005-0000-0000-00005F000000}"/>
    <cellStyle name="xl29" xfId="37" xr:uid="{00000000-0005-0000-0000-000060000000}"/>
    <cellStyle name="xl30" xfId="43" xr:uid="{00000000-0005-0000-0000-000061000000}"/>
    <cellStyle name="xl31" xfId="48" xr:uid="{00000000-0005-0000-0000-000062000000}"/>
    <cellStyle name="xl32" xfId="167" xr:uid="{00000000-0005-0000-0000-000063000000}"/>
    <cellStyle name="xl33" xfId="12" xr:uid="{00000000-0005-0000-0000-000064000000}"/>
    <cellStyle name="xl34" xfId="29" xr:uid="{00000000-0005-0000-0000-000065000000}"/>
    <cellStyle name="xl35" xfId="38" xr:uid="{00000000-0005-0000-0000-000066000000}"/>
    <cellStyle name="xl36" xfId="44" xr:uid="{00000000-0005-0000-0000-000067000000}"/>
    <cellStyle name="xl37" xfId="49" xr:uid="{00000000-0005-0000-0000-000068000000}"/>
    <cellStyle name="xl38" xfId="52" xr:uid="{00000000-0005-0000-0000-000069000000}"/>
    <cellStyle name="xl39" xfId="30" xr:uid="{00000000-0005-0000-0000-00006A000000}"/>
    <cellStyle name="xl40" xfId="22" xr:uid="{00000000-0005-0000-0000-00006B000000}"/>
    <cellStyle name="xl41" xfId="39" xr:uid="{00000000-0005-0000-0000-00006C000000}"/>
    <cellStyle name="xl42" xfId="45" xr:uid="{00000000-0005-0000-0000-00006D000000}"/>
    <cellStyle name="xl43" xfId="50" xr:uid="{00000000-0005-0000-0000-00006E000000}"/>
    <cellStyle name="xl44" xfId="36" xr:uid="{00000000-0005-0000-0000-00006F000000}"/>
    <cellStyle name="xl45" xfId="40" xr:uid="{00000000-0005-0000-0000-000070000000}"/>
    <cellStyle name="xl46" xfId="54" xr:uid="{00000000-0005-0000-0000-000071000000}"/>
    <cellStyle name="xl47" xfId="2" xr:uid="{00000000-0005-0000-0000-000072000000}"/>
    <cellStyle name="xl48" xfId="19" xr:uid="{00000000-0005-0000-0000-000073000000}"/>
    <cellStyle name="xl49" xfId="25" xr:uid="{00000000-0005-0000-0000-000074000000}"/>
    <cellStyle name="xl50" xfId="27" xr:uid="{00000000-0005-0000-0000-000075000000}"/>
    <cellStyle name="xl51" xfId="8" xr:uid="{00000000-0005-0000-0000-000076000000}"/>
    <cellStyle name="xl52" xfId="13" xr:uid="{00000000-0005-0000-0000-000077000000}"/>
    <cellStyle name="xl53" xfId="20" xr:uid="{00000000-0005-0000-0000-000078000000}"/>
    <cellStyle name="xl54" xfId="3" xr:uid="{00000000-0005-0000-0000-000079000000}"/>
    <cellStyle name="xl55" xfId="34" xr:uid="{00000000-0005-0000-0000-00007A000000}"/>
    <cellStyle name="xl56" xfId="9" xr:uid="{00000000-0005-0000-0000-00007B000000}"/>
    <cellStyle name="xl57" xfId="14" xr:uid="{00000000-0005-0000-0000-00007C000000}"/>
    <cellStyle name="xl58" xfId="21" xr:uid="{00000000-0005-0000-0000-00007D000000}"/>
    <cellStyle name="xl59" xfId="24" xr:uid="{00000000-0005-0000-0000-00007E000000}"/>
    <cellStyle name="xl60" xfId="26" xr:uid="{00000000-0005-0000-0000-00007F000000}"/>
    <cellStyle name="xl61" xfId="28" xr:uid="{00000000-0005-0000-0000-000080000000}"/>
    <cellStyle name="xl62" xfId="31" xr:uid="{00000000-0005-0000-0000-000081000000}"/>
    <cellStyle name="xl63" xfId="32" xr:uid="{00000000-0005-0000-0000-000082000000}"/>
    <cellStyle name="xl64" xfId="4" xr:uid="{00000000-0005-0000-0000-000083000000}"/>
    <cellStyle name="xl65" xfId="10" xr:uid="{00000000-0005-0000-0000-000084000000}"/>
    <cellStyle name="xl66" xfId="15" xr:uid="{00000000-0005-0000-0000-000085000000}"/>
    <cellStyle name="xl67" xfId="41" xr:uid="{00000000-0005-0000-0000-000086000000}"/>
    <cellStyle name="xl68" xfId="46" xr:uid="{00000000-0005-0000-0000-000087000000}"/>
    <cellStyle name="xl69" xfId="42" xr:uid="{00000000-0005-0000-0000-000088000000}"/>
    <cellStyle name="xl70" xfId="47" xr:uid="{00000000-0005-0000-0000-000089000000}"/>
    <cellStyle name="xl71" xfId="51" xr:uid="{00000000-0005-0000-0000-00008A000000}"/>
    <cellStyle name="xl72" xfId="53" xr:uid="{00000000-0005-0000-0000-00008B000000}"/>
    <cellStyle name="xl73" xfId="6" xr:uid="{00000000-0005-0000-0000-00008C000000}"/>
    <cellStyle name="xl74" xfId="16" xr:uid="{00000000-0005-0000-0000-00008D000000}"/>
    <cellStyle name="xl75" xfId="23" xr:uid="{00000000-0005-0000-0000-00008E000000}"/>
    <cellStyle name="xl76" xfId="17" xr:uid="{00000000-0005-0000-0000-00008F000000}"/>
    <cellStyle name="xl77" xfId="55" xr:uid="{00000000-0005-0000-0000-000090000000}"/>
    <cellStyle name="xl78" xfId="58" xr:uid="{00000000-0005-0000-0000-000091000000}"/>
    <cellStyle name="xl79" xfId="62" xr:uid="{00000000-0005-0000-0000-000092000000}"/>
    <cellStyle name="xl80" xfId="69" xr:uid="{00000000-0005-0000-0000-000093000000}"/>
    <cellStyle name="xl81" xfId="71" xr:uid="{00000000-0005-0000-0000-000094000000}"/>
    <cellStyle name="xl82" xfId="56" xr:uid="{00000000-0005-0000-0000-000095000000}"/>
    <cellStyle name="xl83" xfId="67" xr:uid="{00000000-0005-0000-0000-000096000000}"/>
    <cellStyle name="xl84" xfId="70" xr:uid="{00000000-0005-0000-0000-000097000000}"/>
    <cellStyle name="xl85" xfId="72" xr:uid="{00000000-0005-0000-0000-000098000000}"/>
    <cellStyle name="xl86" xfId="77" xr:uid="{00000000-0005-0000-0000-000099000000}"/>
    <cellStyle name="xl87" xfId="57" xr:uid="{00000000-0005-0000-0000-00009A000000}"/>
    <cellStyle name="xl88" xfId="63" xr:uid="{00000000-0005-0000-0000-00009B000000}"/>
    <cellStyle name="xl89" xfId="73" xr:uid="{00000000-0005-0000-0000-00009C000000}"/>
    <cellStyle name="xl90" xfId="59" xr:uid="{00000000-0005-0000-0000-00009D000000}"/>
    <cellStyle name="xl91" xfId="64" xr:uid="{00000000-0005-0000-0000-00009E000000}"/>
    <cellStyle name="xl92" xfId="74" xr:uid="{00000000-0005-0000-0000-00009F000000}"/>
    <cellStyle name="xl93" xfId="65" xr:uid="{00000000-0005-0000-0000-0000A0000000}"/>
    <cellStyle name="xl94" xfId="68" xr:uid="{00000000-0005-0000-0000-0000A1000000}"/>
    <cellStyle name="xl95" xfId="75" xr:uid="{00000000-0005-0000-0000-0000A2000000}"/>
    <cellStyle name="xl96" xfId="66" xr:uid="{00000000-0005-0000-0000-0000A3000000}"/>
    <cellStyle name="xl97" xfId="76" xr:uid="{00000000-0005-0000-0000-0000A4000000}"/>
    <cellStyle name="xl98" xfId="60" xr:uid="{00000000-0005-0000-0000-0000A5000000}"/>
    <cellStyle name="xl99" xfId="61" xr:uid="{00000000-0005-0000-0000-0000A6000000}"/>
    <cellStyle name="Обычный" xfId="0" builtinId="0"/>
  </cellStyles>
  <dxfs count="0"/>
  <tableStyles count="0"/>
  <colors>
    <mruColors>
      <color rgb="FFFF66CC"/>
      <color rgb="FFCC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3"/>
  <sheetViews>
    <sheetView tabSelected="1" topLeftCell="A357" zoomScale="70" zoomScaleNormal="70" zoomScaleSheetLayoutView="100" workbookViewId="0">
      <selection activeCell="M13" sqref="M13"/>
    </sheetView>
  </sheetViews>
  <sheetFormatPr defaultColWidth="9.140625" defaultRowHeight="15" x14ac:dyDescent="0.25"/>
  <cols>
    <col min="1" max="1" width="62.28515625" style="1" customWidth="1"/>
    <col min="2" max="2" width="28.5703125" style="1" customWidth="1"/>
    <col min="3" max="3" width="18.5703125" style="1" customWidth="1"/>
    <col min="4" max="4" width="19.5703125" style="1" customWidth="1"/>
    <col min="5" max="5" width="14.28515625" style="1" customWidth="1"/>
    <col min="6" max="6" width="18.42578125" style="1" customWidth="1"/>
    <col min="7" max="7" width="9.140625" style="1" customWidth="1"/>
    <col min="8" max="16384" width="9.140625" style="1"/>
  </cols>
  <sheetData>
    <row r="1" spans="1:6" ht="7.5" customHeight="1" x14ac:dyDescent="0.25">
      <c r="A1" s="5"/>
      <c r="B1" s="6"/>
      <c r="C1" s="6"/>
      <c r="D1" s="2"/>
      <c r="E1" s="2"/>
    </row>
    <row r="2" spans="1:6" ht="14.1" customHeight="1" x14ac:dyDescent="0.25">
      <c r="A2" s="18" t="s">
        <v>417</v>
      </c>
      <c r="B2" s="18"/>
      <c r="C2" s="18"/>
      <c r="D2" s="18"/>
      <c r="E2" s="18"/>
      <c r="F2" s="18"/>
    </row>
    <row r="3" spans="1:6" ht="12.95" customHeight="1" x14ac:dyDescent="0.25">
      <c r="A3" s="12"/>
      <c r="B3" s="12"/>
      <c r="C3" s="13"/>
      <c r="D3" s="14"/>
      <c r="E3" s="2"/>
      <c r="F3" s="15"/>
    </row>
    <row r="4" spans="1:6" ht="47.25" x14ac:dyDescent="0.25">
      <c r="A4" s="7" t="s">
        <v>0</v>
      </c>
      <c r="B4" s="7" t="s">
        <v>5</v>
      </c>
      <c r="C4" s="7" t="s">
        <v>1</v>
      </c>
      <c r="D4" s="7" t="s">
        <v>2</v>
      </c>
      <c r="E4" s="7" t="s">
        <v>418</v>
      </c>
      <c r="F4" s="7" t="s">
        <v>419</v>
      </c>
    </row>
    <row r="5" spans="1:6" ht="15.6" customHeigh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25.5" customHeight="1" x14ac:dyDescent="0.25">
      <c r="A6" s="9" t="s">
        <v>6</v>
      </c>
      <c r="B6" s="19" t="s">
        <v>3</v>
      </c>
      <c r="C6" s="20">
        <f>C8+C102+C128+C172+C221+C279+C310+C335+C364+C369</f>
        <v>5279591334.1099987</v>
      </c>
      <c r="D6" s="20">
        <f>D8+D102+D128+D172+D221+D279+D310+D335+D364+D369</f>
        <v>4217724699.8799996</v>
      </c>
      <c r="E6" s="21">
        <f>D6/C6*100</f>
        <v>79.887332806053209</v>
      </c>
      <c r="F6" s="20">
        <f>C6-D6</f>
        <v>1061866634.2299991</v>
      </c>
    </row>
    <row r="7" spans="1:6" ht="14.25" customHeight="1" x14ac:dyDescent="0.25">
      <c r="A7" s="10" t="s">
        <v>4</v>
      </c>
      <c r="B7" s="22"/>
      <c r="C7" s="23"/>
      <c r="D7" s="23"/>
      <c r="E7" s="24"/>
      <c r="F7" s="23"/>
    </row>
    <row r="8" spans="1:6" ht="15.75" x14ac:dyDescent="0.25">
      <c r="A8" s="16" t="s">
        <v>7</v>
      </c>
      <c r="B8" s="19" t="s">
        <v>8</v>
      </c>
      <c r="C8" s="25">
        <f>C9+C15+C31+C55+C74+C77</f>
        <v>384349141.13999999</v>
      </c>
      <c r="D8" s="25">
        <f>D9+D15+D31+D55+D74+D77</f>
        <v>294769893.54000002</v>
      </c>
      <c r="E8" s="26">
        <f>D8*100/C8</f>
        <v>76.693261929946516</v>
      </c>
      <c r="F8" s="25">
        <f>C8-D8</f>
        <v>89579247.599999964</v>
      </c>
    </row>
    <row r="9" spans="1:6" ht="31.5" x14ac:dyDescent="0.25">
      <c r="A9" s="11" t="s">
        <v>9</v>
      </c>
      <c r="B9" s="22" t="s">
        <v>10</v>
      </c>
      <c r="C9" s="23">
        <f>C10</f>
        <v>6145845</v>
      </c>
      <c r="D9" s="23">
        <f>D10</f>
        <v>4610124.18</v>
      </c>
      <c r="E9" s="24">
        <f>D9*100/C9</f>
        <v>75.012047651706155</v>
      </c>
      <c r="F9" s="23">
        <f>C9-D9</f>
        <v>1535720.8200000003</v>
      </c>
    </row>
    <row r="10" spans="1:6" ht="78.75" x14ac:dyDescent="0.25">
      <c r="A10" s="11" t="s">
        <v>11</v>
      </c>
      <c r="B10" s="22" t="s">
        <v>12</v>
      </c>
      <c r="C10" s="23">
        <f>C11</f>
        <v>6145845</v>
      </c>
      <c r="D10" s="23">
        <f>D11</f>
        <v>4610124.18</v>
      </c>
      <c r="E10" s="24">
        <f t="shared" ref="E10:E76" si="0">D10*100/C10</f>
        <v>75.012047651706155</v>
      </c>
      <c r="F10" s="23">
        <f t="shared" ref="F10:F76" si="1">C10-D10</f>
        <v>1535720.8200000003</v>
      </c>
    </row>
    <row r="11" spans="1:6" ht="31.5" x14ac:dyDescent="0.25">
      <c r="A11" s="11" t="s">
        <v>13</v>
      </c>
      <c r="B11" s="22" t="s">
        <v>14</v>
      </c>
      <c r="C11" s="23">
        <f>C12+C13+C14</f>
        <v>6145845</v>
      </c>
      <c r="D11" s="23">
        <f>D12+D13+D14</f>
        <v>4610124.18</v>
      </c>
      <c r="E11" s="24">
        <f t="shared" si="0"/>
        <v>75.012047651706155</v>
      </c>
      <c r="F11" s="23">
        <f t="shared" si="1"/>
        <v>1535720.8200000003</v>
      </c>
    </row>
    <row r="12" spans="1:6" ht="31.5" x14ac:dyDescent="0.25">
      <c r="A12" s="11" t="s">
        <v>15</v>
      </c>
      <c r="B12" s="22" t="s">
        <v>16</v>
      </c>
      <c r="C12" s="23">
        <v>4620465</v>
      </c>
      <c r="D12" s="23">
        <v>3761780.72</v>
      </c>
      <c r="E12" s="24">
        <f t="shared" si="0"/>
        <v>81.415630677864669</v>
      </c>
      <c r="F12" s="23">
        <f t="shared" si="1"/>
        <v>858684.2799999998</v>
      </c>
    </row>
    <row r="13" spans="1:6" ht="47.25" x14ac:dyDescent="0.25">
      <c r="A13" s="11" t="s">
        <v>17</v>
      </c>
      <c r="B13" s="22" t="s">
        <v>18</v>
      </c>
      <c r="C13" s="23">
        <v>130000</v>
      </c>
      <c r="D13" s="23">
        <v>66538</v>
      </c>
      <c r="E13" s="24">
        <f t="shared" si="0"/>
        <v>51.183076923076925</v>
      </c>
      <c r="F13" s="23">
        <f t="shared" si="1"/>
        <v>63462</v>
      </c>
    </row>
    <row r="14" spans="1:6" ht="47.25" x14ac:dyDescent="0.25">
      <c r="A14" s="11" t="s">
        <v>19</v>
      </c>
      <c r="B14" s="22" t="s">
        <v>20</v>
      </c>
      <c r="C14" s="23">
        <v>1395380</v>
      </c>
      <c r="D14" s="23">
        <v>781805.46</v>
      </c>
      <c r="E14" s="24">
        <f>D14*100/C14</f>
        <v>56.028140004873222</v>
      </c>
      <c r="F14" s="23">
        <f t="shared" si="1"/>
        <v>613574.54</v>
      </c>
    </row>
    <row r="15" spans="1:6" ht="47.25" x14ac:dyDescent="0.25">
      <c r="A15" s="11" t="s">
        <v>21</v>
      </c>
      <c r="B15" s="22" t="s">
        <v>22</v>
      </c>
      <c r="C15" s="23">
        <f>C16+C22+C26+C28</f>
        <v>3197825</v>
      </c>
      <c r="D15" s="23">
        <f>D16+D22+D26+D28</f>
        <v>2024663.67</v>
      </c>
      <c r="E15" s="24">
        <f t="shared" si="0"/>
        <v>63.313773267767935</v>
      </c>
      <c r="F15" s="23">
        <f t="shared" si="1"/>
        <v>1173161.33</v>
      </c>
    </row>
    <row r="16" spans="1:6" ht="78.75" x14ac:dyDescent="0.25">
      <c r="A16" s="11" t="s">
        <v>11</v>
      </c>
      <c r="B16" s="22" t="s">
        <v>23</v>
      </c>
      <c r="C16" s="23">
        <f>C17</f>
        <v>2162180</v>
      </c>
      <c r="D16" s="23">
        <f>D17</f>
        <v>1462144.54</v>
      </c>
      <c r="E16" s="24">
        <f t="shared" si="0"/>
        <v>67.623627080076588</v>
      </c>
      <c r="F16" s="23">
        <f t="shared" si="1"/>
        <v>700035.46</v>
      </c>
    </row>
    <row r="17" spans="1:6" ht="31.5" x14ac:dyDescent="0.25">
      <c r="A17" s="11" t="s">
        <v>13</v>
      </c>
      <c r="B17" s="22" t="s">
        <v>24</v>
      </c>
      <c r="C17" s="23">
        <f>C18+C19+C20+C21</f>
        <v>2162180</v>
      </c>
      <c r="D17" s="23">
        <f>D18+D19+D20+D21</f>
        <v>1462144.54</v>
      </c>
      <c r="E17" s="24">
        <f t="shared" si="0"/>
        <v>67.623627080076588</v>
      </c>
      <c r="F17" s="23">
        <f t="shared" si="1"/>
        <v>700035.46</v>
      </c>
    </row>
    <row r="18" spans="1:6" ht="31.5" x14ac:dyDescent="0.25">
      <c r="A18" s="11" t="s">
        <v>15</v>
      </c>
      <c r="B18" s="22" t="s">
        <v>25</v>
      </c>
      <c r="C18" s="23">
        <v>1473564</v>
      </c>
      <c r="D18" s="23">
        <v>1085417.28</v>
      </c>
      <c r="E18" s="24">
        <f t="shared" si="0"/>
        <v>73.659323924851591</v>
      </c>
      <c r="F18" s="23">
        <f t="shared" si="1"/>
        <v>388146.72</v>
      </c>
    </row>
    <row r="19" spans="1:6" ht="47.25" x14ac:dyDescent="0.25">
      <c r="A19" s="11" t="s">
        <v>17</v>
      </c>
      <c r="B19" s="22" t="s">
        <v>26</v>
      </c>
      <c r="C19" s="23">
        <v>139600</v>
      </c>
      <c r="D19" s="23">
        <v>65456</v>
      </c>
      <c r="E19" s="24">
        <f t="shared" si="0"/>
        <v>46.888252148997132</v>
      </c>
      <c r="F19" s="23">
        <f t="shared" si="1"/>
        <v>74144</v>
      </c>
    </row>
    <row r="20" spans="1:6" ht="63" x14ac:dyDescent="0.25">
      <c r="A20" s="11" t="s">
        <v>149</v>
      </c>
      <c r="B20" s="22" t="s">
        <v>420</v>
      </c>
      <c r="C20" s="23">
        <v>104000</v>
      </c>
      <c r="D20" s="23">
        <v>0</v>
      </c>
      <c r="E20" s="24">
        <f t="shared" si="0"/>
        <v>0</v>
      </c>
      <c r="F20" s="23">
        <f t="shared" si="1"/>
        <v>104000</v>
      </c>
    </row>
    <row r="21" spans="1:6" ht="47.25" x14ac:dyDescent="0.25">
      <c r="A21" s="11" t="s">
        <v>19</v>
      </c>
      <c r="B21" s="22" t="s">
        <v>27</v>
      </c>
      <c r="C21" s="23">
        <v>445016</v>
      </c>
      <c r="D21" s="23">
        <v>311271.26</v>
      </c>
      <c r="E21" s="24">
        <f t="shared" si="0"/>
        <v>69.94608283747101</v>
      </c>
      <c r="F21" s="23">
        <f t="shared" si="1"/>
        <v>133744.74</v>
      </c>
    </row>
    <row r="22" spans="1:6" ht="31.5" x14ac:dyDescent="0.25">
      <c r="A22" s="11" t="s">
        <v>28</v>
      </c>
      <c r="B22" s="22" t="s">
        <v>29</v>
      </c>
      <c r="C22" s="23">
        <f>C23</f>
        <v>630645</v>
      </c>
      <c r="D22" s="23">
        <f>D23</f>
        <v>282519.13</v>
      </c>
      <c r="E22" s="24">
        <f t="shared" si="0"/>
        <v>44.79844127837373</v>
      </c>
      <c r="F22" s="23">
        <f t="shared" si="1"/>
        <v>348125.87</v>
      </c>
    </row>
    <row r="23" spans="1:6" ht="31.5" x14ac:dyDescent="0.25">
      <c r="A23" s="11" t="s">
        <v>30</v>
      </c>
      <c r="B23" s="22" t="s">
        <v>31</v>
      </c>
      <c r="C23" s="23">
        <f>C24+C25</f>
        <v>630645</v>
      </c>
      <c r="D23" s="23">
        <f>D24+D25</f>
        <v>282519.13</v>
      </c>
      <c r="E23" s="24">
        <f t="shared" si="0"/>
        <v>44.79844127837373</v>
      </c>
      <c r="F23" s="23">
        <f t="shared" si="1"/>
        <v>348125.87</v>
      </c>
    </row>
    <row r="24" spans="1:6" ht="31.5" x14ac:dyDescent="0.25">
      <c r="A24" s="11" t="s">
        <v>32</v>
      </c>
      <c r="B24" s="22" t="s">
        <v>33</v>
      </c>
      <c r="C24" s="23">
        <v>272275</v>
      </c>
      <c r="D24" s="23">
        <v>92319.37</v>
      </c>
      <c r="E24" s="24">
        <f t="shared" si="0"/>
        <v>33.906664218161787</v>
      </c>
      <c r="F24" s="23">
        <f t="shared" si="1"/>
        <v>179955.63</v>
      </c>
    </row>
    <row r="25" spans="1:6" ht="15.75" x14ac:dyDescent="0.25">
      <c r="A25" s="11" t="s">
        <v>34</v>
      </c>
      <c r="B25" s="22" t="s">
        <v>35</v>
      </c>
      <c r="C25" s="23">
        <v>358370</v>
      </c>
      <c r="D25" s="23">
        <v>190199.76</v>
      </c>
      <c r="E25" s="24">
        <f t="shared" si="0"/>
        <v>53.073572006585373</v>
      </c>
      <c r="F25" s="23">
        <f t="shared" si="1"/>
        <v>168170.23999999999</v>
      </c>
    </row>
    <row r="26" spans="1:6" ht="15.75" x14ac:dyDescent="0.25">
      <c r="A26" s="11" t="s">
        <v>78</v>
      </c>
      <c r="B26" s="22" t="s">
        <v>421</v>
      </c>
      <c r="C26" s="23">
        <f>C27</f>
        <v>125000</v>
      </c>
      <c r="D26" s="23">
        <f>D27</f>
        <v>0</v>
      </c>
      <c r="E26" s="24">
        <f t="shared" si="0"/>
        <v>0</v>
      </c>
      <c r="F26" s="23">
        <f t="shared" si="1"/>
        <v>125000</v>
      </c>
    </row>
    <row r="27" spans="1:6" ht="15.75" x14ac:dyDescent="0.25">
      <c r="A27" s="11" t="s">
        <v>423</v>
      </c>
      <c r="B27" s="22" t="s">
        <v>422</v>
      </c>
      <c r="C27" s="23">
        <v>125000</v>
      </c>
      <c r="D27" s="23">
        <v>0</v>
      </c>
      <c r="E27" s="24">
        <f t="shared" si="0"/>
        <v>0</v>
      </c>
      <c r="F27" s="23">
        <f t="shared" si="1"/>
        <v>125000</v>
      </c>
    </row>
    <row r="28" spans="1:6" ht="15.75" x14ac:dyDescent="0.25">
      <c r="A28" s="11" t="s">
        <v>36</v>
      </c>
      <c r="B28" s="22" t="s">
        <v>37</v>
      </c>
      <c r="C28" s="23">
        <f>C29</f>
        <v>280000</v>
      </c>
      <c r="D28" s="23">
        <f>D29</f>
        <v>280000</v>
      </c>
      <c r="E28" s="24">
        <f t="shared" si="0"/>
        <v>100</v>
      </c>
      <c r="F28" s="23">
        <f t="shared" si="1"/>
        <v>0</v>
      </c>
    </row>
    <row r="29" spans="1:6" ht="15.75" x14ac:dyDescent="0.25">
      <c r="A29" s="11" t="s">
        <v>38</v>
      </c>
      <c r="B29" s="22" t="s">
        <v>39</v>
      </c>
      <c r="C29" s="23">
        <f>C30</f>
        <v>280000</v>
      </c>
      <c r="D29" s="23">
        <f>D30</f>
        <v>280000</v>
      </c>
      <c r="E29" s="24">
        <f t="shared" si="0"/>
        <v>100</v>
      </c>
      <c r="F29" s="23">
        <f t="shared" si="1"/>
        <v>0</v>
      </c>
    </row>
    <row r="30" spans="1:6" ht="15.75" x14ac:dyDescent="0.25">
      <c r="A30" s="11" t="s">
        <v>40</v>
      </c>
      <c r="B30" s="22" t="s">
        <v>41</v>
      </c>
      <c r="C30" s="23">
        <v>280000</v>
      </c>
      <c r="D30" s="23">
        <v>280000</v>
      </c>
      <c r="E30" s="24">
        <f t="shared" si="0"/>
        <v>100</v>
      </c>
      <c r="F30" s="23">
        <f t="shared" si="1"/>
        <v>0</v>
      </c>
    </row>
    <row r="31" spans="1:6" ht="47.25" x14ac:dyDescent="0.25">
      <c r="A31" s="11" t="s">
        <v>42</v>
      </c>
      <c r="B31" s="22" t="s">
        <v>43</v>
      </c>
      <c r="C31" s="23">
        <f>C32+C37+C42+C48+C45</f>
        <v>158111064.50999999</v>
      </c>
      <c r="D31" s="23">
        <f>D32+D37+D42+D48+D45</f>
        <v>113975936.11000001</v>
      </c>
      <c r="E31" s="24">
        <f t="shared" si="0"/>
        <v>72.085996298375079</v>
      </c>
      <c r="F31" s="23">
        <f t="shared" si="1"/>
        <v>44135128.399999976</v>
      </c>
    </row>
    <row r="32" spans="1:6" ht="78.75" x14ac:dyDescent="0.25">
      <c r="A32" s="11" t="s">
        <v>11</v>
      </c>
      <c r="B32" s="22" t="s">
        <v>44</v>
      </c>
      <c r="C32" s="23">
        <f>C33</f>
        <v>128544011.25</v>
      </c>
      <c r="D32" s="23">
        <f>D33</f>
        <v>94772252.050000012</v>
      </c>
      <c r="E32" s="24">
        <f t="shared" si="0"/>
        <v>73.72747367100699</v>
      </c>
      <c r="F32" s="23">
        <f t="shared" si="1"/>
        <v>33771759.199999988</v>
      </c>
    </row>
    <row r="33" spans="1:6" ht="31.5" x14ac:dyDescent="0.25">
      <c r="A33" s="11" t="s">
        <v>13</v>
      </c>
      <c r="B33" s="22" t="s">
        <v>45</v>
      </c>
      <c r="C33" s="23">
        <f>C34+C35+C36</f>
        <v>128544011.25</v>
      </c>
      <c r="D33" s="23">
        <f>D34+D35+D36</f>
        <v>94772252.050000012</v>
      </c>
      <c r="E33" s="24">
        <f t="shared" si="0"/>
        <v>73.72747367100699</v>
      </c>
      <c r="F33" s="23">
        <f t="shared" si="1"/>
        <v>33771759.199999988</v>
      </c>
    </row>
    <row r="34" spans="1:6" ht="31.5" x14ac:dyDescent="0.25">
      <c r="A34" s="11" t="s">
        <v>15</v>
      </c>
      <c r="B34" s="22" t="s">
        <v>46</v>
      </c>
      <c r="C34" s="23">
        <v>95896603</v>
      </c>
      <c r="D34" s="23">
        <v>71188873.450000003</v>
      </c>
      <c r="E34" s="24">
        <f t="shared" si="0"/>
        <v>74.235031505756254</v>
      </c>
      <c r="F34" s="23">
        <f t="shared" si="1"/>
        <v>24707729.549999997</v>
      </c>
    </row>
    <row r="35" spans="1:6" ht="47.25" x14ac:dyDescent="0.25">
      <c r="A35" s="11" t="s">
        <v>17</v>
      </c>
      <c r="B35" s="22" t="s">
        <v>47</v>
      </c>
      <c r="C35" s="23">
        <v>3465200</v>
      </c>
      <c r="D35" s="23">
        <v>3121453.43</v>
      </c>
      <c r="E35" s="24">
        <f t="shared" si="0"/>
        <v>90.080036650121201</v>
      </c>
      <c r="F35" s="23">
        <f t="shared" si="1"/>
        <v>343746.56999999983</v>
      </c>
    </row>
    <row r="36" spans="1:6" ht="47.25" x14ac:dyDescent="0.25">
      <c r="A36" s="11" t="s">
        <v>19</v>
      </c>
      <c r="B36" s="22" t="s">
        <v>48</v>
      </c>
      <c r="C36" s="23">
        <v>29182208.25</v>
      </c>
      <c r="D36" s="23">
        <v>20461925.170000002</v>
      </c>
      <c r="E36" s="24">
        <f t="shared" si="0"/>
        <v>70.117809436165615</v>
      </c>
      <c r="F36" s="23">
        <f t="shared" si="1"/>
        <v>8720283.0799999982</v>
      </c>
    </row>
    <row r="37" spans="1:6" ht="31.5" x14ac:dyDescent="0.25">
      <c r="A37" s="11" t="s">
        <v>28</v>
      </c>
      <c r="B37" s="22" t="s">
        <v>49</v>
      </c>
      <c r="C37" s="23">
        <f>C38</f>
        <v>24248134.920000002</v>
      </c>
      <c r="D37" s="23">
        <f>D38</f>
        <v>14314708.880000001</v>
      </c>
      <c r="E37" s="24">
        <f t="shared" si="0"/>
        <v>59.034267696164726</v>
      </c>
      <c r="F37" s="23">
        <f t="shared" si="1"/>
        <v>9933426.040000001</v>
      </c>
    </row>
    <row r="38" spans="1:6" ht="31.5" x14ac:dyDescent="0.25">
      <c r="A38" s="11" t="s">
        <v>30</v>
      </c>
      <c r="B38" s="22" t="s">
        <v>50</v>
      </c>
      <c r="C38" s="23">
        <f>C39+C40+C41</f>
        <v>24248134.920000002</v>
      </c>
      <c r="D38" s="23">
        <f>D39+D40+D41</f>
        <v>14314708.880000001</v>
      </c>
      <c r="E38" s="24">
        <f t="shared" si="0"/>
        <v>59.034267696164726</v>
      </c>
      <c r="F38" s="23">
        <f t="shared" si="1"/>
        <v>9933426.040000001</v>
      </c>
    </row>
    <row r="39" spans="1:6" ht="31.5" x14ac:dyDescent="0.25">
      <c r="A39" s="11" t="s">
        <v>32</v>
      </c>
      <c r="B39" s="22" t="s">
        <v>51</v>
      </c>
      <c r="C39" s="23">
        <v>3535683.62</v>
      </c>
      <c r="D39" s="23">
        <v>2021373.86</v>
      </c>
      <c r="E39" s="24">
        <f t="shared" si="0"/>
        <v>57.170665626468015</v>
      </c>
      <c r="F39" s="23">
        <f t="shared" si="1"/>
        <v>1514309.76</v>
      </c>
    </row>
    <row r="40" spans="1:6" ht="15.75" x14ac:dyDescent="0.25">
      <c r="A40" s="11" t="s">
        <v>34</v>
      </c>
      <c r="B40" s="22" t="s">
        <v>52</v>
      </c>
      <c r="C40" s="23">
        <v>16117451.300000001</v>
      </c>
      <c r="D40" s="23">
        <v>9438710.4600000009</v>
      </c>
      <c r="E40" s="24">
        <f t="shared" si="0"/>
        <v>58.562053542547389</v>
      </c>
      <c r="F40" s="23">
        <f t="shared" si="1"/>
        <v>6678740.8399999999</v>
      </c>
    </row>
    <row r="41" spans="1:6" ht="15.75" x14ac:dyDescent="0.25">
      <c r="A41" s="11" t="s">
        <v>53</v>
      </c>
      <c r="B41" s="22" t="s">
        <v>54</v>
      </c>
      <c r="C41" s="23">
        <v>4595000</v>
      </c>
      <c r="D41" s="23">
        <v>2854624.56</v>
      </c>
      <c r="E41" s="24">
        <f t="shared" si="0"/>
        <v>62.124582372143635</v>
      </c>
      <c r="F41" s="23">
        <f t="shared" si="1"/>
        <v>1740375.44</v>
      </c>
    </row>
    <row r="42" spans="1:6" ht="15.75" x14ac:dyDescent="0.25">
      <c r="A42" s="11" t="s">
        <v>78</v>
      </c>
      <c r="B42" s="22" t="s">
        <v>428</v>
      </c>
      <c r="C42" s="23">
        <f>C43</f>
        <v>152733.45000000001</v>
      </c>
      <c r="D42" s="23">
        <f>D43</f>
        <v>152733.45000000001</v>
      </c>
      <c r="E42" s="24">
        <f t="shared" si="0"/>
        <v>100</v>
      </c>
      <c r="F42" s="23">
        <f t="shared" si="1"/>
        <v>0</v>
      </c>
    </row>
    <row r="43" spans="1:6" ht="31.5" x14ac:dyDescent="0.25">
      <c r="A43" s="11" t="s">
        <v>80</v>
      </c>
      <c r="B43" s="22" t="s">
        <v>429</v>
      </c>
      <c r="C43" s="23">
        <f>C44</f>
        <v>152733.45000000001</v>
      </c>
      <c r="D43" s="23">
        <f>D44</f>
        <v>152733.45000000001</v>
      </c>
      <c r="E43" s="24">
        <f t="shared" si="0"/>
        <v>100</v>
      </c>
      <c r="F43" s="23">
        <f t="shared" si="1"/>
        <v>0</v>
      </c>
    </row>
    <row r="44" spans="1:6" ht="31.5" x14ac:dyDescent="0.25">
      <c r="A44" s="11" t="s">
        <v>82</v>
      </c>
      <c r="B44" s="22" t="s">
        <v>430</v>
      </c>
      <c r="C44" s="23">
        <v>152733.45000000001</v>
      </c>
      <c r="D44" s="23">
        <v>152733.45000000001</v>
      </c>
      <c r="E44" s="24">
        <f>D44*100/C44</f>
        <v>100</v>
      </c>
      <c r="F44" s="23">
        <f t="shared" si="1"/>
        <v>0</v>
      </c>
    </row>
    <row r="45" spans="1:6" ht="31.5" x14ac:dyDescent="0.25">
      <c r="A45" s="11" t="s">
        <v>208</v>
      </c>
      <c r="B45" s="22" t="s">
        <v>457</v>
      </c>
      <c r="C45" s="23">
        <f>C46</f>
        <v>2612184.89</v>
      </c>
      <c r="D45" s="23">
        <f>D46</f>
        <v>2612184.89</v>
      </c>
      <c r="E45" s="24">
        <f t="shared" ref="E45:E47" si="2">D45*100/C45</f>
        <v>100</v>
      </c>
      <c r="F45" s="23">
        <f t="shared" si="1"/>
        <v>0</v>
      </c>
    </row>
    <row r="46" spans="1:6" ht="15.75" x14ac:dyDescent="0.25">
      <c r="A46" s="11" t="s">
        <v>209</v>
      </c>
      <c r="B46" s="22" t="s">
        <v>456</v>
      </c>
      <c r="C46" s="23">
        <f>C47</f>
        <v>2612184.89</v>
      </c>
      <c r="D46" s="23">
        <f>D47</f>
        <v>2612184.89</v>
      </c>
      <c r="E46" s="24">
        <f t="shared" si="2"/>
        <v>100</v>
      </c>
      <c r="F46" s="23">
        <f t="shared" si="1"/>
        <v>0</v>
      </c>
    </row>
    <row r="47" spans="1:6" ht="47.25" x14ac:dyDescent="0.25">
      <c r="A47" s="11" t="s">
        <v>210</v>
      </c>
      <c r="B47" s="22" t="s">
        <v>455</v>
      </c>
      <c r="C47" s="23">
        <v>2612184.89</v>
      </c>
      <c r="D47" s="23">
        <v>2612184.89</v>
      </c>
      <c r="E47" s="24">
        <f t="shared" si="2"/>
        <v>100</v>
      </c>
      <c r="F47" s="23">
        <f t="shared" si="1"/>
        <v>0</v>
      </c>
    </row>
    <row r="48" spans="1:6" ht="15.75" x14ac:dyDescent="0.25">
      <c r="A48" s="11" t="s">
        <v>36</v>
      </c>
      <c r="B48" s="22" t="s">
        <v>55</v>
      </c>
      <c r="C48" s="23">
        <f>C49+C51</f>
        <v>2554000</v>
      </c>
      <c r="D48" s="23">
        <f>D49+D51</f>
        <v>2124056.84</v>
      </c>
      <c r="E48" s="24">
        <f t="shared" si="0"/>
        <v>83.165890368050114</v>
      </c>
      <c r="F48" s="23">
        <f t="shared" si="1"/>
        <v>429943.16000000015</v>
      </c>
    </row>
    <row r="49" spans="1:6" ht="15.75" x14ac:dyDescent="0.25">
      <c r="A49" s="11" t="s">
        <v>56</v>
      </c>
      <c r="B49" s="22" t="s">
        <v>57</v>
      </c>
      <c r="C49" s="23">
        <f>C50</f>
        <v>900000</v>
      </c>
      <c r="D49" s="23">
        <f>D50</f>
        <v>830832.84</v>
      </c>
      <c r="E49" s="24">
        <f t="shared" si="0"/>
        <v>92.314760000000007</v>
      </c>
      <c r="F49" s="23">
        <f t="shared" si="1"/>
        <v>69167.160000000033</v>
      </c>
    </row>
    <row r="50" spans="1:6" ht="31.5" x14ac:dyDescent="0.25">
      <c r="A50" s="11" t="s">
        <v>58</v>
      </c>
      <c r="B50" s="22" t="s">
        <v>59</v>
      </c>
      <c r="C50" s="23">
        <v>900000</v>
      </c>
      <c r="D50" s="23">
        <v>830832.84</v>
      </c>
      <c r="E50" s="24">
        <f t="shared" si="0"/>
        <v>92.314760000000007</v>
      </c>
      <c r="F50" s="23">
        <f t="shared" si="1"/>
        <v>69167.160000000033</v>
      </c>
    </row>
    <row r="51" spans="1:6" ht="15.75" x14ac:dyDescent="0.25">
      <c r="A51" s="11" t="s">
        <v>38</v>
      </c>
      <c r="B51" s="22" t="s">
        <v>60</v>
      </c>
      <c r="C51" s="23">
        <f>C52+C53+C54</f>
        <v>1654000</v>
      </c>
      <c r="D51" s="23">
        <f>D52+D53+D54</f>
        <v>1293224</v>
      </c>
      <c r="E51" s="24">
        <f t="shared" si="0"/>
        <v>78.18766626360339</v>
      </c>
      <c r="F51" s="23">
        <f t="shared" si="1"/>
        <v>360776</v>
      </c>
    </row>
    <row r="52" spans="1:6" ht="31.5" x14ac:dyDescent="0.25">
      <c r="A52" s="11" t="s">
        <v>61</v>
      </c>
      <c r="B52" s="22" t="s">
        <v>62</v>
      </c>
      <c r="C52" s="23">
        <v>61000</v>
      </c>
      <c r="D52" s="23">
        <v>56514</v>
      </c>
      <c r="E52" s="24">
        <f t="shared" si="0"/>
        <v>92.64590163934426</v>
      </c>
      <c r="F52" s="23">
        <f t="shared" si="1"/>
        <v>4486</v>
      </c>
    </row>
    <row r="53" spans="1:6" ht="15.75" x14ac:dyDescent="0.25">
      <c r="A53" s="11" t="s">
        <v>63</v>
      </c>
      <c r="B53" s="22" t="s">
        <v>64</v>
      </c>
      <c r="C53" s="23">
        <v>73000</v>
      </c>
      <c r="D53" s="23">
        <v>72010</v>
      </c>
      <c r="E53" s="24">
        <f t="shared" si="0"/>
        <v>98.643835616438352</v>
      </c>
      <c r="F53" s="23">
        <f t="shared" si="1"/>
        <v>990</v>
      </c>
    </row>
    <row r="54" spans="1:6" ht="15.75" x14ac:dyDescent="0.25">
      <c r="A54" s="11" t="s">
        <v>40</v>
      </c>
      <c r="B54" s="22" t="s">
        <v>65</v>
      </c>
      <c r="C54" s="23">
        <v>1520000</v>
      </c>
      <c r="D54" s="23">
        <v>1164700</v>
      </c>
      <c r="E54" s="24">
        <f t="shared" si="0"/>
        <v>76.625</v>
      </c>
      <c r="F54" s="23">
        <f t="shared" si="1"/>
        <v>355300</v>
      </c>
    </row>
    <row r="55" spans="1:6" ht="47.25" x14ac:dyDescent="0.25">
      <c r="A55" s="11" t="s">
        <v>66</v>
      </c>
      <c r="B55" s="22" t="s">
        <v>67</v>
      </c>
      <c r="C55" s="23">
        <f>C56+C61+C66+C69</f>
        <v>43400558</v>
      </c>
      <c r="D55" s="23">
        <f>D56+D61+D66+D69</f>
        <v>32314249.209999993</v>
      </c>
      <c r="E55" s="24">
        <f t="shared" si="0"/>
        <v>74.455838125399211</v>
      </c>
      <c r="F55" s="23">
        <f t="shared" si="1"/>
        <v>11086308.790000007</v>
      </c>
    </row>
    <row r="56" spans="1:6" ht="78.75" x14ac:dyDescent="0.25">
      <c r="A56" s="11" t="s">
        <v>11</v>
      </c>
      <c r="B56" s="22" t="s">
        <v>68</v>
      </c>
      <c r="C56" s="23">
        <f>C57</f>
        <v>39347836.100000001</v>
      </c>
      <c r="D56" s="23">
        <f>D57</f>
        <v>29623295.479999997</v>
      </c>
      <c r="E56" s="24">
        <f t="shared" si="0"/>
        <v>75.285704160997042</v>
      </c>
      <c r="F56" s="23">
        <f t="shared" si="1"/>
        <v>9724540.6200000048</v>
      </c>
    </row>
    <row r="57" spans="1:6" ht="31.5" x14ac:dyDescent="0.25">
      <c r="A57" s="11" t="s">
        <v>13</v>
      </c>
      <c r="B57" s="22" t="s">
        <v>69</v>
      </c>
      <c r="C57" s="23">
        <f>C58+C59+C60</f>
        <v>39347836.100000001</v>
      </c>
      <c r="D57" s="23">
        <f>D58+D59+D60</f>
        <v>29623295.479999997</v>
      </c>
      <c r="E57" s="24">
        <f t="shared" si="0"/>
        <v>75.285704160997042</v>
      </c>
      <c r="F57" s="23">
        <f t="shared" si="1"/>
        <v>9724540.6200000048</v>
      </c>
    </row>
    <row r="58" spans="1:6" ht="31.5" x14ac:dyDescent="0.25">
      <c r="A58" s="11" t="s">
        <v>15</v>
      </c>
      <c r="B58" s="22" t="s">
        <v>70</v>
      </c>
      <c r="C58" s="23">
        <v>28683243</v>
      </c>
      <c r="D58" s="23">
        <v>22200965.98</v>
      </c>
      <c r="E58" s="24">
        <f t="shared" si="0"/>
        <v>77.400473788825067</v>
      </c>
      <c r="F58" s="23">
        <f t="shared" si="1"/>
        <v>6482277.0199999996</v>
      </c>
    </row>
    <row r="59" spans="1:6" ht="47.25" x14ac:dyDescent="0.25">
      <c r="A59" s="11" t="s">
        <v>17</v>
      </c>
      <c r="B59" s="22" t="s">
        <v>71</v>
      </c>
      <c r="C59" s="23">
        <v>1907881.5</v>
      </c>
      <c r="D59" s="23">
        <v>1305189.92</v>
      </c>
      <c r="E59" s="24">
        <f t="shared" si="0"/>
        <v>68.410429054425023</v>
      </c>
      <c r="F59" s="23">
        <f t="shared" si="1"/>
        <v>602691.58000000007</v>
      </c>
    </row>
    <row r="60" spans="1:6" ht="47.25" x14ac:dyDescent="0.25">
      <c r="A60" s="11" t="s">
        <v>19</v>
      </c>
      <c r="B60" s="22" t="s">
        <v>72</v>
      </c>
      <c r="C60" s="23">
        <v>8756711.5999999996</v>
      </c>
      <c r="D60" s="23">
        <v>6117139.5800000001</v>
      </c>
      <c r="E60" s="24">
        <f t="shared" si="0"/>
        <v>69.856583834507006</v>
      </c>
      <c r="F60" s="23">
        <f t="shared" si="1"/>
        <v>2639572.0199999996</v>
      </c>
    </row>
    <row r="61" spans="1:6" ht="31.5" x14ac:dyDescent="0.25">
      <c r="A61" s="11" t="s">
        <v>28</v>
      </c>
      <c r="B61" s="22" t="s">
        <v>73</v>
      </c>
      <c r="C61" s="23">
        <f>C62</f>
        <v>4016873</v>
      </c>
      <c r="D61" s="23">
        <f>D62</f>
        <v>2656116.8299999996</v>
      </c>
      <c r="E61" s="24">
        <f t="shared" si="0"/>
        <v>66.123993215618214</v>
      </c>
      <c r="F61" s="23">
        <f t="shared" si="1"/>
        <v>1360756.1700000004</v>
      </c>
    </row>
    <row r="62" spans="1:6" ht="31.5" x14ac:dyDescent="0.25">
      <c r="A62" s="11" t="s">
        <v>30</v>
      </c>
      <c r="B62" s="22" t="s">
        <v>74</v>
      </c>
      <c r="C62" s="23">
        <f>C63+C64+C65</f>
        <v>4016873</v>
      </c>
      <c r="D62" s="23">
        <f>D63+D64+D65</f>
        <v>2656116.8299999996</v>
      </c>
      <c r="E62" s="24">
        <f t="shared" si="0"/>
        <v>66.123993215618214</v>
      </c>
      <c r="F62" s="23">
        <f t="shared" si="1"/>
        <v>1360756.1700000004</v>
      </c>
    </row>
    <row r="63" spans="1:6" ht="31.5" x14ac:dyDescent="0.25">
      <c r="A63" s="11" t="s">
        <v>32</v>
      </c>
      <c r="B63" s="22" t="s">
        <v>75</v>
      </c>
      <c r="C63" s="23">
        <v>2241424</v>
      </c>
      <c r="D63" s="23">
        <v>1565794.99</v>
      </c>
      <c r="E63" s="24">
        <f t="shared" si="0"/>
        <v>69.857152863536754</v>
      </c>
      <c r="F63" s="23">
        <f t="shared" si="1"/>
        <v>675629.01</v>
      </c>
    </row>
    <row r="64" spans="1:6" ht="15.75" x14ac:dyDescent="0.25">
      <c r="A64" s="11" t="s">
        <v>34</v>
      </c>
      <c r="B64" s="22" t="s">
        <v>76</v>
      </c>
      <c r="C64" s="23">
        <v>1773665</v>
      </c>
      <c r="D64" s="23">
        <v>1089958.6499999999</v>
      </c>
      <c r="E64" s="24">
        <f t="shared" si="0"/>
        <v>61.452340210806426</v>
      </c>
      <c r="F64" s="23">
        <f t="shared" si="1"/>
        <v>683706.35000000009</v>
      </c>
    </row>
    <row r="65" spans="1:6" ht="15.75" x14ac:dyDescent="0.25">
      <c r="A65" s="11" t="s">
        <v>53</v>
      </c>
      <c r="B65" s="22" t="s">
        <v>77</v>
      </c>
      <c r="C65" s="23">
        <v>1784</v>
      </c>
      <c r="D65" s="23">
        <v>363.19</v>
      </c>
      <c r="E65" s="24">
        <f t="shared" si="0"/>
        <v>20.358183856502244</v>
      </c>
      <c r="F65" s="23">
        <f t="shared" si="1"/>
        <v>1420.81</v>
      </c>
    </row>
    <row r="66" spans="1:6" ht="15.75" x14ac:dyDescent="0.25">
      <c r="A66" s="11" t="s">
        <v>78</v>
      </c>
      <c r="B66" s="22" t="s">
        <v>79</v>
      </c>
      <c r="C66" s="23">
        <f>C67</f>
        <v>2436.9</v>
      </c>
      <c r="D66" s="23">
        <f>D67</f>
        <v>2436.9</v>
      </c>
      <c r="E66" s="24">
        <f t="shared" si="0"/>
        <v>100</v>
      </c>
      <c r="F66" s="23">
        <f t="shared" si="1"/>
        <v>0</v>
      </c>
    </row>
    <row r="67" spans="1:6" ht="31.5" x14ac:dyDescent="0.25">
      <c r="A67" s="11" t="s">
        <v>80</v>
      </c>
      <c r="B67" s="22" t="s">
        <v>81</v>
      </c>
      <c r="C67" s="23">
        <f>C68</f>
        <v>2436.9</v>
      </c>
      <c r="D67" s="23">
        <f>D68</f>
        <v>2436.9</v>
      </c>
      <c r="E67" s="24">
        <f t="shared" si="0"/>
        <v>100</v>
      </c>
      <c r="F67" s="23">
        <f t="shared" si="1"/>
        <v>0</v>
      </c>
    </row>
    <row r="68" spans="1:6" ht="31.5" x14ac:dyDescent="0.25">
      <c r="A68" s="11" t="s">
        <v>82</v>
      </c>
      <c r="B68" s="22" t="s">
        <v>83</v>
      </c>
      <c r="C68" s="23">
        <v>2436.9</v>
      </c>
      <c r="D68" s="23">
        <v>2436.9</v>
      </c>
      <c r="E68" s="24">
        <f t="shared" si="0"/>
        <v>100</v>
      </c>
      <c r="F68" s="23">
        <f t="shared" si="1"/>
        <v>0</v>
      </c>
    </row>
    <row r="69" spans="1:6" ht="15.75" x14ac:dyDescent="0.25">
      <c r="A69" s="11" t="s">
        <v>36</v>
      </c>
      <c r="B69" s="22" t="s">
        <v>84</v>
      </c>
      <c r="C69" s="23">
        <f>C70</f>
        <v>33412</v>
      </c>
      <c r="D69" s="23">
        <f>D70</f>
        <v>32400</v>
      </c>
      <c r="E69" s="24">
        <f t="shared" si="0"/>
        <v>96.971148090506404</v>
      </c>
      <c r="F69" s="23">
        <f t="shared" si="1"/>
        <v>1012</v>
      </c>
    </row>
    <row r="70" spans="1:6" ht="15.75" x14ac:dyDescent="0.25">
      <c r="A70" s="11" t="s">
        <v>38</v>
      </c>
      <c r="B70" s="22" t="s">
        <v>85</v>
      </c>
      <c r="C70" s="23">
        <f>C71+C72+C73</f>
        <v>33412</v>
      </c>
      <c r="D70" s="23">
        <f>D71+D72+D73</f>
        <v>32400</v>
      </c>
      <c r="E70" s="24">
        <f t="shared" si="0"/>
        <v>96.971148090506404</v>
      </c>
      <c r="F70" s="23">
        <f t="shared" si="1"/>
        <v>1012</v>
      </c>
    </row>
    <row r="71" spans="1:6" ht="31.5" x14ac:dyDescent="0.25">
      <c r="A71" s="11" t="str">
        <f>A52</f>
        <v>Уплата налога на имущество организаций и земельного налога</v>
      </c>
      <c r="B71" s="22" t="s">
        <v>424</v>
      </c>
      <c r="C71" s="23">
        <v>1012</v>
      </c>
      <c r="D71" s="23">
        <v>0</v>
      </c>
      <c r="E71" s="24">
        <f t="shared" si="0"/>
        <v>0</v>
      </c>
      <c r="F71" s="23">
        <f t="shared" si="1"/>
        <v>1012</v>
      </c>
    </row>
    <row r="72" spans="1:6" ht="15.75" x14ac:dyDescent="0.25">
      <c r="A72" s="11" t="str">
        <f>A53</f>
        <v>Уплата прочих налогов, сборов</v>
      </c>
      <c r="B72" s="22" t="s">
        <v>86</v>
      </c>
      <c r="C72" s="23">
        <v>13400</v>
      </c>
      <c r="D72" s="23">
        <v>13400</v>
      </c>
      <c r="E72" s="24">
        <f t="shared" si="0"/>
        <v>100</v>
      </c>
      <c r="F72" s="23">
        <f t="shared" si="1"/>
        <v>0</v>
      </c>
    </row>
    <row r="73" spans="1:6" ht="15.75" x14ac:dyDescent="0.25">
      <c r="A73" s="11" t="str">
        <f>A54</f>
        <v>Уплата иных платежей</v>
      </c>
      <c r="B73" s="22" t="s">
        <v>87</v>
      </c>
      <c r="C73" s="23">
        <v>19000</v>
      </c>
      <c r="D73" s="23">
        <v>19000</v>
      </c>
      <c r="E73" s="24">
        <f t="shared" si="0"/>
        <v>100</v>
      </c>
      <c r="F73" s="23">
        <f t="shared" si="1"/>
        <v>0</v>
      </c>
    </row>
    <row r="74" spans="1:6" ht="15.75" x14ac:dyDescent="0.25">
      <c r="A74" s="11" t="s">
        <v>88</v>
      </c>
      <c r="B74" s="22" t="s">
        <v>89</v>
      </c>
      <c r="C74" s="23">
        <f>C75</f>
        <v>2149999.2799999998</v>
      </c>
      <c r="D74" s="23">
        <f>D75</f>
        <v>2149999.2799999998</v>
      </c>
      <c r="E74" s="24">
        <f t="shared" si="0"/>
        <v>100</v>
      </c>
      <c r="F74" s="23">
        <f t="shared" si="1"/>
        <v>0</v>
      </c>
    </row>
    <row r="75" spans="1:6" ht="15.75" x14ac:dyDescent="0.25">
      <c r="A75" s="11" t="s">
        <v>36</v>
      </c>
      <c r="B75" s="22" t="s">
        <v>90</v>
      </c>
      <c r="C75" s="23">
        <f>C76</f>
        <v>2149999.2799999998</v>
      </c>
      <c r="D75" s="23">
        <f>D76</f>
        <v>2149999.2799999998</v>
      </c>
      <c r="E75" s="24">
        <f t="shared" si="0"/>
        <v>100</v>
      </c>
      <c r="F75" s="23">
        <f t="shared" si="1"/>
        <v>0</v>
      </c>
    </row>
    <row r="76" spans="1:6" ht="15.75" x14ac:dyDescent="0.25">
      <c r="A76" s="11" t="s">
        <v>91</v>
      </c>
      <c r="B76" s="22" t="s">
        <v>92</v>
      </c>
      <c r="C76" s="23">
        <v>2149999.2799999998</v>
      </c>
      <c r="D76" s="23">
        <v>2149999.2799999998</v>
      </c>
      <c r="E76" s="24">
        <f t="shared" si="0"/>
        <v>100</v>
      </c>
      <c r="F76" s="23">
        <f t="shared" si="1"/>
        <v>0</v>
      </c>
    </row>
    <row r="77" spans="1:6" ht="15.75" x14ac:dyDescent="0.25">
      <c r="A77" s="11" t="s">
        <v>93</v>
      </c>
      <c r="B77" s="22" t="s">
        <v>94</v>
      </c>
      <c r="C77" s="23">
        <f>C78+C83+C89+C92+C95</f>
        <v>171343849.34999999</v>
      </c>
      <c r="D77" s="23">
        <f>D78+D83+D89+D92+D95</f>
        <v>139694921.09</v>
      </c>
      <c r="E77" s="24">
        <f t="shared" ref="E77:E142" si="3">D77*100/C77</f>
        <v>81.528996587819449</v>
      </c>
      <c r="F77" s="23">
        <f>C77-D77</f>
        <v>31648928.25999999</v>
      </c>
    </row>
    <row r="78" spans="1:6" ht="78.75" x14ac:dyDescent="0.25">
      <c r="A78" s="11" t="s">
        <v>11</v>
      </c>
      <c r="B78" s="22" t="s">
        <v>95</v>
      </c>
      <c r="C78" s="23">
        <f>C79</f>
        <v>42252119.130000003</v>
      </c>
      <c r="D78" s="23">
        <f>D79</f>
        <v>32634904.810000002</v>
      </c>
      <c r="E78" s="24">
        <f t="shared" si="3"/>
        <v>77.238504202806823</v>
      </c>
      <c r="F78" s="23">
        <f t="shared" ref="F78:F142" si="4">C78-D78</f>
        <v>9617214.3200000003</v>
      </c>
    </row>
    <row r="79" spans="1:6" ht="31.5" x14ac:dyDescent="0.25">
      <c r="A79" s="11" t="s">
        <v>13</v>
      </c>
      <c r="B79" s="22" t="s">
        <v>96</v>
      </c>
      <c r="C79" s="23">
        <f>C80+C81+C82</f>
        <v>42252119.130000003</v>
      </c>
      <c r="D79" s="23">
        <f>D80+D81+D82</f>
        <v>32634904.810000002</v>
      </c>
      <c r="E79" s="24">
        <f t="shared" si="3"/>
        <v>77.238504202806823</v>
      </c>
      <c r="F79" s="23">
        <f t="shared" si="4"/>
        <v>9617214.3200000003</v>
      </c>
    </row>
    <row r="80" spans="1:6" ht="31.5" x14ac:dyDescent="0.25">
      <c r="A80" s="11" t="s">
        <v>15</v>
      </c>
      <c r="B80" s="22" t="s">
        <v>97</v>
      </c>
      <c r="C80" s="23">
        <v>31714549.710000001</v>
      </c>
      <c r="D80" s="23">
        <v>24497187.16</v>
      </c>
      <c r="E80" s="24">
        <f t="shared" si="3"/>
        <v>77.242739953756072</v>
      </c>
      <c r="F80" s="23">
        <f t="shared" si="4"/>
        <v>7217362.5500000007</v>
      </c>
    </row>
    <row r="81" spans="1:6" ht="47.25" x14ac:dyDescent="0.25">
      <c r="A81" s="11" t="s">
        <v>17</v>
      </c>
      <c r="B81" s="22" t="s">
        <v>98</v>
      </c>
      <c r="C81" s="23">
        <v>1117995.46</v>
      </c>
      <c r="D81" s="23">
        <v>1061991.96</v>
      </c>
      <c r="E81" s="24">
        <f t="shared" si="3"/>
        <v>94.990722055347163</v>
      </c>
      <c r="F81" s="23">
        <f t="shared" si="4"/>
        <v>56003.5</v>
      </c>
    </row>
    <row r="82" spans="1:6" ht="47.25" x14ac:dyDescent="0.25">
      <c r="A82" s="11" t="s">
        <v>19</v>
      </c>
      <c r="B82" s="22" t="s">
        <v>99</v>
      </c>
      <c r="C82" s="23">
        <v>9419573.9600000009</v>
      </c>
      <c r="D82" s="23">
        <v>7075725.6900000004</v>
      </c>
      <c r="E82" s="24">
        <f t="shared" si="3"/>
        <v>75.11725816949793</v>
      </c>
      <c r="F82" s="23">
        <f t="shared" si="4"/>
        <v>2343848.2700000005</v>
      </c>
    </row>
    <row r="83" spans="1:6" ht="31.5" x14ac:dyDescent="0.25">
      <c r="A83" s="11" t="s">
        <v>28</v>
      </c>
      <c r="B83" s="22" t="s">
        <v>100</v>
      </c>
      <c r="C83" s="23">
        <f>C84</f>
        <v>57771018.429999992</v>
      </c>
      <c r="D83" s="23">
        <f>D84</f>
        <v>39804462.810000002</v>
      </c>
      <c r="E83" s="24">
        <f t="shared" si="3"/>
        <v>68.900400047872253</v>
      </c>
      <c r="F83" s="23">
        <f t="shared" si="4"/>
        <v>17966555.61999999</v>
      </c>
    </row>
    <row r="84" spans="1:6" ht="31.5" x14ac:dyDescent="0.25">
      <c r="A84" s="11" t="s">
        <v>30</v>
      </c>
      <c r="B84" s="22" t="s">
        <v>101</v>
      </c>
      <c r="C84" s="23">
        <f>C85+C86+C87+C88</f>
        <v>57771018.429999992</v>
      </c>
      <c r="D84" s="23">
        <f>D85+D86+D87+D88</f>
        <v>39804462.810000002</v>
      </c>
      <c r="E84" s="24">
        <f t="shared" si="3"/>
        <v>68.900400047872253</v>
      </c>
      <c r="F84" s="23">
        <f t="shared" si="4"/>
        <v>17966555.61999999</v>
      </c>
    </row>
    <row r="85" spans="1:6" ht="31.5" x14ac:dyDescent="0.25">
      <c r="A85" s="11" t="s">
        <v>32</v>
      </c>
      <c r="B85" s="22" t="s">
        <v>102</v>
      </c>
      <c r="C85" s="23">
        <v>3684670.52</v>
      </c>
      <c r="D85" s="23">
        <v>2518553.12</v>
      </c>
      <c r="E85" s="24">
        <f t="shared" si="3"/>
        <v>68.352193400456329</v>
      </c>
      <c r="F85" s="23">
        <f t="shared" si="4"/>
        <v>1166117.3999999999</v>
      </c>
    </row>
    <row r="86" spans="1:6" ht="31.5" x14ac:dyDescent="0.25">
      <c r="A86" s="11" t="s">
        <v>103</v>
      </c>
      <c r="B86" s="22" t="s">
        <v>104</v>
      </c>
      <c r="C86" s="23">
        <v>299835.96000000002</v>
      </c>
      <c r="D86" s="23">
        <v>299835.96000000002</v>
      </c>
      <c r="E86" s="24">
        <f t="shared" si="3"/>
        <v>100</v>
      </c>
      <c r="F86" s="23">
        <f t="shared" si="4"/>
        <v>0</v>
      </c>
    </row>
    <row r="87" spans="1:6" ht="15.75" x14ac:dyDescent="0.25">
      <c r="A87" s="11" t="s">
        <v>34</v>
      </c>
      <c r="B87" s="22" t="s">
        <v>105</v>
      </c>
      <c r="C87" s="23">
        <v>34115780.609999999</v>
      </c>
      <c r="D87" s="23">
        <v>25406133.710000001</v>
      </c>
      <c r="E87" s="24">
        <f t="shared" si="3"/>
        <v>74.470327970607741</v>
      </c>
      <c r="F87" s="23">
        <f t="shared" si="4"/>
        <v>8709646.8999999985</v>
      </c>
    </row>
    <row r="88" spans="1:6" ht="15.75" x14ac:dyDescent="0.25">
      <c r="A88" s="11" t="s">
        <v>53</v>
      </c>
      <c r="B88" s="22" t="s">
        <v>106</v>
      </c>
      <c r="C88" s="23">
        <v>19670731.34</v>
      </c>
      <c r="D88" s="23">
        <v>11579940.02</v>
      </c>
      <c r="E88" s="24">
        <f t="shared" si="3"/>
        <v>58.868884027979412</v>
      </c>
      <c r="F88" s="23">
        <f t="shared" si="4"/>
        <v>8090791.3200000003</v>
      </c>
    </row>
    <row r="89" spans="1:6" ht="15.75" x14ac:dyDescent="0.25">
      <c r="A89" s="11" t="s">
        <v>78</v>
      </c>
      <c r="B89" s="22" t="s">
        <v>107</v>
      </c>
      <c r="C89" s="23">
        <f>C90</f>
        <v>807477.1</v>
      </c>
      <c r="D89" s="23">
        <f>D90</f>
        <v>660685.61</v>
      </c>
      <c r="E89" s="24">
        <f t="shared" si="3"/>
        <v>81.820971765019721</v>
      </c>
      <c r="F89" s="23">
        <f t="shared" si="4"/>
        <v>146791.49</v>
      </c>
    </row>
    <row r="90" spans="1:6" ht="31.5" x14ac:dyDescent="0.25">
      <c r="A90" s="11" t="s">
        <v>80</v>
      </c>
      <c r="B90" s="22" t="s">
        <v>108</v>
      </c>
      <c r="C90" s="23">
        <f>C91</f>
        <v>807477.1</v>
      </c>
      <c r="D90" s="23">
        <f>D91</f>
        <v>660685.61</v>
      </c>
      <c r="E90" s="24">
        <f t="shared" si="3"/>
        <v>81.820971765019721</v>
      </c>
      <c r="F90" s="23">
        <f t="shared" si="4"/>
        <v>146791.49</v>
      </c>
    </row>
    <row r="91" spans="1:6" ht="31.5" x14ac:dyDescent="0.25">
      <c r="A91" s="11" t="s">
        <v>82</v>
      </c>
      <c r="B91" s="22" t="s">
        <v>109</v>
      </c>
      <c r="C91" s="23">
        <v>807477.1</v>
      </c>
      <c r="D91" s="23">
        <v>660685.61</v>
      </c>
      <c r="E91" s="24">
        <f t="shared" si="3"/>
        <v>81.820971765019721</v>
      </c>
      <c r="F91" s="23">
        <f t="shared" si="4"/>
        <v>146791.49</v>
      </c>
    </row>
    <row r="92" spans="1:6" ht="31.5" x14ac:dyDescent="0.25">
      <c r="A92" s="11" t="s">
        <v>110</v>
      </c>
      <c r="B92" s="22" t="s">
        <v>111</v>
      </c>
      <c r="C92" s="23">
        <f>C93</f>
        <v>1125000</v>
      </c>
      <c r="D92" s="23">
        <f>D93</f>
        <v>1073850</v>
      </c>
      <c r="E92" s="24">
        <f t="shared" si="3"/>
        <v>95.453333333333333</v>
      </c>
      <c r="F92" s="23">
        <f t="shared" si="4"/>
        <v>51150</v>
      </c>
    </row>
    <row r="93" spans="1:6" ht="63" x14ac:dyDescent="0.25">
      <c r="A93" s="11" t="s">
        <v>112</v>
      </c>
      <c r="B93" s="22" t="s">
        <v>113</v>
      </c>
      <c r="C93" s="23">
        <f>C94</f>
        <v>1125000</v>
      </c>
      <c r="D93" s="23">
        <f>D94</f>
        <v>1073850</v>
      </c>
      <c r="E93" s="24">
        <f t="shared" si="3"/>
        <v>95.453333333333333</v>
      </c>
      <c r="F93" s="23">
        <f t="shared" si="4"/>
        <v>51150</v>
      </c>
    </row>
    <row r="94" spans="1:6" ht="31.5" x14ac:dyDescent="0.25">
      <c r="A94" s="11" t="s">
        <v>114</v>
      </c>
      <c r="B94" s="22" t="s">
        <v>115</v>
      </c>
      <c r="C94" s="23">
        <v>1125000</v>
      </c>
      <c r="D94" s="23">
        <v>1073850</v>
      </c>
      <c r="E94" s="24">
        <f t="shared" si="3"/>
        <v>95.453333333333333</v>
      </c>
      <c r="F94" s="23">
        <f t="shared" si="4"/>
        <v>51150</v>
      </c>
    </row>
    <row r="95" spans="1:6" ht="15.75" x14ac:dyDescent="0.25">
      <c r="A95" s="11" t="s">
        <v>36</v>
      </c>
      <c r="B95" s="22" t="s">
        <v>116</v>
      </c>
      <c r="C95" s="23">
        <f>C96+C98</f>
        <v>69388234.689999998</v>
      </c>
      <c r="D95" s="23">
        <f>D96+D98</f>
        <v>65521017.859999999</v>
      </c>
      <c r="E95" s="24">
        <f t="shared" si="3"/>
        <v>94.426696618991329</v>
      </c>
      <c r="F95" s="23">
        <f t="shared" si="4"/>
        <v>3867216.8299999982</v>
      </c>
    </row>
    <row r="96" spans="1:6" ht="15.75" x14ac:dyDescent="0.25">
      <c r="A96" s="11" t="s">
        <v>56</v>
      </c>
      <c r="B96" s="22" t="s">
        <v>117</v>
      </c>
      <c r="C96" s="23">
        <f>C97</f>
        <v>68645421.689999998</v>
      </c>
      <c r="D96" s="23">
        <f>D97</f>
        <v>64781204.859999999</v>
      </c>
      <c r="E96" s="24">
        <f t="shared" si="3"/>
        <v>94.370758114866504</v>
      </c>
      <c r="F96" s="23">
        <f t="shared" si="4"/>
        <v>3864216.8299999982</v>
      </c>
    </row>
    <row r="97" spans="1:6" ht="31.5" x14ac:dyDescent="0.25">
      <c r="A97" s="11" t="s">
        <v>58</v>
      </c>
      <c r="B97" s="22" t="s">
        <v>118</v>
      </c>
      <c r="C97" s="23">
        <v>68645421.689999998</v>
      </c>
      <c r="D97" s="23">
        <v>64781204.859999999</v>
      </c>
      <c r="E97" s="24">
        <f t="shared" si="3"/>
        <v>94.370758114866504</v>
      </c>
      <c r="F97" s="23">
        <f t="shared" si="4"/>
        <v>3864216.8299999982</v>
      </c>
    </row>
    <row r="98" spans="1:6" ht="15.75" x14ac:dyDescent="0.25">
      <c r="A98" s="11" t="s">
        <v>38</v>
      </c>
      <c r="B98" s="22" t="s">
        <v>119</v>
      </c>
      <c r="C98" s="23">
        <f>C99+C100+C101</f>
        <v>742813</v>
      </c>
      <c r="D98" s="23">
        <f>D99+D100+D101</f>
        <v>739813</v>
      </c>
      <c r="E98" s="24">
        <f t="shared" si="3"/>
        <v>99.596129846946681</v>
      </c>
      <c r="F98" s="23">
        <f t="shared" si="4"/>
        <v>3000</v>
      </c>
    </row>
    <row r="99" spans="1:6" ht="31.5" x14ac:dyDescent="0.25">
      <c r="A99" s="11" t="s">
        <v>61</v>
      </c>
      <c r="B99" s="22" t="s">
        <v>120</v>
      </c>
      <c r="C99" s="23">
        <v>685000</v>
      </c>
      <c r="D99" s="23">
        <v>685000</v>
      </c>
      <c r="E99" s="24">
        <f t="shared" si="3"/>
        <v>100</v>
      </c>
      <c r="F99" s="23">
        <f t="shared" si="4"/>
        <v>0</v>
      </c>
    </row>
    <row r="100" spans="1:6" ht="15.75" x14ac:dyDescent="0.25">
      <c r="A100" s="11" t="s">
        <v>63</v>
      </c>
      <c r="B100" s="22" t="s">
        <v>121</v>
      </c>
      <c r="C100" s="23">
        <v>54813</v>
      </c>
      <c r="D100" s="23">
        <v>54813</v>
      </c>
      <c r="E100" s="24">
        <f t="shared" si="3"/>
        <v>100</v>
      </c>
      <c r="F100" s="23">
        <f t="shared" si="4"/>
        <v>0</v>
      </c>
    </row>
    <row r="101" spans="1:6" ht="15.75" x14ac:dyDescent="0.25">
      <c r="A101" s="11" t="s">
        <v>40</v>
      </c>
      <c r="B101" s="22" t="s">
        <v>122</v>
      </c>
      <c r="C101" s="23">
        <v>3000</v>
      </c>
      <c r="D101" s="23">
        <v>0</v>
      </c>
      <c r="E101" s="24">
        <f t="shared" si="3"/>
        <v>0</v>
      </c>
      <c r="F101" s="23">
        <f t="shared" si="4"/>
        <v>3000</v>
      </c>
    </row>
    <row r="102" spans="1:6" ht="31.5" x14ac:dyDescent="0.25">
      <c r="A102" s="16" t="s">
        <v>123</v>
      </c>
      <c r="B102" s="19" t="s">
        <v>124</v>
      </c>
      <c r="C102" s="25">
        <f>C103+C120</f>
        <v>35301080</v>
      </c>
      <c r="D102" s="25">
        <f>D103+D120</f>
        <v>26907313.670000002</v>
      </c>
      <c r="E102" s="26">
        <f t="shared" si="3"/>
        <v>76.222352602243333</v>
      </c>
      <c r="F102" s="25">
        <f t="shared" si="4"/>
        <v>8393766.3299999982</v>
      </c>
    </row>
    <row r="103" spans="1:6" ht="47.25" x14ac:dyDescent="0.25">
      <c r="A103" s="11" t="s">
        <v>125</v>
      </c>
      <c r="B103" s="22" t="s">
        <v>126</v>
      </c>
      <c r="C103" s="23">
        <f>C104+C109+C114</f>
        <v>34106278.950000003</v>
      </c>
      <c r="D103" s="23">
        <f>D104+D109+D114</f>
        <v>26527779.07</v>
      </c>
      <c r="E103" s="24">
        <f>D103*100/C103</f>
        <v>77.77975166651828</v>
      </c>
      <c r="F103" s="23">
        <f t="shared" si="4"/>
        <v>7578499.8800000027</v>
      </c>
    </row>
    <row r="104" spans="1:6" ht="78.75" x14ac:dyDescent="0.25">
      <c r="A104" s="11" t="s">
        <v>11</v>
      </c>
      <c r="B104" s="22" t="s">
        <v>127</v>
      </c>
      <c r="C104" s="23">
        <f>C105</f>
        <v>29756814.91</v>
      </c>
      <c r="D104" s="23">
        <f>D105</f>
        <v>22955630.190000001</v>
      </c>
      <c r="E104" s="24">
        <f>D104*100/C104</f>
        <v>77.144110548893423</v>
      </c>
      <c r="F104" s="23">
        <f t="shared" si="4"/>
        <v>6801184.7199999988</v>
      </c>
    </row>
    <row r="105" spans="1:6" ht="15.75" x14ac:dyDescent="0.25">
      <c r="A105" s="11" t="s">
        <v>128</v>
      </c>
      <c r="B105" s="22" t="s">
        <v>129</v>
      </c>
      <c r="C105" s="23">
        <f>C106+C107+C108</f>
        <v>29756814.91</v>
      </c>
      <c r="D105" s="23">
        <f>D106+D107+D108</f>
        <v>22955630.190000001</v>
      </c>
      <c r="E105" s="24">
        <f t="shared" si="3"/>
        <v>77.144110548893423</v>
      </c>
      <c r="F105" s="23">
        <f t="shared" si="4"/>
        <v>6801184.7199999988</v>
      </c>
    </row>
    <row r="106" spans="1:6" ht="15.75" x14ac:dyDescent="0.25">
      <c r="A106" s="11" t="s">
        <v>130</v>
      </c>
      <c r="B106" s="22" t="s">
        <v>131</v>
      </c>
      <c r="C106" s="23">
        <v>22475866.370000001</v>
      </c>
      <c r="D106" s="23">
        <v>17314927.190000001</v>
      </c>
      <c r="E106" s="24">
        <f t="shared" si="3"/>
        <v>77.037863212745208</v>
      </c>
      <c r="F106" s="23">
        <f t="shared" si="4"/>
        <v>5160939.18</v>
      </c>
    </row>
    <row r="107" spans="1:6" ht="31.5" x14ac:dyDescent="0.25">
      <c r="A107" s="11" t="s">
        <v>132</v>
      </c>
      <c r="B107" s="22" t="s">
        <v>133</v>
      </c>
      <c r="C107" s="23">
        <v>655600</v>
      </c>
      <c r="D107" s="23">
        <v>640570.56999999995</v>
      </c>
      <c r="E107" s="24">
        <f t="shared" si="3"/>
        <v>97.707530506406329</v>
      </c>
      <c r="F107" s="23">
        <f t="shared" si="4"/>
        <v>15029.430000000051</v>
      </c>
    </row>
    <row r="108" spans="1:6" ht="47.25" x14ac:dyDescent="0.25">
      <c r="A108" s="11" t="s">
        <v>134</v>
      </c>
      <c r="B108" s="22" t="s">
        <v>135</v>
      </c>
      <c r="C108" s="23">
        <v>6625348.54</v>
      </c>
      <c r="D108" s="23">
        <v>5000132.43</v>
      </c>
      <c r="E108" s="24">
        <f t="shared" si="3"/>
        <v>75.469726608526472</v>
      </c>
      <c r="F108" s="23">
        <f t="shared" si="4"/>
        <v>1625216.1100000003</v>
      </c>
    </row>
    <row r="109" spans="1:6" ht="31.5" x14ac:dyDescent="0.25">
      <c r="A109" s="11" t="s">
        <v>28</v>
      </c>
      <c r="B109" s="22" t="s">
        <v>136</v>
      </c>
      <c r="C109" s="23">
        <f>C110</f>
        <v>4208109.04</v>
      </c>
      <c r="D109" s="23">
        <f>D110</f>
        <v>3430793.88</v>
      </c>
      <c r="E109" s="24">
        <f t="shared" si="3"/>
        <v>81.528160211361822</v>
      </c>
      <c r="F109" s="23">
        <f t="shared" si="4"/>
        <v>777315.16000000015</v>
      </c>
    </row>
    <row r="110" spans="1:6" ht="31.5" x14ac:dyDescent="0.25">
      <c r="A110" s="11" t="s">
        <v>30</v>
      </c>
      <c r="B110" s="22" t="s">
        <v>137</v>
      </c>
      <c r="C110" s="23">
        <f>C111+C112+C113</f>
        <v>4208109.04</v>
      </c>
      <c r="D110" s="23">
        <f>D111+D112+D113</f>
        <v>3430793.88</v>
      </c>
      <c r="E110" s="24">
        <f t="shared" si="3"/>
        <v>81.528160211361822</v>
      </c>
      <c r="F110" s="23">
        <f t="shared" si="4"/>
        <v>777315.16000000015</v>
      </c>
    </row>
    <row r="111" spans="1:6" ht="31.5" x14ac:dyDescent="0.25">
      <c r="A111" s="11" t="s">
        <v>32</v>
      </c>
      <c r="B111" s="22" t="s">
        <v>138</v>
      </c>
      <c r="C111" s="23">
        <v>615000</v>
      </c>
      <c r="D111" s="23">
        <v>500363.2</v>
      </c>
      <c r="E111" s="24">
        <f t="shared" si="3"/>
        <v>81.359869918699189</v>
      </c>
      <c r="F111" s="23">
        <f t="shared" si="4"/>
        <v>114636.79999999999</v>
      </c>
    </row>
    <row r="112" spans="1:6" ht="15.75" x14ac:dyDescent="0.25">
      <c r="A112" s="11" t="s">
        <v>34</v>
      </c>
      <c r="B112" s="22" t="s">
        <v>139</v>
      </c>
      <c r="C112" s="23">
        <v>2393109.04</v>
      </c>
      <c r="D112" s="23">
        <v>1975399.18</v>
      </c>
      <c r="E112" s="24">
        <f t="shared" si="3"/>
        <v>82.54530600076626</v>
      </c>
      <c r="F112" s="23">
        <f t="shared" si="4"/>
        <v>417709.8600000001</v>
      </c>
    </row>
    <row r="113" spans="1:6" ht="15.75" x14ac:dyDescent="0.25">
      <c r="A113" s="11" t="s">
        <v>53</v>
      </c>
      <c r="B113" s="22" t="s">
        <v>140</v>
      </c>
      <c r="C113" s="23">
        <v>1200000</v>
      </c>
      <c r="D113" s="23">
        <v>955031.5</v>
      </c>
      <c r="E113" s="24">
        <f t="shared" si="3"/>
        <v>79.585958333333338</v>
      </c>
      <c r="F113" s="23">
        <f t="shared" si="4"/>
        <v>244968.5</v>
      </c>
    </row>
    <row r="114" spans="1:6" ht="15.75" x14ac:dyDescent="0.25">
      <c r="A114" s="11" t="s">
        <v>36</v>
      </c>
      <c r="B114" s="22" t="s">
        <v>141</v>
      </c>
      <c r="C114" s="23">
        <f>C115+C117</f>
        <v>141355</v>
      </c>
      <c r="D114" s="23">
        <f>D115+D117</f>
        <v>141355</v>
      </c>
      <c r="E114" s="24">
        <f t="shared" si="3"/>
        <v>100</v>
      </c>
      <c r="F114" s="23">
        <f t="shared" si="4"/>
        <v>0</v>
      </c>
    </row>
    <row r="115" spans="1:6" ht="15.75" x14ac:dyDescent="0.25">
      <c r="A115" s="11" t="s">
        <v>56</v>
      </c>
      <c r="B115" s="22" t="s">
        <v>433</v>
      </c>
      <c r="C115" s="23">
        <f>C116</f>
        <v>3605</v>
      </c>
      <c r="D115" s="23">
        <f>D116</f>
        <v>3605</v>
      </c>
      <c r="E115" s="24">
        <f t="shared" si="3"/>
        <v>100</v>
      </c>
      <c r="F115" s="23">
        <f t="shared" si="4"/>
        <v>0</v>
      </c>
    </row>
    <row r="116" spans="1:6" ht="31.5" x14ac:dyDescent="0.25">
      <c r="A116" s="11" t="s">
        <v>58</v>
      </c>
      <c r="B116" s="22" t="s">
        <v>434</v>
      </c>
      <c r="C116" s="23">
        <v>3605</v>
      </c>
      <c r="D116" s="23">
        <v>3605</v>
      </c>
      <c r="E116" s="24">
        <f t="shared" si="3"/>
        <v>100</v>
      </c>
      <c r="F116" s="23">
        <f t="shared" si="4"/>
        <v>0</v>
      </c>
    </row>
    <row r="117" spans="1:6" ht="15.75" x14ac:dyDescent="0.25">
      <c r="A117" s="11" t="s">
        <v>38</v>
      </c>
      <c r="B117" s="22" t="s">
        <v>142</v>
      </c>
      <c r="C117" s="23">
        <f>C118+C119</f>
        <v>137750</v>
      </c>
      <c r="D117" s="23">
        <f>D118+D119</f>
        <v>137750</v>
      </c>
      <c r="E117" s="24">
        <f t="shared" si="3"/>
        <v>100</v>
      </c>
      <c r="F117" s="23">
        <f t="shared" si="4"/>
        <v>0</v>
      </c>
    </row>
    <row r="118" spans="1:6" ht="31.5" x14ac:dyDescent="0.25">
      <c r="A118" s="11" t="s">
        <v>61</v>
      </c>
      <c r="B118" s="22" t="s">
        <v>143</v>
      </c>
      <c r="C118" s="23">
        <v>110000</v>
      </c>
      <c r="D118" s="23">
        <v>110000</v>
      </c>
      <c r="E118" s="24">
        <f t="shared" si="3"/>
        <v>100</v>
      </c>
      <c r="F118" s="23">
        <f t="shared" si="4"/>
        <v>0</v>
      </c>
    </row>
    <row r="119" spans="1:6" ht="15.75" x14ac:dyDescent="0.25">
      <c r="A119" s="11" t="s">
        <v>63</v>
      </c>
      <c r="B119" s="22" t="s">
        <v>144</v>
      </c>
      <c r="C119" s="23">
        <v>27750</v>
      </c>
      <c r="D119" s="23">
        <v>27750</v>
      </c>
      <c r="E119" s="24">
        <f t="shared" si="3"/>
        <v>100</v>
      </c>
      <c r="F119" s="23">
        <f t="shared" si="4"/>
        <v>0</v>
      </c>
    </row>
    <row r="120" spans="1:6" ht="31.5" x14ac:dyDescent="0.25">
      <c r="A120" s="11" t="s">
        <v>145</v>
      </c>
      <c r="B120" s="22" t="s">
        <v>146</v>
      </c>
      <c r="C120" s="23">
        <f>C121+C124</f>
        <v>1194801.05</v>
      </c>
      <c r="D120" s="23">
        <f>D121+D124</f>
        <v>379534.6</v>
      </c>
      <c r="E120" s="24">
        <f t="shared" si="3"/>
        <v>31.765506064796309</v>
      </c>
      <c r="F120" s="23">
        <f t="shared" si="4"/>
        <v>815266.45000000007</v>
      </c>
    </row>
    <row r="121" spans="1:6" ht="78.75" x14ac:dyDescent="0.25">
      <c r="A121" s="11" t="s">
        <v>11</v>
      </c>
      <c r="B121" s="22" t="s">
        <v>147</v>
      </c>
      <c r="C121" s="23">
        <f>C122</f>
        <v>500000</v>
      </c>
      <c r="D121" s="23">
        <f>D122</f>
        <v>80313</v>
      </c>
      <c r="E121" s="24">
        <f t="shared" si="3"/>
        <v>16.0626</v>
      </c>
      <c r="F121" s="23">
        <f t="shared" si="4"/>
        <v>419687</v>
      </c>
    </row>
    <row r="122" spans="1:6" ht="31.5" x14ac:dyDescent="0.25">
      <c r="A122" s="11" t="s">
        <v>13</v>
      </c>
      <c r="B122" s="22" t="s">
        <v>148</v>
      </c>
      <c r="C122" s="23">
        <f>C123</f>
        <v>500000</v>
      </c>
      <c r="D122" s="23">
        <f>D123</f>
        <v>80313</v>
      </c>
      <c r="E122" s="24">
        <f t="shared" si="3"/>
        <v>16.0626</v>
      </c>
      <c r="F122" s="23">
        <f t="shared" si="4"/>
        <v>419687</v>
      </c>
    </row>
    <row r="123" spans="1:6" ht="63" x14ac:dyDescent="0.25">
      <c r="A123" s="11" t="s">
        <v>149</v>
      </c>
      <c r="B123" s="22" t="s">
        <v>150</v>
      </c>
      <c r="C123" s="23">
        <v>500000</v>
      </c>
      <c r="D123" s="23">
        <v>80313</v>
      </c>
      <c r="E123" s="24">
        <f t="shared" si="3"/>
        <v>16.0626</v>
      </c>
      <c r="F123" s="23">
        <f t="shared" si="4"/>
        <v>419687</v>
      </c>
    </row>
    <row r="124" spans="1:6" ht="31.5" x14ac:dyDescent="0.25">
      <c r="A124" s="11" t="s">
        <v>28</v>
      </c>
      <c r="B124" s="22" t="s">
        <v>151</v>
      </c>
      <c r="C124" s="23">
        <f>C125</f>
        <v>694801.05</v>
      </c>
      <c r="D124" s="23">
        <f>D125</f>
        <v>299221.59999999998</v>
      </c>
      <c r="E124" s="24">
        <f t="shared" si="3"/>
        <v>43.065795597171295</v>
      </c>
      <c r="F124" s="23">
        <f t="shared" si="4"/>
        <v>395579.45000000007</v>
      </c>
    </row>
    <row r="125" spans="1:6" ht="31.5" x14ac:dyDescent="0.25">
      <c r="A125" s="11" t="s">
        <v>30</v>
      </c>
      <c r="B125" s="22" t="s">
        <v>152</v>
      </c>
      <c r="C125" s="23">
        <f>C126+C127</f>
        <v>694801.05</v>
      </c>
      <c r="D125" s="23">
        <f>D126+D127</f>
        <v>299221.59999999998</v>
      </c>
      <c r="E125" s="24">
        <f t="shared" si="3"/>
        <v>43.065795597171295</v>
      </c>
      <c r="F125" s="23">
        <f t="shared" si="4"/>
        <v>395579.45000000007</v>
      </c>
    </row>
    <row r="126" spans="1:6" ht="15.75" x14ac:dyDescent="0.25">
      <c r="A126" s="11" t="s">
        <v>34</v>
      </c>
      <c r="B126" s="22" t="s">
        <v>153</v>
      </c>
      <c r="C126" s="23">
        <v>194801.05</v>
      </c>
      <c r="D126" s="23">
        <v>78864.850000000006</v>
      </c>
      <c r="E126" s="24">
        <f t="shared" si="3"/>
        <v>40.484817715304928</v>
      </c>
      <c r="F126" s="23">
        <f t="shared" si="4"/>
        <v>115936.19999999998</v>
      </c>
    </row>
    <row r="127" spans="1:6" ht="15.75" x14ac:dyDescent="0.25">
      <c r="A127" s="11" t="s">
        <v>53</v>
      </c>
      <c r="B127" s="22" t="s">
        <v>154</v>
      </c>
      <c r="C127" s="23">
        <v>500000</v>
      </c>
      <c r="D127" s="23">
        <v>220356.75</v>
      </c>
      <c r="E127" s="24">
        <f t="shared" si="3"/>
        <v>44.071350000000002</v>
      </c>
      <c r="F127" s="23">
        <f t="shared" si="4"/>
        <v>279643.25</v>
      </c>
    </row>
    <row r="128" spans="1:6" ht="15.75" x14ac:dyDescent="0.25">
      <c r="A128" s="16" t="s">
        <v>155</v>
      </c>
      <c r="B128" s="19" t="s">
        <v>156</v>
      </c>
      <c r="C128" s="25">
        <f>C129+C136+C143+C150</f>
        <v>139671618.68000001</v>
      </c>
      <c r="D128" s="25">
        <f>D129+D136+D143+D150</f>
        <v>47809544.069999993</v>
      </c>
      <c r="E128" s="26">
        <f t="shared" si="3"/>
        <v>34.22996348280023</v>
      </c>
      <c r="F128" s="25">
        <f t="shared" si="4"/>
        <v>91862074.610000014</v>
      </c>
    </row>
    <row r="129" spans="1:6" ht="15.75" x14ac:dyDescent="0.25">
      <c r="A129" s="11" t="s">
        <v>157</v>
      </c>
      <c r="B129" s="22" t="s">
        <v>158</v>
      </c>
      <c r="C129" s="23">
        <f>C130+C133</f>
        <v>5277581.4000000004</v>
      </c>
      <c r="D129" s="23">
        <f>D130+D133</f>
        <v>2586471.9300000002</v>
      </c>
      <c r="E129" s="24">
        <f t="shared" si="3"/>
        <v>49.0086601032814</v>
      </c>
      <c r="F129" s="23">
        <f t="shared" si="4"/>
        <v>2691109.47</v>
      </c>
    </row>
    <row r="130" spans="1:6" ht="31.5" x14ac:dyDescent="0.25">
      <c r="A130" s="11" t="s">
        <v>28</v>
      </c>
      <c r="B130" s="22" t="s">
        <v>159</v>
      </c>
      <c r="C130" s="23">
        <f>C131</f>
        <v>100000</v>
      </c>
      <c r="D130" s="23">
        <f>D131</f>
        <v>0</v>
      </c>
      <c r="E130" s="24">
        <f t="shared" si="3"/>
        <v>0</v>
      </c>
      <c r="F130" s="23">
        <f t="shared" si="4"/>
        <v>100000</v>
      </c>
    </row>
    <row r="131" spans="1:6" ht="31.5" x14ac:dyDescent="0.25">
      <c r="A131" s="11" t="s">
        <v>30</v>
      </c>
      <c r="B131" s="22" t="s">
        <v>160</v>
      </c>
      <c r="C131" s="23">
        <f>C132</f>
        <v>100000</v>
      </c>
      <c r="D131" s="23">
        <f>D132</f>
        <v>0</v>
      </c>
      <c r="E131" s="24">
        <f t="shared" si="3"/>
        <v>0</v>
      </c>
      <c r="F131" s="23">
        <f t="shared" si="4"/>
        <v>100000</v>
      </c>
    </row>
    <row r="132" spans="1:6" ht="15.75" x14ac:dyDescent="0.25">
      <c r="A132" s="11" t="s">
        <v>34</v>
      </c>
      <c r="B132" s="22" t="s">
        <v>161</v>
      </c>
      <c r="C132" s="23">
        <v>100000</v>
      </c>
      <c r="D132" s="23">
        <v>0</v>
      </c>
      <c r="E132" s="24">
        <f t="shared" si="3"/>
        <v>0</v>
      </c>
      <c r="F132" s="23">
        <f t="shared" si="4"/>
        <v>100000</v>
      </c>
    </row>
    <row r="133" spans="1:6" ht="15.75" x14ac:dyDescent="0.25">
      <c r="A133" s="11" t="s">
        <v>36</v>
      </c>
      <c r="B133" s="22" t="s">
        <v>162</v>
      </c>
      <c r="C133" s="23">
        <f>C134</f>
        <v>5177581.4000000004</v>
      </c>
      <c r="D133" s="23">
        <f>D134</f>
        <v>2586471.9300000002</v>
      </c>
      <c r="E133" s="24">
        <f t="shared" si="3"/>
        <v>49.955215189856794</v>
      </c>
      <c r="F133" s="23">
        <f t="shared" si="4"/>
        <v>2591109.4700000002</v>
      </c>
    </row>
    <row r="134" spans="1:6" ht="47.25" x14ac:dyDescent="0.25">
      <c r="A134" s="11" t="s">
        <v>163</v>
      </c>
      <c r="B134" s="22" t="s">
        <v>164</v>
      </c>
      <c r="C134" s="23">
        <f>C135</f>
        <v>5177581.4000000004</v>
      </c>
      <c r="D134" s="23">
        <f>D135</f>
        <v>2586471.9300000002</v>
      </c>
      <c r="E134" s="24">
        <f t="shared" si="3"/>
        <v>49.955215189856794</v>
      </c>
      <c r="F134" s="23">
        <f t="shared" si="4"/>
        <v>2591109.4700000002</v>
      </c>
    </row>
    <row r="135" spans="1:6" ht="63" x14ac:dyDescent="0.25">
      <c r="A135" s="11" t="s">
        <v>165</v>
      </c>
      <c r="B135" s="22" t="s">
        <v>166</v>
      </c>
      <c r="C135" s="23">
        <v>5177581.4000000004</v>
      </c>
      <c r="D135" s="23">
        <v>2586471.9300000002</v>
      </c>
      <c r="E135" s="24">
        <f t="shared" si="3"/>
        <v>49.955215189856794</v>
      </c>
      <c r="F135" s="23">
        <f t="shared" si="4"/>
        <v>2591109.4700000002</v>
      </c>
    </row>
    <row r="136" spans="1:6" ht="15.75" x14ac:dyDescent="0.25">
      <c r="A136" s="11" t="s">
        <v>167</v>
      </c>
      <c r="B136" s="22" t="s">
        <v>168</v>
      </c>
      <c r="C136" s="23">
        <f>C137+C140</f>
        <v>109577105.08</v>
      </c>
      <c r="D136" s="23">
        <f>D137+D140</f>
        <v>26023548.589999996</v>
      </c>
      <c r="E136" s="24">
        <f t="shared" si="3"/>
        <v>23.74907474604365</v>
      </c>
      <c r="F136" s="23">
        <f t="shared" si="4"/>
        <v>83553556.49000001</v>
      </c>
    </row>
    <row r="137" spans="1:6" ht="31.5" x14ac:dyDescent="0.25">
      <c r="A137" s="11" t="s">
        <v>28</v>
      </c>
      <c r="B137" s="22" t="s">
        <v>169</v>
      </c>
      <c r="C137" s="23">
        <f>C138</f>
        <v>51235899.280000001</v>
      </c>
      <c r="D137" s="23">
        <f>D138</f>
        <v>7528072.5999999996</v>
      </c>
      <c r="E137" s="24">
        <f t="shared" si="3"/>
        <v>14.692964709879881</v>
      </c>
      <c r="F137" s="23">
        <f t="shared" si="4"/>
        <v>43707826.68</v>
      </c>
    </row>
    <row r="138" spans="1:6" ht="31.5" x14ac:dyDescent="0.25">
      <c r="A138" s="11" t="s">
        <v>30</v>
      </c>
      <c r="B138" s="22" t="s">
        <v>170</v>
      </c>
      <c r="C138" s="23">
        <f>C139</f>
        <v>51235899.280000001</v>
      </c>
      <c r="D138" s="23">
        <f>D139</f>
        <v>7528072.5999999996</v>
      </c>
      <c r="E138" s="24">
        <f t="shared" si="3"/>
        <v>14.692964709879881</v>
      </c>
      <c r="F138" s="23">
        <f t="shared" si="4"/>
        <v>43707826.68</v>
      </c>
    </row>
    <row r="139" spans="1:6" ht="15.75" x14ac:dyDescent="0.25">
      <c r="A139" s="11" t="s">
        <v>34</v>
      </c>
      <c r="B139" s="22" t="s">
        <v>171</v>
      </c>
      <c r="C139" s="23">
        <v>51235899.280000001</v>
      </c>
      <c r="D139" s="23">
        <v>7528072.5999999996</v>
      </c>
      <c r="E139" s="24">
        <f t="shared" si="3"/>
        <v>14.692964709879881</v>
      </c>
      <c r="F139" s="23">
        <f t="shared" si="4"/>
        <v>43707826.68</v>
      </c>
    </row>
    <row r="140" spans="1:6" ht="15.75" x14ac:dyDescent="0.25">
      <c r="A140" s="11" t="s">
        <v>36</v>
      </c>
      <c r="B140" s="22" t="s">
        <v>172</v>
      </c>
      <c r="C140" s="23">
        <f>C141</f>
        <v>58341205.799999997</v>
      </c>
      <c r="D140" s="23">
        <f>D141</f>
        <v>18495475.989999998</v>
      </c>
      <c r="E140" s="24">
        <f t="shared" si="3"/>
        <v>31.70225184135635</v>
      </c>
      <c r="F140" s="23">
        <f t="shared" si="4"/>
        <v>39845729.810000002</v>
      </c>
    </row>
    <row r="141" spans="1:6" ht="47.25" x14ac:dyDescent="0.25">
      <c r="A141" s="11" t="s">
        <v>163</v>
      </c>
      <c r="B141" s="22" t="s">
        <v>173</v>
      </c>
      <c r="C141" s="23">
        <f>C142</f>
        <v>58341205.799999997</v>
      </c>
      <c r="D141" s="23">
        <f>D142</f>
        <v>18495475.989999998</v>
      </c>
      <c r="E141" s="24">
        <f t="shared" si="3"/>
        <v>31.70225184135635</v>
      </c>
      <c r="F141" s="23">
        <f t="shared" si="4"/>
        <v>39845729.810000002</v>
      </c>
    </row>
    <row r="142" spans="1:6" ht="63" x14ac:dyDescent="0.25">
      <c r="A142" s="11" t="s">
        <v>165</v>
      </c>
      <c r="B142" s="22" t="s">
        <v>174</v>
      </c>
      <c r="C142" s="23">
        <v>58341205.799999997</v>
      </c>
      <c r="D142" s="23">
        <v>18495475.989999998</v>
      </c>
      <c r="E142" s="24">
        <f t="shared" si="3"/>
        <v>31.70225184135635</v>
      </c>
      <c r="F142" s="23">
        <f t="shared" si="4"/>
        <v>39845729.810000002</v>
      </c>
    </row>
    <row r="143" spans="1:6" ht="15.75" x14ac:dyDescent="0.25">
      <c r="A143" s="11" t="s">
        <v>175</v>
      </c>
      <c r="B143" s="22" t="s">
        <v>176</v>
      </c>
      <c r="C143" s="23">
        <f>C144+C147</f>
        <v>686342.24</v>
      </c>
      <c r="D143" s="23">
        <f>D144+D147</f>
        <v>152785.20000000001</v>
      </c>
      <c r="E143" s="24">
        <f t="shared" ref="E143:E218" si="5">D143*100/C143</f>
        <v>22.260789311175138</v>
      </c>
      <c r="F143" s="23">
        <f t="shared" ref="F143:F218" si="6">C143-D143</f>
        <v>533557.04</v>
      </c>
    </row>
    <row r="144" spans="1:6" ht="31.5" x14ac:dyDescent="0.25">
      <c r="A144" s="11" t="s">
        <v>110</v>
      </c>
      <c r="B144" s="22" t="s">
        <v>177</v>
      </c>
      <c r="C144" s="23">
        <f t="shared" ref="C144:D145" si="7">C145</f>
        <v>183342.24</v>
      </c>
      <c r="D144" s="23">
        <f t="shared" si="7"/>
        <v>152785.20000000001</v>
      </c>
      <c r="E144" s="24">
        <f t="shared" si="5"/>
        <v>83.333333333333343</v>
      </c>
      <c r="F144" s="23">
        <f t="shared" si="6"/>
        <v>30557.039999999979</v>
      </c>
    </row>
    <row r="145" spans="1:6" ht="15.75" x14ac:dyDescent="0.25">
      <c r="A145" s="11" t="s">
        <v>178</v>
      </c>
      <c r="B145" s="22" t="s">
        <v>179</v>
      </c>
      <c r="C145" s="23">
        <f t="shared" si="7"/>
        <v>183342.24</v>
      </c>
      <c r="D145" s="23">
        <f t="shared" si="7"/>
        <v>152785.20000000001</v>
      </c>
      <c r="E145" s="24">
        <f t="shared" si="5"/>
        <v>83.333333333333343</v>
      </c>
      <c r="F145" s="23">
        <f t="shared" si="6"/>
        <v>30557.039999999979</v>
      </c>
    </row>
    <row r="146" spans="1:6" ht="15.75" x14ac:dyDescent="0.25">
      <c r="A146" s="11" t="s">
        <v>180</v>
      </c>
      <c r="B146" s="22" t="s">
        <v>181</v>
      </c>
      <c r="C146" s="23">
        <v>183342.24</v>
      </c>
      <c r="D146" s="23">
        <v>152785.20000000001</v>
      </c>
      <c r="E146" s="24">
        <f t="shared" si="5"/>
        <v>83.333333333333343</v>
      </c>
      <c r="F146" s="23">
        <f t="shared" si="6"/>
        <v>30557.039999999979</v>
      </c>
    </row>
    <row r="147" spans="1:6" ht="15.75" x14ac:dyDescent="0.25">
      <c r="A147" s="11" t="s">
        <v>36</v>
      </c>
      <c r="B147" s="22" t="s">
        <v>460</v>
      </c>
      <c r="C147" s="23">
        <f>C148</f>
        <v>503000</v>
      </c>
      <c r="D147" s="23">
        <f>D148</f>
        <v>0</v>
      </c>
      <c r="E147" s="24"/>
      <c r="F147" s="23"/>
    </row>
    <row r="148" spans="1:6" ht="47.25" x14ac:dyDescent="0.25">
      <c r="A148" s="11" t="s">
        <v>163</v>
      </c>
      <c r="B148" s="22" t="s">
        <v>459</v>
      </c>
      <c r="C148" s="23">
        <f>C149</f>
        <v>503000</v>
      </c>
      <c r="D148" s="23">
        <f>D149</f>
        <v>0</v>
      </c>
      <c r="E148" s="24"/>
      <c r="F148" s="23"/>
    </row>
    <row r="149" spans="1:6" ht="63" x14ac:dyDescent="0.25">
      <c r="A149" s="17" t="s">
        <v>432</v>
      </c>
      <c r="B149" s="22" t="s">
        <v>458</v>
      </c>
      <c r="C149" s="23">
        <v>503000</v>
      </c>
      <c r="D149" s="23">
        <v>0</v>
      </c>
      <c r="E149" s="24"/>
      <c r="F149" s="23"/>
    </row>
    <row r="150" spans="1:6" ht="15.75" x14ac:dyDescent="0.25">
      <c r="A150" s="11" t="s">
        <v>182</v>
      </c>
      <c r="B150" s="22" t="s">
        <v>183</v>
      </c>
      <c r="C150" s="23">
        <f>C151+C156+C161+C164</f>
        <v>24130589.960000001</v>
      </c>
      <c r="D150" s="23">
        <f>D151+D156+D161+D164</f>
        <v>19046738.349999998</v>
      </c>
      <c r="E150" s="24">
        <f t="shared" si="5"/>
        <v>78.931921604787803</v>
      </c>
      <c r="F150" s="23">
        <f t="shared" si="6"/>
        <v>5083851.6100000031</v>
      </c>
    </row>
    <row r="151" spans="1:6" ht="78.75" x14ac:dyDescent="0.25">
      <c r="A151" s="11" t="s">
        <v>11</v>
      </c>
      <c r="B151" s="22" t="s">
        <v>184</v>
      </c>
      <c r="C151" s="23">
        <f>C152</f>
        <v>19542079.73</v>
      </c>
      <c r="D151" s="23">
        <f>D152</f>
        <v>15683498.039999999</v>
      </c>
      <c r="E151" s="24">
        <f t="shared" si="5"/>
        <v>80.255009992224615</v>
      </c>
      <c r="F151" s="23">
        <f t="shared" si="6"/>
        <v>3858581.6900000013</v>
      </c>
    </row>
    <row r="152" spans="1:6" ht="15.75" x14ac:dyDescent="0.25">
      <c r="A152" s="11" t="s">
        <v>128</v>
      </c>
      <c r="B152" s="22" t="s">
        <v>185</v>
      </c>
      <c r="C152" s="23">
        <f>C153+C154+C155</f>
        <v>19542079.73</v>
      </c>
      <c r="D152" s="23">
        <f>D153+D154+D155</f>
        <v>15683498.039999999</v>
      </c>
      <c r="E152" s="24">
        <f t="shared" si="5"/>
        <v>80.255009992224615</v>
      </c>
      <c r="F152" s="23">
        <f t="shared" si="6"/>
        <v>3858581.6900000013</v>
      </c>
    </row>
    <row r="153" spans="1:6" ht="15.75" x14ac:dyDescent="0.25">
      <c r="A153" s="11" t="s">
        <v>130</v>
      </c>
      <c r="B153" s="22" t="s">
        <v>186</v>
      </c>
      <c r="C153" s="23">
        <v>14623256.619999999</v>
      </c>
      <c r="D153" s="23">
        <v>11829947.609999999</v>
      </c>
      <c r="E153" s="24">
        <f t="shared" si="5"/>
        <v>80.898174171547851</v>
      </c>
      <c r="F153" s="23">
        <f t="shared" si="6"/>
        <v>2793309.01</v>
      </c>
    </row>
    <row r="154" spans="1:6" ht="31.5" x14ac:dyDescent="0.25">
      <c r="A154" s="11" t="s">
        <v>132</v>
      </c>
      <c r="B154" s="22" t="s">
        <v>187</v>
      </c>
      <c r="C154" s="23">
        <v>502000</v>
      </c>
      <c r="D154" s="23">
        <v>488984.16</v>
      </c>
      <c r="E154" s="24">
        <f t="shared" si="5"/>
        <v>97.407203187251</v>
      </c>
      <c r="F154" s="23">
        <f t="shared" si="6"/>
        <v>13015.840000000026</v>
      </c>
    </row>
    <row r="155" spans="1:6" ht="47.25" x14ac:dyDescent="0.25">
      <c r="A155" s="11" t="s">
        <v>134</v>
      </c>
      <c r="B155" s="22" t="s">
        <v>188</v>
      </c>
      <c r="C155" s="23">
        <v>4416823.1100000003</v>
      </c>
      <c r="D155" s="23">
        <v>3364566.27</v>
      </c>
      <c r="E155" s="24">
        <f t="shared" si="5"/>
        <v>76.176160697547147</v>
      </c>
      <c r="F155" s="23">
        <f t="shared" si="6"/>
        <v>1052256.8400000003</v>
      </c>
    </row>
    <row r="156" spans="1:6" ht="31.5" x14ac:dyDescent="0.25">
      <c r="A156" s="11" t="s">
        <v>28</v>
      </c>
      <c r="B156" s="22" t="s">
        <v>189</v>
      </c>
      <c r="C156" s="23">
        <f>C157</f>
        <v>2241013.96</v>
      </c>
      <c r="D156" s="23">
        <f>D157</f>
        <v>1732350.11</v>
      </c>
      <c r="E156" s="24">
        <f t="shared" si="5"/>
        <v>77.302066873336216</v>
      </c>
      <c r="F156" s="23">
        <f t="shared" si="6"/>
        <v>508663.84999999986</v>
      </c>
    </row>
    <row r="157" spans="1:6" ht="31.5" x14ac:dyDescent="0.25">
      <c r="A157" s="11" t="s">
        <v>30</v>
      </c>
      <c r="B157" s="22" t="s">
        <v>190</v>
      </c>
      <c r="C157" s="23">
        <f>C158+C159+C160</f>
        <v>2241013.96</v>
      </c>
      <c r="D157" s="23">
        <f>D158+D159+D160</f>
        <v>1732350.11</v>
      </c>
      <c r="E157" s="24">
        <f t="shared" si="5"/>
        <v>77.302066873336216</v>
      </c>
      <c r="F157" s="23">
        <f t="shared" si="6"/>
        <v>508663.84999999986</v>
      </c>
    </row>
    <row r="158" spans="1:6" ht="31.5" x14ac:dyDescent="0.25">
      <c r="A158" s="11" t="s">
        <v>32</v>
      </c>
      <c r="B158" s="22" t="s">
        <v>191</v>
      </c>
      <c r="C158" s="23">
        <v>885434</v>
      </c>
      <c r="D158" s="23">
        <v>729397.75</v>
      </c>
      <c r="E158" s="24">
        <f t="shared" si="5"/>
        <v>82.377427340716537</v>
      </c>
      <c r="F158" s="23">
        <f t="shared" si="6"/>
        <v>156036.25</v>
      </c>
    </row>
    <row r="159" spans="1:6" ht="15.75" x14ac:dyDescent="0.25">
      <c r="A159" s="11" t="s">
        <v>34</v>
      </c>
      <c r="B159" s="22" t="s">
        <v>192</v>
      </c>
      <c r="C159" s="23">
        <v>1052519.96</v>
      </c>
      <c r="D159" s="23">
        <v>844488.26</v>
      </c>
      <c r="E159" s="24">
        <f t="shared" si="5"/>
        <v>80.234892647546559</v>
      </c>
      <c r="F159" s="23">
        <f t="shared" si="6"/>
        <v>208031.69999999995</v>
      </c>
    </row>
    <row r="160" spans="1:6" ht="15.75" x14ac:dyDescent="0.25">
      <c r="A160" s="11" t="s">
        <v>53</v>
      </c>
      <c r="B160" s="22" t="s">
        <v>193</v>
      </c>
      <c r="C160" s="23">
        <v>303060</v>
      </c>
      <c r="D160" s="23">
        <v>158464.1</v>
      </c>
      <c r="E160" s="24">
        <f t="shared" si="5"/>
        <v>52.28802877318023</v>
      </c>
      <c r="F160" s="23">
        <f t="shared" si="6"/>
        <v>144595.9</v>
      </c>
    </row>
    <row r="161" spans="1:6" ht="15.75" x14ac:dyDescent="0.25">
      <c r="A161" s="11" t="s">
        <v>78</v>
      </c>
      <c r="B161" s="22" t="s">
        <v>463</v>
      </c>
      <c r="C161" s="23">
        <f>C162</f>
        <v>1986.27</v>
      </c>
      <c r="D161" s="23">
        <f>D162</f>
        <v>1986.27</v>
      </c>
      <c r="E161" s="24"/>
      <c r="F161" s="23"/>
    </row>
    <row r="162" spans="1:6" ht="31.5" x14ac:dyDescent="0.25">
      <c r="A162" s="11" t="s">
        <v>80</v>
      </c>
      <c r="B162" s="22" t="s">
        <v>462</v>
      </c>
      <c r="C162" s="23">
        <f>C163</f>
        <v>1986.27</v>
      </c>
      <c r="D162" s="23">
        <f>D163</f>
        <v>1986.27</v>
      </c>
      <c r="E162" s="24"/>
      <c r="F162" s="23"/>
    </row>
    <row r="163" spans="1:6" ht="31.5" x14ac:dyDescent="0.25">
      <c r="A163" s="11" t="s">
        <v>82</v>
      </c>
      <c r="B163" s="22" t="s">
        <v>461</v>
      </c>
      <c r="C163" s="23">
        <v>1986.27</v>
      </c>
      <c r="D163" s="23">
        <v>1986.27</v>
      </c>
      <c r="E163" s="24"/>
      <c r="F163" s="23"/>
    </row>
    <row r="164" spans="1:6" ht="15.75" x14ac:dyDescent="0.25">
      <c r="A164" s="11" t="s">
        <v>36</v>
      </c>
      <c r="B164" s="22" t="s">
        <v>194</v>
      </c>
      <c r="C164" s="23">
        <f>C165+C168</f>
        <v>2345510</v>
      </c>
      <c r="D164" s="23">
        <f>D165+D168</f>
        <v>1628903.93</v>
      </c>
      <c r="E164" s="24">
        <f t="shared" si="5"/>
        <v>69.447750382645992</v>
      </c>
      <c r="F164" s="23">
        <f t="shared" si="6"/>
        <v>716606.07000000007</v>
      </c>
    </row>
    <row r="165" spans="1:6" ht="47.25" x14ac:dyDescent="0.25">
      <c r="A165" s="11" t="s">
        <v>163</v>
      </c>
      <c r="B165" s="22" t="s">
        <v>195</v>
      </c>
      <c r="C165" s="23">
        <f>C166+C167</f>
        <v>2115710</v>
      </c>
      <c r="D165" s="23">
        <f>D166+D167</f>
        <v>1399868</v>
      </c>
      <c r="E165" s="24">
        <f t="shared" si="5"/>
        <v>66.165400740177063</v>
      </c>
      <c r="F165" s="23">
        <f t="shared" si="6"/>
        <v>715842</v>
      </c>
    </row>
    <row r="166" spans="1:6" ht="63" x14ac:dyDescent="0.25">
      <c r="A166" s="11" t="s">
        <v>165</v>
      </c>
      <c r="B166" s="22" t="s">
        <v>196</v>
      </c>
      <c r="C166" s="23">
        <v>1200000</v>
      </c>
      <c r="D166" s="23">
        <v>484158</v>
      </c>
      <c r="E166" s="24">
        <f t="shared" si="5"/>
        <v>40.346499999999999</v>
      </c>
      <c r="F166" s="23">
        <f t="shared" si="6"/>
        <v>715842</v>
      </c>
    </row>
    <row r="167" spans="1:6" ht="63" x14ac:dyDescent="0.25">
      <c r="A167" s="11" t="s">
        <v>432</v>
      </c>
      <c r="B167" s="22" t="s">
        <v>431</v>
      </c>
      <c r="C167" s="23">
        <v>915710</v>
      </c>
      <c r="D167" s="23">
        <v>915710</v>
      </c>
      <c r="E167" s="24"/>
      <c r="F167" s="23"/>
    </row>
    <row r="168" spans="1:6" ht="15.75" x14ac:dyDescent="0.25">
      <c r="A168" s="11" t="s">
        <v>38</v>
      </c>
      <c r="B168" s="22" t="s">
        <v>197</v>
      </c>
      <c r="C168" s="23">
        <f>C169+C170+C171</f>
        <v>229800</v>
      </c>
      <c r="D168" s="23">
        <f>D169+D170+D171</f>
        <v>229035.93</v>
      </c>
      <c r="E168" s="24">
        <f t="shared" si="5"/>
        <v>99.667506527415142</v>
      </c>
      <c r="F168" s="23">
        <f t="shared" si="6"/>
        <v>764.07000000000698</v>
      </c>
    </row>
    <row r="169" spans="1:6" ht="31.5" x14ac:dyDescent="0.25">
      <c r="A169" s="11" t="s">
        <v>61</v>
      </c>
      <c r="B169" s="22" t="s">
        <v>198</v>
      </c>
      <c r="C169" s="23">
        <v>29000</v>
      </c>
      <c r="D169" s="23">
        <v>28529.38</v>
      </c>
      <c r="E169" s="24">
        <f t="shared" si="5"/>
        <v>98.377172413793105</v>
      </c>
      <c r="F169" s="23">
        <f t="shared" si="6"/>
        <v>470.61999999999898</v>
      </c>
    </row>
    <row r="170" spans="1:6" ht="15.75" x14ac:dyDescent="0.25">
      <c r="A170" s="11" t="s">
        <v>63</v>
      </c>
      <c r="B170" s="22" t="s">
        <v>199</v>
      </c>
      <c r="C170" s="23">
        <v>8000</v>
      </c>
      <c r="D170" s="23">
        <v>7706.55</v>
      </c>
      <c r="E170" s="24">
        <f t="shared" si="5"/>
        <v>96.331874999999997</v>
      </c>
      <c r="F170" s="23">
        <f t="shared" si="6"/>
        <v>293.44999999999982</v>
      </c>
    </row>
    <row r="171" spans="1:6" ht="15.75" x14ac:dyDescent="0.25">
      <c r="A171" s="11" t="s">
        <v>40</v>
      </c>
      <c r="B171" s="22" t="s">
        <v>200</v>
      </c>
      <c r="C171" s="23">
        <v>192800</v>
      </c>
      <c r="D171" s="23">
        <v>192800</v>
      </c>
      <c r="E171" s="24">
        <f t="shared" si="5"/>
        <v>100</v>
      </c>
      <c r="F171" s="23">
        <f t="shared" si="6"/>
        <v>0</v>
      </c>
    </row>
    <row r="172" spans="1:6" ht="15.75" x14ac:dyDescent="0.25">
      <c r="A172" s="16" t="s">
        <v>201</v>
      </c>
      <c r="B172" s="19" t="s">
        <v>202</v>
      </c>
      <c r="C172" s="25">
        <f>C173+C183+C193+C201</f>
        <v>990472580.79000008</v>
      </c>
      <c r="D172" s="25">
        <f>D173+D183+D193+D201</f>
        <v>764113214.88999999</v>
      </c>
      <c r="E172" s="26">
        <f t="shared" si="5"/>
        <v>77.146326885752245</v>
      </c>
      <c r="F172" s="25">
        <f t="shared" si="6"/>
        <v>226359365.9000001</v>
      </c>
    </row>
    <row r="173" spans="1:6" ht="15.75" x14ac:dyDescent="0.25">
      <c r="A173" s="11" t="s">
        <v>203</v>
      </c>
      <c r="B173" s="22" t="s">
        <v>204</v>
      </c>
      <c r="C173" s="23">
        <f>C174+C177+C180</f>
        <v>23928300.050000001</v>
      </c>
      <c r="D173" s="23">
        <f>D174+D177+D180</f>
        <v>17067334.32</v>
      </c>
      <c r="E173" s="24">
        <f t="shared" si="5"/>
        <v>71.326982210756753</v>
      </c>
      <c r="F173" s="23">
        <f>C173-D173</f>
        <v>6860965.7300000004</v>
      </c>
    </row>
    <row r="174" spans="1:6" ht="31.5" x14ac:dyDescent="0.25">
      <c r="A174" s="11" t="s">
        <v>28</v>
      </c>
      <c r="B174" s="22" t="s">
        <v>205</v>
      </c>
      <c r="C174" s="23">
        <f>C175</f>
        <v>11470054.050000001</v>
      </c>
      <c r="D174" s="23">
        <f>D175</f>
        <v>8746152.5899999999</v>
      </c>
      <c r="E174" s="24">
        <f t="shared" si="5"/>
        <v>76.252060817446619</v>
      </c>
      <c r="F174" s="23">
        <f t="shared" si="6"/>
        <v>2723901.4600000009</v>
      </c>
    </row>
    <row r="175" spans="1:6" ht="31.5" x14ac:dyDescent="0.25">
      <c r="A175" s="11" t="s">
        <v>30</v>
      </c>
      <c r="B175" s="22" t="s">
        <v>206</v>
      </c>
      <c r="C175" s="23">
        <f>C176</f>
        <v>11470054.050000001</v>
      </c>
      <c r="D175" s="23">
        <f>D176</f>
        <v>8746152.5899999999</v>
      </c>
      <c r="E175" s="24">
        <f t="shared" si="5"/>
        <v>76.252060817446619</v>
      </c>
      <c r="F175" s="23">
        <f t="shared" si="6"/>
        <v>2723901.4600000009</v>
      </c>
    </row>
    <row r="176" spans="1:6" ht="15.75" x14ac:dyDescent="0.25">
      <c r="A176" s="11" t="s">
        <v>34</v>
      </c>
      <c r="B176" s="22" t="s">
        <v>207</v>
      </c>
      <c r="C176" s="23">
        <v>11470054.050000001</v>
      </c>
      <c r="D176" s="23">
        <v>8746152.5899999999</v>
      </c>
      <c r="E176" s="24">
        <f t="shared" si="5"/>
        <v>76.252060817446619</v>
      </c>
      <c r="F176" s="23">
        <f t="shared" si="6"/>
        <v>2723901.4600000009</v>
      </c>
    </row>
    <row r="177" spans="1:6" ht="31.5" x14ac:dyDescent="0.25">
      <c r="A177" s="11" t="s">
        <v>208</v>
      </c>
      <c r="B177" s="22" t="s">
        <v>452</v>
      </c>
      <c r="C177" s="23">
        <f>C178</f>
        <v>12108246</v>
      </c>
      <c r="D177" s="23">
        <f>D178</f>
        <v>8066782</v>
      </c>
      <c r="E177" s="24">
        <f t="shared" si="5"/>
        <v>66.622217619298453</v>
      </c>
      <c r="F177" s="23">
        <f t="shared" si="6"/>
        <v>4041464</v>
      </c>
    </row>
    <row r="178" spans="1:6" ht="15.75" x14ac:dyDescent="0.25">
      <c r="A178" s="11" t="s">
        <v>209</v>
      </c>
      <c r="B178" s="22" t="s">
        <v>453</v>
      </c>
      <c r="C178" s="23">
        <f>C179</f>
        <v>12108246</v>
      </c>
      <c r="D178" s="23">
        <f>D179</f>
        <v>8066782</v>
      </c>
      <c r="E178" s="24">
        <f t="shared" si="5"/>
        <v>66.622217619298453</v>
      </c>
      <c r="F178" s="23">
        <f t="shared" si="6"/>
        <v>4041464</v>
      </c>
    </row>
    <row r="179" spans="1:6" ht="47.25" x14ac:dyDescent="0.25">
      <c r="A179" s="11" t="s">
        <v>210</v>
      </c>
      <c r="B179" s="22" t="s">
        <v>451</v>
      </c>
      <c r="C179" s="23">
        <v>12108246</v>
      </c>
      <c r="D179" s="23">
        <v>8066782</v>
      </c>
      <c r="E179" s="24">
        <f t="shared" si="5"/>
        <v>66.622217619298453</v>
      </c>
      <c r="F179" s="23">
        <f t="shared" si="6"/>
        <v>4041464</v>
      </c>
    </row>
    <row r="180" spans="1:6" ht="15.75" x14ac:dyDescent="0.25">
      <c r="A180" s="11" t="s">
        <v>36</v>
      </c>
      <c r="B180" s="22" t="s">
        <v>211</v>
      </c>
      <c r="C180" s="23">
        <f>C181</f>
        <v>350000</v>
      </c>
      <c r="D180" s="23">
        <f>D181</f>
        <v>254399.73</v>
      </c>
      <c r="E180" s="24">
        <f t="shared" si="5"/>
        <v>72.685637142857146</v>
      </c>
      <c r="F180" s="23">
        <f t="shared" si="6"/>
        <v>95600.26999999999</v>
      </c>
    </row>
    <row r="181" spans="1:6" ht="47.25" x14ac:dyDescent="0.25">
      <c r="A181" s="11" t="s">
        <v>163</v>
      </c>
      <c r="B181" s="22" t="s">
        <v>212</v>
      </c>
      <c r="C181" s="23">
        <f>C182</f>
        <v>350000</v>
      </c>
      <c r="D181" s="23">
        <f>D182</f>
        <v>254399.73</v>
      </c>
      <c r="E181" s="24">
        <f t="shared" si="5"/>
        <v>72.685637142857146</v>
      </c>
      <c r="F181" s="23">
        <f t="shared" si="6"/>
        <v>95600.26999999999</v>
      </c>
    </row>
    <row r="182" spans="1:6" ht="63" x14ac:dyDescent="0.25">
      <c r="A182" s="11" t="s">
        <v>165</v>
      </c>
      <c r="B182" s="22" t="s">
        <v>213</v>
      </c>
      <c r="C182" s="23">
        <v>350000</v>
      </c>
      <c r="D182" s="23">
        <v>254399.73</v>
      </c>
      <c r="E182" s="24">
        <f t="shared" si="5"/>
        <v>72.685637142857146</v>
      </c>
      <c r="F182" s="23">
        <f t="shared" si="6"/>
        <v>95600.26999999999</v>
      </c>
    </row>
    <row r="183" spans="1:6" ht="15.75" x14ac:dyDescent="0.25">
      <c r="A183" s="11" t="s">
        <v>214</v>
      </c>
      <c r="B183" s="22" t="s">
        <v>215</v>
      </c>
      <c r="C183" s="23">
        <f>C184+C187+C190</f>
        <v>500697494.30000001</v>
      </c>
      <c r="D183" s="23">
        <f>D184+D187+D190</f>
        <v>426536363.90000004</v>
      </c>
      <c r="E183" s="24">
        <f t="shared" si="5"/>
        <v>85.188435883091259</v>
      </c>
      <c r="F183" s="23">
        <f t="shared" si="6"/>
        <v>74161130.399999976</v>
      </c>
    </row>
    <row r="184" spans="1:6" ht="31.5" x14ac:dyDescent="0.25">
      <c r="A184" s="11" t="s">
        <v>28</v>
      </c>
      <c r="B184" s="22" t="s">
        <v>216</v>
      </c>
      <c r="C184" s="23">
        <f>C185</f>
        <v>2915000</v>
      </c>
      <c r="D184" s="23">
        <f>D185</f>
        <v>2287136.7200000002</v>
      </c>
      <c r="E184" s="24">
        <f t="shared" si="5"/>
        <v>78.460950943396242</v>
      </c>
      <c r="F184" s="23">
        <f t="shared" si="6"/>
        <v>627863.2799999998</v>
      </c>
    </row>
    <row r="185" spans="1:6" ht="31.5" x14ac:dyDescent="0.25">
      <c r="A185" s="11" t="s">
        <v>30</v>
      </c>
      <c r="B185" s="22" t="s">
        <v>217</v>
      </c>
      <c r="C185" s="23">
        <f>C186</f>
        <v>2915000</v>
      </c>
      <c r="D185" s="23">
        <f>D186</f>
        <v>2287136.7200000002</v>
      </c>
      <c r="E185" s="24">
        <f t="shared" si="5"/>
        <v>78.460950943396242</v>
      </c>
      <c r="F185" s="23">
        <f t="shared" si="6"/>
        <v>627863.2799999998</v>
      </c>
    </row>
    <row r="186" spans="1:6" ht="15.75" x14ac:dyDescent="0.25">
      <c r="A186" s="11" t="s">
        <v>34</v>
      </c>
      <c r="B186" s="22" t="s">
        <v>218</v>
      </c>
      <c r="C186" s="23">
        <v>2915000</v>
      </c>
      <c r="D186" s="23">
        <v>2287136.7200000002</v>
      </c>
      <c r="E186" s="24">
        <f t="shared" si="5"/>
        <v>78.460950943396242</v>
      </c>
      <c r="F186" s="23">
        <f t="shared" si="6"/>
        <v>627863.2799999998</v>
      </c>
    </row>
    <row r="187" spans="1:6" ht="31.5" x14ac:dyDescent="0.25">
      <c r="A187" s="11" t="s">
        <v>208</v>
      </c>
      <c r="B187" s="22" t="s">
        <v>219</v>
      </c>
      <c r="C187" s="23">
        <f>C188</f>
        <v>491618929.30000001</v>
      </c>
      <c r="D187" s="23">
        <f>D188</f>
        <v>422200529.18000001</v>
      </c>
      <c r="E187" s="24">
        <f t="shared" si="5"/>
        <v>85.879632377288118</v>
      </c>
      <c r="F187" s="23">
        <f t="shared" si="6"/>
        <v>69418400.120000005</v>
      </c>
    </row>
    <row r="188" spans="1:6" ht="15.75" x14ac:dyDescent="0.25">
      <c r="A188" s="11" t="s">
        <v>209</v>
      </c>
      <c r="B188" s="22" t="s">
        <v>220</v>
      </c>
      <c r="C188" s="23">
        <f>C189</f>
        <v>491618929.30000001</v>
      </c>
      <c r="D188" s="23">
        <f>D189</f>
        <v>422200529.18000001</v>
      </c>
      <c r="E188" s="24">
        <f t="shared" si="5"/>
        <v>85.879632377288118</v>
      </c>
      <c r="F188" s="23">
        <f t="shared" si="6"/>
        <v>69418400.120000005</v>
      </c>
    </row>
    <row r="189" spans="1:6" ht="47.25" x14ac:dyDescent="0.25">
      <c r="A189" s="11" t="s">
        <v>221</v>
      </c>
      <c r="B189" s="22" t="s">
        <v>222</v>
      </c>
      <c r="C189" s="23">
        <v>491618929.30000001</v>
      </c>
      <c r="D189" s="23">
        <v>422200529.18000001</v>
      </c>
      <c r="E189" s="24">
        <f t="shared" si="5"/>
        <v>85.879632377288118</v>
      </c>
      <c r="F189" s="23">
        <f t="shared" si="6"/>
        <v>69418400.120000005</v>
      </c>
    </row>
    <row r="190" spans="1:6" ht="15.75" x14ac:dyDescent="0.25">
      <c r="A190" s="11" t="s">
        <v>36</v>
      </c>
      <c r="B190" s="22" t="s">
        <v>223</v>
      </c>
      <c r="C190" s="23">
        <f>C191</f>
        <v>6163565</v>
      </c>
      <c r="D190" s="23">
        <f>D191</f>
        <v>2048698</v>
      </c>
      <c r="E190" s="24">
        <f t="shared" si="5"/>
        <v>33.238847971912357</v>
      </c>
      <c r="F190" s="23">
        <f t="shared" si="6"/>
        <v>4114867</v>
      </c>
    </row>
    <row r="191" spans="1:6" ht="47.25" x14ac:dyDescent="0.25">
      <c r="A191" s="11" t="s">
        <v>163</v>
      </c>
      <c r="B191" s="22" t="s">
        <v>224</v>
      </c>
      <c r="C191" s="23">
        <f>C192</f>
        <v>6163565</v>
      </c>
      <c r="D191" s="23">
        <f>D192</f>
        <v>2048698</v>
      </c>
      <c r="E191" s="24">
        <f t="shared" si="5"/>
        <v>33.238847971912357</v>
      </c>
      <c r="F191" s="23">
        <f t="shared" si="6"/>
        <v>4114867</v>
      </c>
    </row>
    <row r="192" spans="1:6" ht="63" x14ac:dyDescent="0.25">
      <c r="A192" s="11" t="s">
        <v>165</v>
      </c>
      <c r="B192" s="22" t="s">
        <v>225</v>
      </c>
      <c r="C192" s="23">
        <v>6163565</v>
      </c>
      <c r="D192" s="23">
        <v>2048698</v>
      </c>
      <c r="E192" s="24">
        <f t="shared" si="5"/>
        <v>33.238847971912357</v>
      </c>
      <c r="F192" s="23">
        <f t="shared" si="6"/>
        <v>4114867</v>
      </c>
    </row>
    <row r="193" spans="1:6" ht="15.75" x14ac:dyDescent="0.25">
      <c r="A193" s="11" t="s">
        <v>226</v>
      </c>
      <c r="B193" s="22" t="s">
        <v>227</v>
      </c>
      <c r="C193" s="23">
        <f>C194+C198</f>
        <v>411649911.04000002</v>
      </c>
      <c r="D193" s="23">
        <f>D194+D198</f>
        <v>278942477.73000002</v>
      </c>
      <c r="E193" s="24">
        <f t="shared" si="5"/>
        <v>67.762064377780263</v>
      </c>
      <c r="F193" s="23">
        <f t="shared" si="6"/>
        <v>132707433.31</v>
      </c>
    </row>
    <row r="194" spans="1:6" ht="31.5" x14ac:dyDescent="0.25">
      <c r="A194" s="11" t="s">
        <v>28</v>
      </c>
      <c r="B194" s="22" t="s">
        <v>228</v>
      </c>
      <c r="C194" s="23">
        <f>C195</f>
        <v>51742045.299999997</v>
      </c>
      <c r="D194" s="23">
        <f>D195</f>
        <v>24373844.870000001</v>
      </c>
      <c r="E194" s="24">
        <f t="shared" si="5"/>
        <v>47.106458062646396</v>
      </c>
      <c r="F194" s="23">
        <f t="shared" si="6"/>
        <v>27368200.429999996</v>
      </c>
    </row>
    <row r="195" spans="1:6" ht="31.5" x14ac:dyDescent="0.25">
      <c r="A195" s="11" t="s">
        <v>30</v>
      </c>
      <c r="B195" s="22" t="s">
        <v>229</v>
      </c>
      <c r="C195" s="23">
        <f>C196+C197</f>
        <v>51742045.299999997</v>
      </c>
      <c r="D195" s="23">
        <f>D196+D197</f>
        <v>24373844.870000001</v>
      </c>
      <c r="E195" s="24">
        <f t="shared" si="5"/>
        <v>47.106458062646396</v>
      </c>
      <c r="F195" s="23">
        <f t="shared" si="6"/>
        <v>27368200.429999996</v>
      </c>
    </row>
    <row r="196" spans="1:6" ht="15.75" x14ac:dyDescent="0.25">
      <c r="A196" s="11" t="s">
        <v>34</v>
      </c>
      <c r="B196" s="22" t="s">
        <v>230</v>
      </c>
      <c r="C196" s="23">
        <v>35042045.299999997</v>
      </c>
      <c r="D196" s="23">
        <v>12182830.810000001</v>
      </c>
      <c r="E196" s="24">
        <f t="shared" si="5"/>
        <v>34.7663234428842</v>
      </c>
      <c r="F196" s="23">
        <f t="shared" si="6"/>
        <v>22859214.489999995</v>
      </c>
    </row>
    <row r="197" spans="1:6" ht="15.75" x14ac:dyDescent="0.25">
      <c r="A197" s="11" t="s">
        <v>53</v>
      </c>
      <c r="B197" s="22" t="s">
        <v>231</v>
      </c>
      <c r="C197" s="23">
        <v>16700000</v>
      </c>
      <c r="D197" s="23">
        <v>12191014.060000001</v>
      </c>
      <c r="E197" s="24">
        <f t="shared" si="5"/>
        <v>73.000084191616764</v>
      </c>
      <c r="F197" s="23">
        <f t="shared" si="6"/>
        <v>4508985.9399999995</v>
      </c>
    </row>
    <row r="198" spans="1:6" ht="15.75" x14ac:dyDescent="0.25">
      <c r="A198" s="11" t="s">
        <v>36</v>
      </c>
      <c r="B198" s="22" t="s">
        <v>232</v>
      </c>
      <c r="C198" s="23">
        <f>C199</f>
        <v>359907865.74000001</v>
      </c>
      <c r="D198" s="23">
        <f>D199</f>
        <v>254568632.86000001</v>
      </c>
      <c r="E198" s="24">
        <f t="shared" si="5"/>
        <v>70.73161136297648</v>
      </c>
      <c r="F198" s="23">
        <f t="shared" si="6"/>
        <v>105339232.88</v>
      </c>
    </row>
    <row r="199" spans="1:6" ht="47.25" x14ac:dyDescent="0.25">
      <c r="A199" s="11" t="s">
        <v>163</v>
      </c>
      <c r="B199" s="22" t="s">
        <v>233</v>
      </c>
      <c r="C199" s="23">
        <f>C200</f>
        <v>359907865.74000001</v>
      </c>
      <c r="D199" s="23">
        <f>D200</f>
        <v>254568632.86000001</v>
      </c>
      <c r="E199" s="24">
        <f t="shared" si="5"/>
        <v>70.73161136297648</v>
      </c>
      <c r="F199" s="23">
        <f t="shared" si="6"/>
        <v>105339232.88</v>
      </c>
    </row>
    <row r="200" spans="1:6" ht="63" x14ac:dyDescent="0.25">
      <c r="A200" s="11" t="s">
        <v>165</v>
      </c>
      <c r="B200" s="22" t="s">
        <v>234</v>
      </c>
      <c r="C200" s="23">
        <v>359907865.74000001</v>
      </c>
      <c r="D200" s="23">
        <v>254568632.86000001</v>
      </c>
      <c r="E200" s="24">
        <f t="shared" si="5"/>
        <v>70.73161136297648</v>
      </c>
      <c r="F200" s="23">
        <f t="shared" si="6"/>
        <v>105339232.88</v>
      </c>
    </row>
    <row r="201" spans="1:6" ht="31.5" x14ac:dyDescent="0.25">
      <c r="A201" s="11" t="s">
        <v>235</v>
      </c>
      <c r="B201" s="22" t="s">
        <v>236</v>
      </c>
      <c r="C201" s="23">
        <f>C202+C207+C211+C214</f>
        <v>54196875.399999999</v>
      </c>
      <c r="D201" s="23">
        <f>D202+D207+D211+D214</f>
        <v>41567038.93999999</v>
      </c>
      <c r="E201" s="24">
        <f t="shared" si="5"/>
        <v>76.696375267419924</v>
      </c>
      <c r="F201" s="23">
        <f t="shared" si="6"/>
        <v>12629836.460000008</v>
      </c>
    </row>
    <row r="202" spans="1:6" ht="78.75" x14ac:dyDescent="0.25">
      <c r="A202" s="11" t="s">
        <v>11</v>
      </c>
      <c r="B202" s="22" t="s">
        <v>237</v>
      </c>
      <c r="C202" s="23">
        <f>C203</f>
        <v>48703127.560000002</v>
      </c>
      <c r="D202" s="23">
        <f>D203</f>
        <v>37500144.069999993</v>
      </c>
      <c r="E202" s="24">
        <f t="shared" si="5"/>
        <v>76.997404373675067</v>
      </c>
      <c r="F202" s="23">
        <f t="shared" si="6"/>
        <v>11202983.49000001</v>
      </c>
    </row>
    <row r="203" spans="1:6" ht="31.5" x14ac:dyDescent="0.25">
      <c r="A203" s="11" t="s">
        <v>13</v>
      </c>
      <c r="B203" s="22" t="s">
        <v>238</v>
      </c>
      <c r="C203" s="23">
        <f>C204+C205+C206</f>
        <v>48703127.560000002</v>
      </c>
      <c r="D203" s="23">
        <f>D204+D205+D206</f>
        <v>37500144.069999993</v>
      </c>
      <c r="E203" s="24">
        <f t="shared" si="5"/>
        <v>76.997404373675067</v>
      </c>
      <c r="F203" s="23">
        <f t="shared" si="6"/>
        <v>11202983.49000001</v>
      </c>
    </row>
    <row r="204" spans="1:6" ht="31.5" x14ac:dyDescent="0.25">
      <c r="A204" s="11" t="s">
        <v>15</v>
      </c>
      <c r="B204" s="22" t="s">
        <v>239</v>
      </c>
      <c r="C204" s="23">
        <v>37184936.950000003</v>
      </c>
      <c r="D204" s="23">
        <v>28650084.559999999</v>
      </c>
      <c r="E204" s="24">
        <f t="shared" si="5"/>
        <v>77.047554493702052</v>
      </c>
      <c r="F204" s="23">
        <f t="shared" si="6"/>
        <v>8534852.3900000043</v>
      </c>
    </row>
    <row r="205" spans="1:6" ht="47.25" x14ac:dyDescent="0.25">
      <c r="A205" s="11" t="s">
        <v>17</v>
      </c>
      <c r="B205" s="22" t="s">
        <v>240</v>
      </c>
      <c r="C205" s="23">
        <v>432172.95</v>
      </c>
      <c r="D205" s="23">
        <v>315092.71999999997</v>
      </c>
      <c r="E205" s="24">
        <f t="shared" si="5"/>
        <v>72.908940737730106</v>
      </c>
      <c r="F205" s="23">
        <f t="shared" si="6"/>
        <v>117080.23000000004</v>
      </c>
    </row>
    <row r="206" spans="1:6" ht="47.25" x14ac:dyDescent="0.25">
      <c r="A206" s="11" t="s">
        <v>19</v>
      </c>
      <c r="B206" s="22" t="s">
        <v>241</v>
      </c>
      <c r="C206" s="23">
        <v>11086017.66</v>
      </c>
      <c r="D206" s="23">
        <v>8534966.7899999991</v>
      </c>
      <c r="E206" s="24">
        <f t="shared" si="5"/>
        <v>76.988572919159495</v>
      </c>
      <c r="F206" s="23">
        <f t="shared" si="6"/>
        <v>2551050.870000001</v>
      </c>
    </row>
    <row r="207" spans="1:6" ht="31.5" x14ac:dyDescent="0.25">
      <c r="A207" s="11" t="s">
        <v>28</v>
      </c>
      <c r="B207" s="22" t="s">
        <v>242</v>
      </c>
      <c r="C207" s="23">
        <f>C208</f>
        <v>4080600.8600000003</v>
      </c>
      <c r="D207" s="23">
        <f>D208</f>
        <v>2655593.89</v>
      </c>
      <c r="E207" s="24">
        <f t="shared" si="5"/>
        <v>65.078501453827556</v>
      </c>
      <c r="F207" s="23">
        <f t="shared" si="6"/>
        <v>1425006.9700000002</v>
      </c>
    </row>
    <row r="208" spans="1:6" ht="31.5" x14ac:dyDescent="0.25">
      <c r="A208" s="11" t="s">
        <v>30</v>
      </c>
      <c r="B208" s="22" t="s">
        <v>243</v>
      </c>
      <c r="C208" s="23">
        <f>C209+C210</f>
        <v>4080600.8600000003</v>
      </c>
      <c r="D208" s="23">
        <f>D209+D210</f>
        <v>2655593.89</v>
      </c>
      <c r="E208" s="24">
        <f t="shared" si="5"/>
        <v>65.078501453827556</v>
      </c>
      <c r="F208" s="23">
        <f t="shared" si="6"/>
        <v>1425006.9700000002</v>
      </c>
    </row>
    <row r="209" spans="1:6" ht="31.5" x14ac:dyDescent="0.25">
      <c r="A209" s="11" t="s">
        <v>32</v>
      </c>
      <c r="B209" s="22" t="s">
        <v>244</v>
      </c>
      <c r="C209" s="23">
        <v>1539470.7</v>
      </c>
      <c r="D209" s="23">
        <v>1085690.02</v>
      </c>
      <c r="E209" s="24">
        <f t="shared" si="5"/>
        <v>70.523590997866989</v>
      </c>
      <c r="F209" s="23">
        <f t="shared" si="6"/>
        <v>453780.67999999993</v>
      </c>
    </row>
    <row r="210" spans="1:6" ht="15.75" x14ac:dyDescent="0.25">
      <c r="A210" s="11" t="s">
        <v>34</v>
      </c>
      <c r="B210" s="22" t="s">
        <v>245</v>
      </c>
      <c r="C210" s="23">
        <v>2541130.16</v>
      </c>
      <c r="D210" s="23">
        <v>1569903.87</v>
      </c>
      <c r="E210" s="24">
        <f t="shared" si="5"/>
        <v>61.779750392636316</v>
      </c>
      <c r="F210" s="23">
        <f t="shared" si="6"/>
        <v>971226.29</v>
      </c>
    </row>
    <row r="211" spans="1:6" ht="15.75" x14ac:dyDescent="0.25">
      <c r="A211" s="11" t="s">
        <v>78</v>
      </c>
      <c r="B211" s="22" t="s">
        <v>435</v>
      </c>
      <c r="C211" s="23">
        <f>C212</f>
        <v>149233.65</v>
      </c>
      <c r="D211" s="23">
        <f>D212</f>
        <v>149233.65</v>
      </c>
      <c r="E211" s="24">
        <f t="shared" si="5"/>
        <v>100</v>
      </c>
      <c r="F211" s="23">
        <f t="shared" si="6"/>
        <v>0</v>
      </c>
    </row>
    <row r="212" spans="1:6" ht="31.5" x14ac:dyDescent="0.25">
      <c r="A212" s="11" t="s">
        <v>80</v>
      </c>
      <c r="B212" s="22" t="s">
        <v>436</v>
      </c>
      <c r="C212" s="23">
        <f>C213</f>
        <v>149233.65</v>
      </c>
      <c r="D212" s="23">
        <f>D213</f>
        <v>149233.65</v>
      </c>
      <c r="E212" s="24">
        <f t="shared" si="5"/>
        <v>100</v>
      </c>
      <c r="F212" s="23">
        <f t="shared" si="6"/>
        <v>0</v>
      </c>
    </row>
    <row r="213" spans="1:6" ht="31.5" x14ac:dyDescent="0.25">
      <c r="A213" s="11" t="s">
        <v>82</v>
      </c>
      <c r="B213" s="22" t="s">
        <v>437</v>
      </c>
      <c r="C213" s="23">
        <v>149233.65</v>
      </c>
      <c r="D213" s="23">
        <v>149233.65</v>
      </c>
      <c r="E213" s="24">
        <f t="shared" si="5"/>
        <v>100</v>
      </c>
      <c r="F213" s="23">
        <f t="shared" si="6"/>
        <v>0</v>
      </c>
    </row>
    <row r="214" spans="1:6" ht="15.75" x14ac:dyDescent="0.25">
      <c r="A214" s="11" t="s">
        <v>36</v>
      </c>
      <c r="B214" s="22" t="s">
        <v>246</v>
      </c>
      <c r="C214" s="23">
        <f>C215+C217</f>
        <v>1263913.33</v>
      </c>
      <c r="D214" s="23">
        <f>D215+D217</f>
        <v>1262067.33</v>
      </c>
      <c r="E214" s="24">
        <f t="shared" si="5"/>
        <v>99.853945681544474</v>
      </c>
      <c r="F214" s="23">
        <f t="shared" si="6"/>
        <v>1846</v>
      </c>
    </row>
    <row r="215" spans="1:6" ht="15.75" x14ac:dyDescent="0.25">
      <c r="A215" s="11" t="s">
        <v>56</v>
      </c>
      <c r="B215" s="22" t="s">
        <v>247</v>
      </c>
      <c r="C215" s="23">
        <f>C216</f>
        <v>216067.33</v>
      </c>
      <c r="D215" s="23">
        <f>D216</f>
        <v>216067.33</v>
      </c>
      <c r="E215" s="24">
        <f t="shared" si="5"/>
        <v>100</v>
      </c>
      <c r="F215" s="23">
        <f t="shared" si="6"/>
        <v>0</v>
      </c>
    </row>
    <row r="216" spans="1:6" ht="31.5" x14ac:dyDescent="0.25">
      <c r="A216" s="11" t="s">
        <v>58</v>
      </c>
      <c r="B216" s="22" t="s">
        <v>248</v>
      </c>
      <c r="C216" s="23">
        <v>216067.33</v>
      </c>
      <c r="D216" s="23">
        <v>216067.33</v>
      </c>
      <c r="E216" s="24">
        <f t="shared" si="5"/>
        <v>100</v>
      </c>
      <c r="F216" s="23">
        <f t="shared" si="6"/>
        <v>0</v>
      </c>
    </row>
    <row r="217" spans="1:6" ht="15.75" x14ac:dyDescent="0.25">
      <c r="A217" s="11" t="s">
        <v>38</v>
      </c>
      <c r="B217" s="22" t="s">
        <v>249</v>
      </c>
      <c r="C217" s="23">
        <f>C218+C219+C220</f>
        <v>1047846</v>
      </c>
      <c r="D217" s="23">
        <f>D218+D219+D220</f>
        <v>1046000</v>
      </c>
      <c r="E217" s="24">
        <f t="shared" si="5"/>
        <v>99.823829074119672</v>
      </c>
      <c r="F217" s="23">
        <f t="shared" si="6"/>
        <v>1846</v>
      </c>
    </row>
    <row r="218" spans="1:6" ht="31.5" x14ac:dyDescent="0.25">
      <c r="A218" s="11" t="s">
        <v>61</v>
      </c>
      <c r="B218" s="22" t="s">
        <v>250</v>
      </c>
      <c r="C218" s="23">
        <v>887846</v>
      </c>
      <c r="D218" s="23">
        <v>887846</v>
      </c>
      <c r="E218" s="24">
        <f t="shared" si="5"/>
        <v>100</v>
      </c>
      <c r="F218" s="23">
        <f t="shared" si="6"/>
        <v>0</v>
      </c>
    </row>
    <row r="219" spans="1:6" ht="15.75" x14ac:dyDescent="0.25">
      <c r="A219" s="11" t="s">
        <v>63</v>
      </c>
      <c r="B219" s="22" t="s">
        <v>251</v>
      </c>
      <c r="C219" s="23">
        <v>10000</v>
      </c>
      <c r="D219" s="23">
        <v>8154</v>
      </c>
      <c r="E219" s="24">
        <f>D219*100/C219</f>
        <v>81.540000000000006</v>
      </c>
      <c r="F219" s="23">
        <f>C219-D219</f>
        <v>1846</v>
      </c>
    </row>
    <row r="220" spans="1:6" ht="15.75" x14ac:dyDescent="0.25">
      <c r="A220" s="11" t="s">
        <v>40</v>
      </c>
      <c r="B220" s="22" t="s">
        <v>438</v>
      </c>
      <c r="C220" s="23">
        <v>150000</v>
      </c>
      <c r="D220" s="23">
        <v>150000</v>
      </c>
      <c r="E220" s="24">
        <f>D220*100/C220</f>
        <v>100</v>
      </c>
      <c r="F220" s="23">
        <f>C220-D220</f>
        <v>0</v>
      </c>
    </row>
    <row r="221" spans="1:6" ht="15.75" x14ac:dyDescent="0.25">
      <c r="A221" s="16" t="s">
        <v>252</v>
      </c>
      <c r="B221" s="19" t="s">
        <v>253</v>
      </c>
      <c r="C221" s="25">
        <f>C222+C230+C238+C245+C249+C258</f>
        <v>2865064116.8599997</v>
      </c>
      <c r="D221" s="25">
        <f>D222+D230+D238+D245+D249+D258</f>
        <v>2426301682.5199995</v>
      </c>
      <c r="E221" s="26">
        <f t="shared" ref="E221:E289" si="8">D221*100/C221</f>
        <v>84.685772588542733</v>
      </c>
      <c r="F221" s="25">
        <f t="shared" ref="F221:F289" si="9">C221-D221</f>
        <v>438762434.34000015</v>
      </c>
    </row>
    <row r="222" spans="1:6" ht="15.75" x14ac:dyDescent="0.25">
      <c r="A222" s="11" t="s">
        <v>254</v>
      </c>
      <c r="B222" s="22" t="s">
        <v>255</v>
      </c>
      <c r="C222" s="23">
        <f>C223+C226</f>
        <v>1308186311.1199999</v>
      </c>
      <c r="D222" s="23">
        <f>D223+D226</f>
        <v>1099592643.8500001</v>
      </c>
      <c r="E222" s="24">
        <f t="shared" si="8"/>
        <v>84.054743158762079</v>
      </c>
      <c r="F222" s="23">
        <f t="shared" si="9"/>
        <v>208593667.26999974</v>
      </c>
    </row>
    <row r="223" spans="1:6" ht="15.75" x14ac:dyDescent="0.25">
      <c r="A223" s="11" t="s">
        <v>78</v>
      </c>
      <c r="B223" s="22" t="s">
        <v>256</v>
      </c>
      <c r="C223" s="23">
        <f>C224</f>
        <v>4526702.03</v>
      </c>
      <c r="D223" s="23">
        <f>D224</f>
        <v>3671000</v>
      </c>
      <c r="E223" s="24">
        <f t="shared" si="8"/>
        <v>81.096568222759728</v>
      </c>
      <c r="F223" s="23">
        <f t="shared" si="9"/>
        <v>855702.03000000026</v>
      </c>
    </row>
    <row r="224" spans="1:6" ht="31.5" x14ac:dyDescent="0.25">
      <c r="A224" s="11" t="s">
        <v>80</v>
      </c>
      <c r="B224" s="22" t="s">
        <v>257</v>
      </c>
      <c r="C224" s="23">
        <f>C225</f>
        <v>4526702.03</v>
      </c>
      <c r="D224" s="23">
        <f>D225</f>
        <v>3671000</v>
      </c>
      <c r="E224" s="24">
        <f t="shared" si="8"/>
        <v>81.096568222759728</v>
      </c>
      <c r="F224" s="23">
        <f t="shared" si="9"/>
        <v>855702.03000000026</v>
      </c>
    </row>
    <row r="225" spans="1:6" ht="31.5" x14ac:dyDescent="0.25">
      <c r="A225" s="11" t="s">
        <v>82</v>
      </c>
      <c r="B225" s="22" t="s">
        <v>258</v>
      </c>
      <c r="C225" s="23">
        <v>4526702.03</v>
      </c>
      <c r="D225" s="23">
        <v>3671000</v>
      </c>
      <c r="E225" s="24">
        <f t="shared" si="8"/>
        <v>81.096568222759728</v>
      </c>
      <c r="F225" s="23">
        <f t="shared" si="9"/>
        <v>855702.03000000026</v>
      </c>
    </row>
    <row r="226" spans="1:6" ht="31.5" x14ac:dyDescent="0.25">
      <c r="A226" s="11" t="s">
        <v>110</v>
      </c>
      <c r="B226" s="22" t="s">
        <v>259</v>
      </c>
      <c r="C226" s="23">
        <f>C227</f>
        <v>1303659609.0899999</v>
      </c>
      <c r="D226" s="23">
        <f>D227</f>
        <v>1095921643.8500001</v>
      </c>
      <c r="E226" s="24">
        <f t="shared" si="8"/>
        <v>84.065014840414662</v>
      </c>
      <c r="F226" s="23">
        <f t="shared" si="9"/>
        <v>207737965.23999977</v>
      </c>
    </row>
    <row r="227" spans="1:6" ht="15.75" x14ac:dyDescent="0.25">
      <c r="A227" s="11" t="s">
        <v>178</v>
      </c>
      <c r="B227" s="22" t="s">
        <v>260</v>
      </c>
      <c r="C227" s="23">
        <f>C228+C229</f>
        <v>1303659609.0899999</v>
      </c>
      <c r="D227" s="23">
        <f>D228+D229</f>
        <v>1095921643.8500001</v>
      </c>
      <c r="E227" s="24">
        <f t="shared" si="8"/>
        <v>84.065014840414662</v>
      </c>
      <c r="F227" s="23">
        <f t="shared" si="9"/>
        <v>207737965.23999977</v>
      </c>
    </row>
    <row r="228" spans="1:6" ht="63" x14ac:dyDescent="0.25">
      <c r="A228" s="11" t="s">
        <v>261</v>
      </c>
      <c r="B228" s="22" t="s">
        <v>262</v>
      </c>
      <c r="C228" s="23">
        <v>1289534976</v>
      </c>
      <c r="D228" s="23">
        <v>1084496914.9000001</v>
      </c>
      <c r="E228" s="24">
        <f t="shared" si="8"/>
        <v>84.099844911845196</v>
      </c>
      <c r="F228" s="23">
        <f t="shared" si="9"/>
        <v>205038061.0999999</v>
      </c>
    </row>
    <row r="229" spans="1:6" ht="15.75" x14ac:dyDescent="0.25">
      <c r="A229" s="11" t="s">
        <v>180</v>
      </c>
      <c r="B229" s="22" t="s">
        <v>263</v>
      </c>
      <c r="C229" s="23">
        <v>14124633.09</v>
      </c>
      <c r="D229" s="23">
        <v>11424728.949999999</v>
      </c>
      <c r="E229" s="24">
        <f t="shared" si="8"/>
        <v>80.885137880774508</v>
      </c>
      <c r="F229" s="23">
        <f t="shared" si="9"/>
        <v>2699904.1400000006</v>
      </c>
    </row>
    <row r="230" spans="1:6" ht="15.75" x14ac:dyDescent="0.25">
      <c r="A230" s="11" t="s">
        <v>264</v>
      </c>
      <c r="B230" s="22" t="s">
        <v>265</v>
      </c>
      <c r="C230" s="23">
        <f>C231</f>
        <v>1312051529.5599999</v>
      </c>
      <c r="D230" s="23">
        <f>D231</f>
        <v>1120834341.0599999</v>
      </c>
      <c r="E230" s="24">
        <f t="shared" si="8"/>
        <v>85.4260915679032</v>
      </c>
      <c r="F230" s="23">
        <f t="shared" si="9"/>
        <v>191217188.5</v>
      </c>
    </row>
    <row r="231" spans="1:6" ht="31.5" x14ac:dyDescent="0.25">
      <c r="A231" s="11" t="s">
        <v>110</v>
      </c>
      <c r="B231" s="22" t="s">
        <v>266</v>
      </c>
      <c r="C231" s="23">
        <f>C232+C235</f>
        <v>1312051529.5599999</v>
      </c>
      <c r="D231" s="23">
        <f>D232+D235</f>
        <v>1120834341.0599999</v>
      </c>
      <c r="E231" s="24">
        <f t="shared" si="8"/>
        <v>85.4260915679032</v>
      </c>
      <c r="F231" s="23">
        <f t="shared" si="9"/>
        <v>191217188.5</v>
      </c>
    </row>
    <row r="232" spans="1:6" ht="15.75" x14ac:dyDescent="0.25">
      <c r="A232" s="11" t="s">
        <v>178</v>
      </c>
      <c r="B232" s="22" t="s">
        <v>267</v>
      </c>
      <c r="C232" s="23">
        <f>C233+C234</f>
        <v>1256022534.5999999</v>
      </c>
      <c r="D232" s="23">
        <f>D233+D234</f>
        <v>1074596983.04</v>
      </c>
      <c r="E232" s="24">
        <f t="shared" si="8"/>
        <v>85.555549636871945</v>
      </c>
      <c r="F232" s="23">
        <f t="shared" si="9"/>
        <v>181425551.55999994</v>
      </c>
    </row>
    <row r="233" spans="1:6" ht="63" x14ac:dyDescent="0.25">
      <c r="A233" s="11" t="s">
        <v>261</v>
      </c>
      <c r="B233" s="22" t="s">
        <v>268</v>
      </c>
      <c r="C233" s="23">
        <v>1039457112.63</v>
      </c>
      <c r="D233" s="23">
        <v>892880618.54999995</v>
      </c>
      <c r="E233" s="24">
        <f t="shared" si="8"/>
        <v>85.89874538362271</v>
      </c>
      <c r="F233" s="23">
        <f t="shared" si="9"/>
        <v>146576494.08000004</v>
      </c>
    </row>
    <row r="234" spans="1:6" ht="15.75" x14ac:dyDescent="0.25">
      <c r="A234" s="11" t="s">
        <v>180</v>
      </c>
      <c r="B234" s="22" t="s">
        <v>269</v>
      </c>
      <c r="C234" s="23">
        <v>216565421.97</v>
      </c>
      <c r="D234" s="23">
        <v>181716364.49000001</v>
      </c>
      <c r="E234" s="24">
        <f t="shared" si="8"/>
        <v>83.908300243412128</v>
      </c>
      <c r="F234" s="23">
        <f t="shared" si="9"/>
        <v>34849057.479999989</v>
      </c>
    </row>
    <row r="235" spans="1:6" ht="15.75" x14ac:dyDescent="0.25">
      <c r="A235" s="11" t="s">
        <v>270</v>
      </c>
      <c r="B235" s="22" t="s">
        <v>271</v>
      </c>
      <c r="C235" s="23">
        <f>C236+C237</f>
        <v>56028994.960000001</v>
      </c>
      <c r="D235" s="23">
        <f>D236+D237</f>
        <v>46237358.020000003</v>
      </c>
      <c r="E235" s="24">
        <f t="shared" si="8"/>
        <v>82.523982543341347</v>
      </c>
      <c r="F235" s="23">
        <f t="shared" si="9"/>
        <v>9791636.9399999976</v>
      </c>
    </row>
    <row r="236" spans="1:6" ht="63" x14ac:dyDescent="0.25">
      <c r="A236" s="11" t="s">
        <v>272</v>
      </c>
      <c r="B236" s="22" t="s">
        <v>273</v>
      </c>
      <c r="C236" s="23">
        <v>51155606</v>
      </c>
      <c r="D236" s="23">
        <v>42113119</v>
      </c>
      <c r="E236" s="24">
        <f t="shared" si="8"/>
        <v>82.323565866857294</v>
      </c>
      <c r="F236" s="23">
        <f t="shared" si="9"/>
        <v>9042487</v>
      </c>
    </row>
    <row r="237" spans="1:6" ht="15.75" x14ac:dyDescent="0.25">
      <c r="A237" s="11" t="s">
        <v>274</v>
      </c>
      <c r="B237" s="22" t="s">
        <v>275</v>
      </c>
      <c r="C237" s="23">
        <v>4873388.96</v>
      </c>
      <c r="D237" s="23">
        <v>4124239.02</v>
      </c>
      <c r="E237" s="24">
        <f t="shared" si="8"/>
        <v>84.627741677323456</v>
      </c>
      <c r="F237" s="23">
        <f t="shared" si="9"/>
        <v>749149.94</v>
      </c>
    </row>
    <row r="238" spans="1:6" ht="15.75" x14ac:dyDescent="0.25">
      <c r="A238" s="11" t="s">
        <v>276</v>
      </c>
      <c r="B238" s="22" t="s">
        <v>277</v>
      </c>
      <c r="C238" s="23">
        <f>C239</f>
        <v>149696821.72999999</v>
      </c>
      <c r="D238" s="23">
        <f>D239</f>
        <v>129022686.24000001</v>
      </c>
      <c r="E238" s="24">
        <f t="shared" si="8"/>
        <v>86.189329037800945</v>
      </c>
      <c r="F238" s="23">
        <f t="shared" si="9"/>
        <v>20674135.48999998</v>
      </c>
    </row>
    <row r="239" spans="1:6" ht="31.5" x14ac:dyDescent="0.25">
      <c r="A239" s="11" t="s">
        <v>110</v>
      </c>
      <c r="B239" s="22" t="s">
        <v>278</v>
      </c>
      <c r="C239" s="23">
        <f>C240+C243</f>
        <v>149696821.72999999</v>
      </c>
      <c r="D239" s="23">
        <f>D240+D243</f>
        <v>129022686.24000001</v>
      </c>
      <c r="E239" s="24">
        <f t="shared" si="8"/>
        <v>86.189329037800945</v>
      </c>
      <c r="F239" s="23">
        <f t="shared" si="9"/>
        <v>20674135.48999998</v>
      </c>
    </row>
    <row r="240" spans="1:6" ht="15.75" x14ac:dyDescent="0.25">
      <c r="A240" s="11" t="s">
        <v>178</v>
      </c>
      <c r="B240" s="22" t="s">
        <v>279</v>
      </c>
      <c r="C240" s="23">
        <f>C241+C242</f>
        <v>147256711.72999999</v>
      </c>
      <c r="D240" s="23">
        <f>D241+D242</f>
        <v>127064135.40000001</v>
      </c>
      <c r="E240" s="24">
        <f t="shared" si="8"/>
        <v>86.28750018062081</v>
      </c>
      <c r="F240" s="23">
        <f t="shared" si="9"/>
        <v>20192576.329999983</v>
      </c>
    </row>
    <row r="241" spans="1:6" ht="63" x14ac:dyDescent="0.25">
      <c r="A241" s="11" t="s">
        <v>261</v>
      </c>
      <c r="B241" s="22" t="s">
        <v>280</v>
      </c>
      <c r="C241" s="23">
        <v>137273137.78</v>
      </c>
      <c r="D241" s="23">
        <v>118746578.25</v>
      </c>
      <c r="E241" s="24">
        <f t="shared" si="8"/>
        <v>86.50387116546321</v>
      </c>
      <c r="F241" s="23">
        <f t="shared" si="9"/>
        <v>18526559.530000001</v>
      </c>
    </row>
    <row r="242" spans="1:6" ht="15.75" x14ac:dyDescent="0.25">
      <c r="A242" s="11" t="s">
        <v>180</v>
      </c>
      <c r="B242" s="22" t="s">
        <v>281</v>
      </c>
      <c r="C242" s="23">
        <v>9983573.9499999993</v>
      </c>
      <c r="D242" s="23">
        <v>8317557.1500000004</v>
      </c>
      <c r="E242" s="24">
        <f t="shared" si="8"/>
        <v>83.312420899131027</v>
      </c>
      <c r="F242" s="23">
        <f t="shared" si="9"/>
        <v>1666016.7999999989</v>
      </c>
    </row>
    <row r="243" spans="1:6" ht="15.75" x14ac:dyDescent="0.25">
      <c r="A243" s="11" t="s">
        <v>270</v>
      </c>
      <c r="B243" s="22" t="s">
        <v>282</v>
      </c>
      <c r="C243" s="23">
        <f>C244</f>
        <v>2440110</v>
      </c>
      <c r="D243" s="23">
        <f>D244</f>
        <v>1958550.84</v>
      </c>
      <c r="E243" s="24">
        <f t="shared" si="8"/>
        <v>80.264858551458744</v>
      </c>
      <c r="F243" s="23">
        <f t="shared" si="9"/>
        <v>481559.15999999992</v>
      </c>
    </row>
    <row r="244" spans="1:6" ht="15.75" x14ac:dyDescent="0.25">
      <c r="A244" s="11" t="s">
        <v>274</v>
      </c>
      <c r="B244" s="22" t="s">
        <v>283</v>
      </c>
      <c r="C244" s="23">
        <v>2440110</v>
      </c>
      <c r="D244" s="23">
        <v>1958550.84</v>
      </c>
      <c r="E244" s="24">
        <f t="shared" si="8"/>
        <v>80.264858551458744</v>
      </c>
      <c r="F244" s="23">
        <f t="shared" si="9"/>
        <v>481559.15999999992</v>
      </c>
    </row>
    <row r="245" spans="1:6" ht="31.5" x14ac:dyDescent="0.25">
      <c r="A245" s="11" t="s">
        <v>284</v>
      </c>
      <c r="B245" s="22" t="s">
        <v>285</v>
      </c>
      <c r="C245" s="23">
        <f>C246</f>
        <v>440615</v>
      </c>
      <c r="D245" s="23">
        <f t="shared" ref="C245:D247" si="10">D246</f>
        <v>286150</v>
      </c>
      <c r="E245" s="24">
        <f t="shared" si="8"/>
        <v>64.94331786253305</v>
      </c>
      <c r="F245" s="23">
        <f t="shared" si="9"/>
        <v>154465</v>
      </c>
    </row>
    <row r="246" spans="1:6" ht="31.5" x14ac:dyDescent="0.25">
      <c r="A246" s="11" t="s">
        <v>28</v>
      </c>
      <c r="B246" s="22" t="s">
        <v>286</v>
      </c>
      <c r="C246" s="23">
        <f t="shared" si="10"/>
        <v>440615</v>
      </c>
      <c r="D246" s="23">
        <f t="shared" si="10"/>
        <v>286150</v>
      </c>
      <c r="E246" s="24">
        <f t="shared" si="8"/>
        <v>64.94331786253305</v>
      </c>
      <c r="F246" s="23">
        <f t="shared" si="9"/>
        <v>154465</v>
      </c>
    </row>
    <row r="247" spans="1:6" ht="31.5" x14ac:dyDescent="0.25">
      <c r="A247" s="11" t="s">
        <v>30</v>
      </c>
      <c r="B247" s="22" t="s">
        <v>287</v>
      </c>
      <c r="C247" s="23">
        <f t="shared" si="10"/>
        <v>440615</v>
      </c>
      <c r="D247" s="23">
        <f t="shared" si="10"/>
        <v>286150</v>
      </c>
      <c r="E247" s="24">
        <f t="shared" si="8"/>
        <v>64.94331786253305</v>
      </c>
      <c r="F247" s="23">
        <f t="shared" si="9"/>
        <v>154465</v>
      </c>
    </row>
    <row r="248" spans="1:6" ht="15.75" x14ac:dyDescent="0.25">
      <c r="A248" s="11" t="s">
        <v>34</v>
      </c>
      <c r="B248" s="22" t="s">
        <v>288</v>
      </c>
      <c r="C248" s="23">
        <v>440615</v>
      </c>
      <c r="D248" s="23">
        <v>286150</v>
      </c>
      <c r="E248" s="24">
        <f t="shared" si="8"/>
        <v>64.94331786253305</v>
      </c>
      <c r="F248" s="23">
        <f t="shared" si="9"/>
        <v>154465</v>
      </c>
    </row>
    <row r="249" spans="1:6" ht="15.75" x14ac:dyDescent="0.25">
      <c r="A249" s="11" t="s">
        <v>289</v>
      </c>
      <c r="B249" s="22" t="s">
        <v>290</v>
      </c>
      <c r="C249" s="23">
        <f>C250+C253</f>
        <v>12287768.449999999</v>
      </c>
      <c r="D249" s="23">
        <f>D250+D253</f>
        <v>11974554.18</v>
      </c>
      <c r="E249" s="24">
        <f t="shared" si="8"/>
        <v>97.451007713284184</v>
      </c>
      <c r="F249" s="23">
        <f t="shared" si="9"/>
        <v>313214.26999999955</v>
      </c>
    </row>
    <row r="250" spans="1:6" ht="31.5" x14ac:dyDescent="0.25">
      <c r="A250" s="11" t="s">
        <v>28</v>
      </c>
      <c r="B250" s="22" t="s">
        <v>291</v>
      </c>
      <c r="C250" s="23">
        <f>C251</f>
        <v>584445.57999999996</v>
      </c>
      <c r="D250" s="23">
        <f>D251</f>
        <v>469390</v>
      </c>
      <c r="E250" s="24">
        <f t="shared" si="8"/>
        <v>80.313722280182191</v>
      </c>
      <c r="F250" s="23">
        <f t="shared" si="9"/>
        <v>115055.57999999996</v>
      </c>
    </row>
    <row r="251" spans="1:6" ht="31.5" x14ac:dyDescent="0.25">
      <c r="A251" s="11" t="s">
        <v>30</v>
      </c>
      <c r="B251" s="22" t="s">
        <v>292</v>
      </c>
      <c r="C251" s="23">
        <f>C252</f>
        <v>584445.57999999996</v>
      </c>
      <c r="D251" s="23">
        <f>D252</f>
        <v>469390</v>
      </c>
      <c r="E251" s="24">
        <f t="shared" si="8"/>
        <v>80.313722280182191</v>
      </c>
      <c r="F251" s="23">
        <f t="shared" si="9"/>
        <v>115055.57999999996</v>
      </c>
    </row>
    <row r="252" spans="1:6" ht="15.75" x14ac:dyDescent="0.25">
      <c r="A252" s="11" t="s">
        <v>34</v>
      </c>
      <c r="B252" s="22" t="s">
        <v>293</v>
      </c>
      <c r="C252" s="23">
        <v>584445.57999999996</v>
      </c>
      <c r="D252" s="23">
        <v>469390</v>
      </c>
      <c r="E252" s="24">
        <f t="shared" si="8"/>
        <v>80.313722280182191</v>
      </c>
      <c r="F252" s="23">
        <f t="shared" si="9"/>
        <v>115055.57999999996</v>
      </c>
    </row>
    <row r="253" spans="1:6" ht="31.5" x14ac:dyDescent="0.25">
      <c r="A253" s="11" t="s">
        <v>110</v>
      </c>
      <c r="B253" s="22" t="s">
        <v>294</v>
      </c>
      <c r="C253" s="23">
        <f>C254+C256</f>
        <v>11703322.869999999</v>
      </c>
      <c r="D253" s="23">
        <f>D254+D256</f>
        <v>11505164.18</v>
      </c>
      <c r="E253" s="24">
        <f t="shared" si="8"/>
        <v>98.306816857048744</v>
      </c>
      <c r="F253" s="23">
        <f t="shared" si="9"/>
        <v>198158.68999999948</v>
      </c>
    </row>
    <row r="254" spans="1:6" ht="15.75" x14ac:dyDescent="0.25">
      <c r="A254" s="11" t="s">
        <v>178</v>
      </c>
      <c r="B254" s="22" t="s">
        <v>295</v>
      </c>
      <c r="C254" s="23">
        <f>C255</f>
        <v>11171493.869999999</v>
      </c>
      <c r="D254" s="23">
        <f>D255</f>
        <v>11001940.18</v>
      </c>
      <c r="E254" s="24">
        <f t="shared" si="8"/>
        <v>98.482264843242504</v>
      </c>
      <c r="F254" s="23">
        <f t="shared" si="9"/>
        <v>169553.68999999948</v>
      </c>
    </row>
    <row r="255" spans="1:6" ht="15.75" x14ac:dyDescent="0.25">
      <c r="A255" s="11" t="s">
        <v>180</v>
      </c>
      <c r="B255" s="22" t="s">
        <v>296</v>
      </c>
      <c r="C255" s="23">
        <v>11171493.869999999</v>
      </c>
      <c r="D255" s="23">
        <v>11001940.18</v>
      </c>
      <c r="E255" s="24">
        <f t="shared" si="8"/>
        <v>98.482264843242504</v>
      </c>
      <c r="F255" s="23">
        <f t="shared" si="9"/>
        <v>169553.68999999948</v>
      </c>
    </row>
    <row r="256" spans="1:6" ht="15.75" x14ac:dyDescent="0.25">
      <c r="A256" s="11" t="s">
        <v>270</v>
      </c>
      <c r="B256" s="22" t="s">
        <v>439</v>
      </c>
      <c r="C256" s="23">
        <f>C257</f>
        <v>531829</v>
      </c>
      <c r="D256" s="23">
        <f>D257</f>
        <v>503224</v>
      </c>
      <c r="E256" s="24">
        <f t="shared" si="8"/>
        <v>94.621391462293332</v>
      </c>
      <c r="F256" s="23">
        <f t="shared" si="9"/>
        <v>28605</v>
      </c>
    </row>
    <row r="257" spans="1:6" ht="15.75" x14ac:dyDescent="0.25">
      <c r="A257" s="11" t="s">
        <v>274</v>
      </c>
      <c r="B257" s="22" t="s">
        <v>440</v>
      </c>
      <c r="C257" s="23">
        <v>531829</v>
      </c>
      <c r="D257" s="23">
        <v>503224</v>
      </c>
      <c r="E257" s="24">
        <f t="shared" si="8"/>
        <v>94.621391462293332</v>
      </c>
      <c r="F257" s="23">
        <f t="shared" si="9"/>
        <v>28605</v>
      </c>
    </row>
    <row r="258" spans="1:6" ht="15.75" x14ac:dyDescent="0.25">
      <c r="A258" s="11" t="s">
        <v>297</v>
      </c>
      <c r="B258" s="22" t="s">
        <v>298</v>
      </c>
      <c r="C258" s="23">
        <f>C259+C264+C269+C272+C275</f>
        <v>82401070.999999985</v>
      </c>
      <c r="D258" s="23">
        <f>D259+D264+D269+D272+D275</f>
        <v>64591307.190000005</v>
      </c>
      <c r="E258" s="24">
        <f t="shared" si="8"/>
        <v>78.386489891618055</v>
      </c>
      <c r="F258" s="23">
        <f t="shared" si="9"/>
        <v>17809763.80999998</v>
      </c>
    </row>
    <row r="259" spans="1:6" ht="78.75" x14ac:dyDescent="0.25">
      <c r="A259" s="11" t="s">
        <v>11</v>
      </c>
      <c r="B259" s="22" t="s">
        <v>299</v>
      </c>
      <c r="C259" s="23">
        <f>C260</f>
        <v>67881875.329999998</v>
      </c>
      <c r="D259" s="23">
        <f>D260</f>
        <v>55064408.780000001</v>
      </c>
      <c r="E259" s="24">
        <f t="shared" si="8"/>
        <v>81.117984016072995</v>
      </c>
      <c r="F259" s="23">
        <f t="shared" si="9"/>
        <v>12817466.549999997</v>
      </c>
    </row>
    <row r="260" spans="1:6" ht="31.5" x14ac:dyDescent="0.25">
      <c r="A260" s="11" t="s">
        <v>13</v>
      </c>
      <c r="B260" s="22" t="s">
        <v>300</v>
      </c>
      <c r="C260" s="23">
        <f>C261+C262+C263</f>
        <v>67881875.329999998</v>
      </c>
      <c r="D260" s="23">
        <f>D261+D262+D263</f>
        <v>55064408.780000001</v>
      </c>
      <c r="E260" s="24">
        <f t="shared" si="8"/>
        <v>81.117984016072995</v>
      </c>
      <c r="F260" s="23">
        <f t="shared" si="9"/>
        <v>12817466.549999997</v>
      </c>
    </row>
    <row r="261" spans="1:6" ht="31.5" x14ac:dyDescent="0.25">
      <c r="A261" s="11" t="s">
        <v>15</v>
      </c>
      <c r="B261" s="22" t="s">
        <v>301</v>
      </c>
      <c r="C261" s="23">
        <v>50616015</v>
      </c>
      <c r="D261" s="23">
        <v>41132101.299999997</v>
      </c>
      <c r="E261" s="24">
        <f t="shared" si="8"/>
        <v>81.263017841289951</v>
      </c>
      <c r="F261" s="23">
        <f t="shared" si="9"/>
        <v>9483913.700000003</v>
      </c>
    </row>
    <row r="262" spans="1:6" ht="47.25" x14ac:dyDescent="0.25">
      <c r="A262" s="11" t="s">
        <v>17</v>
      </c>
      <c r="B262" s="22" t="s">
        <v>302</v>
      </c>
      <c r="C262" s="23">
        <v>1982010</v>
      </c>
      <c r="D262" s="23">
        <v>1608110.43</v>
      </c>
      <c r="E262" s="24">
        <f t="shared" si="8"/>
        <v>81.135333827780883</v>
      </c>
      <c r="F262" s="23">
        <f t="shared" si="9"/>
        <v>373899.57000000007</v>
      </c>
    </row>
    <row r="263" spans="1:6" ht="47.25" x14ac:dyDescent="0.25">
      <c r="A263" s="11" t="s">
        <v>19</v>
      </c>
      <c r="B263" s="22" t="s">
        <v>303</v>
      </c>
      <c r="C263" s="23">
        <v>15283850.33</v>
      </c>
      <c r="D263" s="23">
        <v>12324197.050000001</v>
      </c>
      <c r="E263" s="24">
        <f t="shared" si="8"/>
        <v>80.63542094369619</v>
      </c>
      <c r="F263" s="23">
        <f t="shared" si="9"/>
        <v>2959653.2799999993</v>
      </c>
    </row>
    <row r="264" spans="1:6" ht="31.5" x14ac:dyDescent="0.25">
      <c r="A264" s="11" t="s">
        <v>28</v>
      </c>
      <c r="B264" s="22" t="s">
        <v>304</v>
      </c>
      <c r="C264" s="23">
        <f>C265</f>
        <v>5456643.0999999996</v>
      </c>
      <c r="D264" s="23">
        <f>D265</f>
        <v>2821152.84</v>
      </c>
      <c r="E264" s="24">
        <f t="shared" si="8"/>
        <v>51.701252735404303</v>
      </c>
      <c r="F264" s="23">
        <f t="shared" si="9"/>
        <v>2635490.2599999998</v>
      </c>
    </row>
    <row r="265" spans="1:6" ht="31.5" x14ac:dyDescent="0.25">
      <c r="A265" s="11" t="s">
        <v>30</v>
      </c>
      <c r="B265" s="22" t="s">
        <v>305</v>
      </c>
      <c r="C265" s="23">
        <f>C266+C267+C268</f>
        <v>5456643.0999999996</v>
      </c>
      <c r="D265" s="23">
        <f>D266+D267+D268</f>
        <v>2821152.84</v>
      </c>
      <c r="E265" s="24">
        <f t="shared" si="8"/>
        <v>51.701252735404303</v>
      </c>
      <c r="F265" s="23">
        <f t="shared" si="9"/>
        <v>2635490.2599999998</v>
      </c>
    </row>
    <row r="266" spans="1:6" ht="31.5" x14ac:dyDescent="0.25">
      <c r="A266" s="11" t="s">
        <v>32</v>
      </c>
      <c r="B266" s="22" t="s">
        <v>306</v>
      </c>
      <c r="C266" s="23">
        <v>2357715</v>
      </c>
      <c r="D266" s="23">
        <v>1284163.95</v>
      </c>
      <c r="E266" s="24">
        <f t="shared" si="8"/>
        <v>54.46646223144019</v>
      </c>
      <c r="F266" s="23">
        <f t="shared" si="9"/>
        <v>1073551.05</v>
      </c>
    </row>
    <row r="267" spans="1:6" ht="15.75" x14ac:dyDescent="0.25">
      <c r="A267" s="11" t="s">
        <v>34</v>
      </c>
      <c r="B267" s="22" t="s">
        <v>307</v>
      </c>
      <c r="C267" s="23">
        <v>1986828.1</v>
      </c>
      <c r="D267" s="23">
        <v>659548.56000000006</v>
      </c>
      <c r="E267" s="24">
        <f t="shared" si="8"/>
        <v>33.196055562129409</v>
      </c>
      <c r="F267" s="23">
        <f t="shared" si="9"/>
        <v>1327279.54</v>
      </c>
    </row>
    <row r="268" spans="1:6" ht="15.75" x14ac:dyDescent="0.25">
      <c r="A268" s="11" t="s">
        <v>53</v>
      </c>
      <c r="B268" s="22" t="s">
        <v>308</v>
      </c>
      <c r="C268" s="23">
        <v>1112100</v>
      </c>
      <c r="D268" s="23">
        <v>877440.33</v>
      </c>
      <c r="E268" s="24">
        <f t="shared" si="8"/>
        <v>78.899409225789043</v>
      </c>
      <c r="F268" s="23">
        <f t="shared" si="9"/>
        <v>234659.67000000004</v>
      </c>
    </row>
    <row r="269" spans="1:6" ht="15.75" x14ac:dyDescent="0.25">
      <c r="A269" s="11" t="s">
        <v>78</v>
      </c>
      <c r="B269" s="22" t="s">
        <v>441</v>
      </c>
      <c r="C269" s="23">
        <f>C270</f>
        <v>98573.57</v>
      </c>
      <c r="D269" s="23">
        <f>D270</f>
        <v>98321.57</v>
      </c>
      <c r="E269" s="24">
        <f t="shared" si="8"/>
        <v>99.744353379917143</v>
      </c>
      <c r="F269" s="23">
        <f t="shared" si="9"/>
        <v>252</v>
      </c>
    </row>
    <row r="270" spans="1:6" ht="31.5" x14ac:dyDescent="0.25">
      <c r="A270" s="11" t="s">
        <v>80</v>
      </c>
      <c r="B270" s="22" t="s">
        <v>442</v>
      </c>
      <c r="C270" s="23">
        <f>C271</f>
        <v>98573.57</v>
      </c>
      <c r="D270" s="23">
        <f>D271</f>
        <v>98321.57</v>
      </c>
      <c r="E270" s="24">
        <f t="shared" si="8"/>
        <v>99.744353379917143</v>
      </c>
      <c r="F270" s="23">
        <f t="shared" si="9"/>
        <v>252</v>
      </c>
    </row>
    <row r="271" spans="1:6" ht="31.5" x14ac:dyDescent="0.25">
      <c r="A271" s="11" t="s">
        <v>82</v>
      </c>
      <c r="B271" s="22" t="s">
        <v>443</v>
      </c>
      <c r="C271" s="23">
        <v>98573.57</v>
      </c>
      <c r="D271" s="23">
        <v>98321.57</v>
      </c>
      <c r="E271" s="24">
        <f t="shared" si="8"/>
        <v>99.744353379917143</v>
      </c>
      <c r="F271" s="23">
        <f t="shared" si="9"/>
        <v>252</v>
      </c>
    </row>
    <row r="272" spans="1:6" ht="31.5" x14ac:dyDescent="0.25">
      <c r="A272" s="11" t="s">
        <v>110</v>
      </c>
      <c r="B272" s="22" t="s">
        <v>309</v>
      </c>
      <c r="C272" s="23">
        <f>C273</f>
        <v>8782979</v>
      </c>
      <c r="D272" s="23">
        <f>D273</f>
        <v>6500060</v>
      </c>
      <c r="E272" s="24">
        <f t="shared" si="8"/>
        <v>74.007463754609915</v>
      </c>
      <c r="F272" s="23">
        <f t="shared" si="9"/>
        <v>2282919</v>
      </c>
    </row>
    <row r="273" spans="1:6" ht="15.75" x14ac:dyDescent="0.25">
      <c r="A273" s="11" t="s">
        <v>178</v>
      </c>
      <c r="B273" s="22" t="s">
        <v>310</v>
      </c>
      <c r="C273" s="23">
        <f>C274</f>
        <v>8782979</v>
      </c>
      <c r="D273" s="23">
        <f>D274</f>
        <v>6500060</v>
      </c>
      <c r="E273" s="24">
        <f t="shared" si="8"/>
        <v>74.007463754609915</v>
      </c>
      <c r="F273" s="23">
        <f t="shared" si="9"/>
        <v>2282919</v>
      </c>
    </row>
    <row r="274" spans="1:6" ht="63" x14ac:dyDescent="0.25">
      <c r="A274" s="11" t="s">
        <v>261</v>
      </c>
      <c r="B274" s="22" t="s">
        <v>311</v>
      </c>
      <c r="C274" s="23">
        <v>8782979</v>
      </c>
      <c r="D274" s="23">
        <v>6500060</v>
      </c>
      <c r="E274" s="24">
        <f t="shared" si="8"/>
        <v>74.007463754609915</v>
      </c>
      <c r="F274" s="23">
        <f t="shared" si="9"/>
        <v>2282919</v>
      </c>
    </row>
    <row r="275" spans="1:6" ht="15.75" x14ac:dyDescent="0.25">
      <c r="A275" s="11" t="s">
        <v>36</v>
      </c>
      <c r="B275" s="22" t="s">
        <v>312</v>
      </c>
      <c r="C275" s="23">
        <f>C276</f>
        <v>181000</v>
      </c>
      <c r="D275" s="23">
        <f>D276</f>
        <v>107364</v>
      </c>
      <c r="E275" s="24">
        <f t="shared" si="8"/>
        <v>59.317127071823201</v>
      </c>
      <c r="F275" s="23">
        <f t="shared" si="9"/>
        <v>73636</v>
      </c>
    </row>
    <row r="276" spans="1:6" ht="15.75" x14ac:dyDescent="0.25">
      <c r="A276" s="11" t="s">
        <v>38</v>
      </c>
      <c r="B276" s="22" t="s">
        <v>313</v>
      </c>
      <c r="C276" s="23">
        <f>C277+C278</f>
        <v>181000</v>
      </c>
      <c r="D276" s="23">
        <f>D277+D278</f>
        <v>107364</v>
      </c>
      <c r="E276" s="24">
        <f t="shared" si="8"/>
        <v>59.317127071823201</v>
      </c>
      <c r="F276" s="23">
        <f t="shared" si="9"/>
        <v>73636</v>
      </c>
    </row>
    <row r="277" spans="1:6" ht="31.5" x14ac:dyDescent="0.25">
      <c r="A277" s="11" t="s">
        <v>61</v>
      </c>
      <c r="B277" s="22" t="s">
        <v>314</v>
      </c>
      <c r="C277" s="23">
        <v>170000</v>
      </c>
      <c r="D277" s="23">
        <v>96364</v>
      </c>
      <c r="E277" s="24">
        <f t="shared" si="8"/>
        <v>56.684705882352944</v>
      </c>
      <c r="F277" s="23">
        <f t="shared" si="9"/>
        <v>73636</v>
      </c>
    </row>
    <row r="278" spans="1:6" ht="15.75" x14ac:dyDescent="0.25">
      <c r="A278" s="11" t="s">
        <v>63</v>
      </c>
      <c r="B278" s="22" t="s">
        <v>315</v>
      </c>
      <c r="C278" s="23">
        <v>11000</v>
      </c>
      <c r="D278" s="23">
        <v>11000</v>
      </c>
      <c r="E278" s="24">
        <f t="shared" si="8"/>
        <v>100</v>
      </c>
      <c r="F278" s="23">
        <f t="shared" si="9"/>
        <v>0</v>
      </c>
    </row>
    <row r="279" spans="1:6" ht="15.75" x14ac:dyDescent="0.25">
      <c r="A279" s="16" t="s">
        <v>316</v>
      </c>
      <c r="B279" s="19" t="s">
        <v>317</v>
      </c>
      <c r="C279" s="25">
        <f>C280+C288</f>
        <v>269052100.56999999</v>
      </c>
      <c r="D279" s="25">
        <f>D280+D288</f>
        <v>206165846.65999997</v>
      </c>
      <c r="E279" s="26">
        <f t="shared" si="8"/>
        <v>76.626737432351419</v>
      </c>
      <c r="F279" s="25">
        <f t="shared" si="9"/>
        <v>62886253.910000026</v>
      </c>
    </row>
    <row r="280" spans="1:6" ht="15.75" x14ac:dyDescent="0.25">
      <c r="A280" s="11" t="s">
        <v>318</v>
      </c>
      <c r="B280" s="22" t="s">
        <v>319</v>
      </c>
      <c r="C280" s="23">
        <f>C281</f>
        <v>180014098.74000001</v>
      </c>
      <c r="D280" s="23">
        <f>D281</f>
        <v>138579545.41999999</v>
      </c>
      <c r="E280" s="24">
        <f t="shared" si="8"/>
        <v>76.982606579140636</v>
      </c>
      <c r="F280" s="23">
        <f t="shared" si="9"/>
        <v>41434553.320000023</v>
      </c>
    </row>
    <row r="281" spans="1:6" ht="31.5" x14ac:dyDescent="0.25">
      <c r="A281" s="11" t="s">
        <v>110</v>
      </c>
      <c r="B281" s="22" t="s">
        <v>320</v>
      </c>
      <c r="C281" s="23">
        <f>C282+C285</f>
        <v>180014098.74000001</v>
      </c>
      <c r="D281" s="23">
        <f>D282+D285</f>
        <v>138579545.41999999</v>
      </c>
      <c r="E281" s="24">
        <f t="shared" si="8"/>
        <v>76.982606579140636</v>
      </c>
      <c r="F281" s="23">
        <f t="shared" si="9"/>
        <v>41434553.320000023</v>
      </c>
    </row>
    <row r="282" spans="1:6" ht="15.75" x14ac:dyDescent="0.25">
      <c r="A282" s="11" t="s">
        <v>178</v>
      </c>
      <c r="B282" s="22" t="s">
        <v>321</v>
      </c>
      <c r="C282" s="23">
        <f>C283+C284</f>
        <v>132854024.98</v>
      </c>
      <c r="D282" s="23">
        <f>D283+D284</f>
        <v>101635838.8</v>
      </c>
      <c r="E282" s="24">
        <f t="shared" si="8"/>
        <v>76.50188905853652</v>
      </c>
      <c r="F282" s="23">
        <f t="shared" si="9"/>
        <v>31218186.180000007</v>
      </c>
    </row>
    <row r="283" spans="1:6" ht="63" x14ac:dyDescent="0.25">
      <c r="A283" s="11" t="s">
        <v>261</v>
      </c>
      <c r="B283" s="22" t="s">
        <v>322</v>
      </c>
      <c r="C283" s="23">
        <v>124581576</v>
      </c>
      <c r="D283" s="23">
        <v>93722381.459999993</v>
      </c>
      <c r="E283" s="24">
        <f t="shared" si="8"/>
        <v>75.22972855954238</v>
      </c>
      <c r="F283" s="23">
        <f t="shared" si="9"/>
        <v>30859194.540000007</v>
      </c>
    </row>
    <row r="284" spans="1:6" ht="15.75" x14ac:dyDescent="0.25">
      <c r="A284" s="11" t="s">
        <v>180</v>
      </c>
      <c r="B284" s="22" t="s">
        <v>323</v>
      </c>
      <c r="C284" s="23">
        <v>8272448.9800000004</v>
      </c>
      <c r="D284" s="23">
        <v>7913457.3399999999</v>
      </c>
      <c r="E284" s="24">
        <f t="shared" si="8"/>
        <v>95.660394632013791</v>
      </c>
      <c r="F284" s="23">
        <f t="shared" si="9"/>
        <v>358991.6400000006</v>
      </c>
    </row>
    <row r="285" spans="1:6" ht="15.75" x14ac:dyDescent="0.25">
      <c r="A285" s="11" t="s">
        <v>270</v>
      </c>
      <c r="B285" s="22" t="s">
        <v>324</v>
      </c>
      <c r="C285" s="23">
        <f>C286+C287</f>
        <v>47160073.759999998</v>
      </c>
      <c r="D285" s="23">
        <f>D286+D287</f>
        <v>36943706.619999997</v>
      </c>
      <c r="E285" s="24">
        <f t="shared" si="8"/>
        <v>78.336829598716037</v>
      </c>
      <c r="F285" s="23">
        <f t="shared" si="9"/>
        <v>10216367.140000001</v>
      </c>
    </row>
    <row r="286" spans="1:6" ht="63" x14ac:dyDescent="0.25">
      <c r="A286" s="11" t="s">
        <v>272</v>
      </c>
      <c r="B286" s="22" t="s">
        <v>325</v>
      </c>
      <c r="C286" s="23">
        <v>43022932.619999997</v>
      </c>
      <c r="D286" s="23">
        <v>32823035.52</v>
      </c>
      <c r="E286" s="24">
        <f t="shared" si="8"/>
        <v>76.291952968221437</v>
      </c>
      <c r="F286" s="23">
        <f t="shared" si="9"/>
        <v>10199897.099999998</v>
      </c>
    </row>
    <row r="287" spans="1:6" ht="15.75" x14ac:dyDescent="0.25">
      <c r="A287" s="11" t="s">
        <v>274</v>
      </c>
      <c r="B287" s="22" t="s">
        <v>326</v>
      </c>
      <c r="C287" s="23">
        <v>4137141.14</v>
      </c>
      <c r="D287" s="23">
        <v>4120671.1</v>
      </c>
      <c r="E287" s="24">
        <f t="shared" si="8"/>
        <v>99.601898039185585</v>
      </c>
      <c r="F287" s="23">
        <f t="shared" si="9"/>
        <v>16470.040000000037</v>
      </c>
    </row>
    <row r="288" spans="1:6" ht="15.75" x14ac:dyDescent="0.25">
      <c r="A288" s="11" t="s">
        <v>327</v>
      </c>
      <c r="B288" s="22" t="s">
        <v>328</v>
      </c>
      <c r="C288" s="23">
        <f>C289+C294+C299+C302+C306</f>
        <v>89038001.829999998</v>
      </c>
      <c r="D288" s="23">
        <f>D289+D294+D299+D302+D306</f>
        <v>67586301.239999995</v>
      </c>
      <c r="E288" s="24">
        <f t="shared" si="8"/>
        <v>75.907252915493686</v>
      </c>
      <c r="F288" s="23">
        <f t="shared" si="9"/>
        <v>21451700.590000004</v>
      </c>
    </row>
    <row r="289" spans="1:6" ht="78.75" x14ac:dyDescent="0.25">
      <c r="A289" s="11" t="s">
        <v>11</v>
      </c>
      <c r="B289" s="22" t="s">
        <v>329</v>
      </c>
      <c r="C289" s="23">
        <f>C290</f>
        <v>22012074.740000002</v>
      </c>
      <c r="D289" s="23">
        <f>D290</f>
        <v>15186390.939999998</v>
      </c>
      <c r="E289" s="24">
        <f t="shared" si="8"/>
        <v>68.991183790610719</v>
      </c>
      <c r="F289" s="23">
        <f t="shared" si="9"/>
        <v>6825683.8000000045</v>
      </c>
    </row>
    <row r="290" spans="1:6" ht="31.5" x14ac:dyDescent="0.25">
      <c r="A290" s="11" t="s">
        <v>13</v>
      </c>
      <c r="B290" s="22" t="s">
        <v>330</v>
      </c>
      <c r="C290" s="27">
        <f>C291+C292+C293</f>
        <v>22012074.740000002</v>
      </c>
      <c r="D290" s="23">
        <f>D291+D292+D293</f>
        <v>15186390.939999998</v>
      </c>
      <c r="E290" s="24">
        <f t="shared" ref="E290:E361" si="11">D290*100/C290</f>
        <v>68.991183790610719</v>
      </c>
      <c r="F290" s="23">
        <f t="shared" ref="F290:F361" si="12">C290-D290</f>
        <v>6825683.8000000045</v>
      </c>
    </row>
    <row r="291" spans="1:6" ht="31.5" x14ac:dyDescent="0.25">
      <c r="A291" s="11" t="s">
        <v>15</v>
      </c>
      <c r="B291" s="22" t="s">
        <v>331</v>
      </c>
      <c r="C291" s="23">
        <v>16673237</v>
      </c>
      <c r="D291" s="23">
        <v>11649933.699999999</v>
      </c>
      <c r="E291" s="24">
        <f t="shared" si="11"/>
        <v>69.872057237595797</v>
      </c>
      <c r="F291" s="23">
        <f t="shared" si="12"/>
        <v>5023303.3000000007</v>
      </c>
    </row>
    <row r="292" spans="1:6" ht="47.25" x14ac:dyDescent="0.25">
      <c r="A292" s="11" t="s">
        <v>17</v>
      </c>
      <c r="B292" s="22" t="s">
        <v>332</v>
      </c>
      <c r="C292" s="23">
        <v>293501.3</v>
      </c>
      <c r="D292" s="23">
        <v>259184.7</v>
      </c>
      <c r="E292" s="24">
        <f t="shared" si="11"/>
        <v>88.307854173047957</v>
      </c>
      <c r="F292" s="23">
        <f t="shared" si="12"/>
        <v>34316.599999999977</v>
      </c>
    </row>
    <row r="293" spans="1:6" ht="47.25" x14ac:dyDescent="0.25">
      <c r="A293" s="11" t="s">
        <v>19</v>
      </c>
      <c r="B293" s="22" t="s">
        <v>333</v>
      </c>
      <c r="C293" s="23">
        <v>5045336.4400000004</v>
      </c>
      <c r="D293" s="23">
        <v>3277272.54</v>
      </c>
      <c r="E293" s="24">
        <f t="shared" si="11"/>
        <v>64.956471763060463</v>
      </c>
      <c r="F293" s="23">
        <f t="shared" si="12"/>
        <v>1768063.9000000004</v>
      </c>
    </row>
    <row r="294" spans="1:6" ht="31.5" x14ac:dyDescent="0.25">
      <c r="A294" s="11" t="s">
        <v>28</v>
      </c>
      <c r="B294" s="22" t="s">
        <v>334</v>
      </c>
      <c r="C294" s="23">
        <f>C295</f>
        <v>3354229.38</v>
      </c>
      <c r="D294" s="23">
        <f>D295</f>
        <v>2448990.19</v>
      </c>
      <c r="E294" s="24">
        <f t="shared" si="11"/>
        <v>73.012007008298283</v>
      </c>
      <c r="F294" s="23">
        <f t="shared" si="12"/>
        <v>905239.19</v>
      </c>
    </row>
    <row r="295" spans="1:6" ht="31.5" x14ac:dyDescent="0.25">
      <c r="A295" s="11" t="s">
        <v>30</v>
      </c>
      <c r="B295" s="22" t="s">
        <v>335</v>
      </c>
      <c r="C295" s="23">
        <f>C296+C297+C298</f>
        <v>3354229.38</v>
      </c>
      <c r="D295" s="23">
        <f>D296+D297+D298</f>
        <v>2448990.19</v>
      </c>
      <c r="E295" s="24">
        <f t="shared" si="11"/>
        <v>73.012007008298283</v>
      </c>
      <c r="F295" s="23">
        <f t="shared" si="12"/>
        <v>905239.19</v>
      </c>
    </row>
    <row r="296" spans="1:6" ht="31.5" x14ac:dyDescent="0.25">
      <c r="A296" s="11" t="s">
        <v>32</v>
      </c>
      <c r="B296" s="22" t="s">
        <v>336</v>
      </c>
      <c r="C296" s="23">
        <v>1652842</v>
      </c>
      <c r="D296" s="23">
        <v>1210062.06</v>
      </c>
      <c r="E296" s="24">
        <f t="shared" si="11"/>
        <v>73.21099415431118</v>
      </c>
      <c r="F296" s="23">
        <f t="shared" si="12"/>
        <v>442779.93999999994</v>
      </c>
    </row>
    <row r="297" spans="1:6" ht="15.75" x14ac:dyDescent="0.25">
      <c r="A297" s="11" t="s">
        <v>34</v>
      </c>
      <c r="B297" s="22" t="s">
        <v>337</v>
      </c>
      <c r="C297" s="23">
        <v>955726.38</v>
      </c>
      <c r="D297" s="23">
        <v>738542.75</v>
      </c>
      <c r="E297" s="24">
        <f t="shared" si="11"/>
        <v>77.275543027283604</v>
      </c>
      <c r="F297" s="23">
        <f t="shared" si="12"/>
        <v>217183.63</v>
      </c>
    </row>
    <row r="298" spans="1:6" ht="15.75" x14ac:dyDescent="0.25">
      <c r="A298" s="11" t="s">
        <v>53</v>
      </c>
      <c r="B298" s="22" t="s">
        <v>338</v>
      </c>
      <c r="C298" s="23">
        <v>745661</v>
      </c>
      <c r="D298" s="23">
        <v>500385.38</v>
      </c>
      <c r="E298" s="24">
        <f t="shared" si="11"/>
        <v>67.106282881899418</v>
      </c>
      <c r="F298" s="23">
        <f t="shared" si="12"/>
        <v>245275.62</v>
      </c>
    </row>
    <row r="299" spans="1:6" ht="15.75" x14ac:dyDescent="0.25">
      <c r="A299" s="11" t="s">
        <v>78</v>
      </c>
      <c r="B299" s="22" t="s">
        <v>444</v>
      </c>
      <c r="C299" s="23">
        <f>C300</f>
        <v>77388.56</v>
      </c>
      <c r="D299" s="23">
        <f>D300</f>
        <v>77388.56</v>
      </c>
      <c r="E299" s="24">
        <f t="shared" si="11"/>
        <v>100</v>
      </c>
      <c r="F299" s="23">
        <f t="shared" si="12"/>
        <v>0</v>
      </c>
    </row>
    <row r="300" spans="1:6" ht="31.5" x14ac:dyDescent="0.25">
      <c r="A300" s="11" t="s">
        <v>80</v>
      </c>
      <c r="B300" s="22" t="s">
        <v>445</v>
      </c>
      <c r="C300" s="23">
        <f>C301</f>
        <v>77388.56</v>
      </c>
      <c r="D300" s="23">
        <f>D301</f>
        <v>77388.56</v>
      </c>
      <c r="E300" s="24">
        <f t="shared" si="11"/>
        <v>100</v>
      </c>
      <c r="F300" s="23">
        <f t="shared" si="12"/>
        <v>0</v>
      </c>
    </row>
    <row r="301" spans="1:6" ht="31.5" x14ac:dyDescent="0.25">
      <c r="A301" s="11" t="s">
        <v>82</v>
      </c>
      <c r="B301" s="22" t="s">
        <v>446</v>
      </c>
      <c r="C301" s="23">
        <v>77388.56</v>
      </c>
      <c r="D301" s="23">
        <v>77388.56</v>
      </c>
      <c r="E301" s="24">
        <f t="shared" si="11"/>
        <v>100</v>
      </c>
      <c r="F301" s="23">
        <f t="shared" si="12"/>
        <v>0</v>
      </c>
    </row>
    <row r="302" spans="1:6" ht="31.5" x14ac:dyDescent="0.25">
      <c r="A302" s="11" t="s">
        <v>110</v>
      </c>
      <c r="B302" s="22" t="s">
        <v>339</v>
      </c>
      <c r="C302" s="23">
        <f>C303</f>
        <v>63591405.149999999</v>
      </c>
      <c r="D302" s="23">
        <f>D303</f>
        <v>49870627.549999997</v>
      </c>
      <c r="E302" s="24">
        <f t="shared" si="11"/>
        <v>78.423534489235919</v>
      </c>
      <c r="F302" s="23">
        <f t="shared" si="12"/>
        <v>13720777.600000001</v>
      </c>
    </row>
    <row r="303" spans="1:6" ht="15.75" x14ac:dyDescent="0.25">
      <c r="A303" s="11" t="s">
        <v>178</v>
      </c>
      <c r="B303" s="22" t="s">
        <v>340</v>
      </c>
      <c r="C303" s="23">
        <f>C304+C305</f>
        <v>63591405.149999999</v>
      </c>
      <c r="D303" s="23">
        <f>D304+D305</f>
        <v>49870627.549999997</v>
      </c>
      <c r="E303" s="24">
        <f t="shared" si="11"/>
        <v>78.423534489235919</v>
      </c>
      <c r="F303" s="23">
        <f t="shared" si="12"/>
        <v>13720777.600000001</v>
      </c>
    </row>
    <row r="304" spans="1:6" ht="63" x14ac:dyDescent="0.25">
      <c r="A304" s="11" t="s">
        <v>261</v>
      </c>
      <c r="B304" s="22" t="s">
        <v>341</v>
      </c>
      <c r="C304" s="23">
        <v>62543349.649999999</v>
      </c>
      <c r="D304" s="23">
        <v>48822572.049999997</v>
      </c>
      <c r="E304" s="24">
        <f>D304*100/C304</f>
        <v>78.061971933414029</v>
      </c>
      <c r="F304" s="23">
        <f t="shared" si="12"/>
        <v>13720777.600000001</v>
      </c>
    </row>
    <row r="305" spans="1:6" ht="15.75" x14ac:dyDescent="0.25">
      <c r="A305" s="11" t="s">
        <v>180</v>
      </c>
      <c r="B305" s="22" t="s">
        <v>447</v>
      </c>
      <c r="C305" s="23">
        <v>1048055.5</v>
      </c>
      <c r="D305" s="23">
        <v>1048055.5</v>
      </c>
      <c r="E305" s="24">
        <f>D305*100/C305</f>
        <v>100</v>
      </c>
      <c r="F305" s="23">
        <f t="shared" si="12"/>
        <v>0</v>
      </c>
    </row>
    <row r="306" spans="1:6" ht="15.75" x14ac:dyDescent="0.25">
      <c r="A306" s="11" t="s">
        <v>36</v>
      </c>
      <c r="B306" s="22" t="s">
        <v>342</v>
      </c>
      <c r="C306" s="23">
        <f>C307</f>
        <v>2904</v>
      </c>
      <c r="D306" s="23">
        <f>D307</f>
        <v>2904</v>
      </c>
      <c r="E306" s="24">
        <f t="shared" si="11"/>
        <v>100</v>
      </c>
      <c r="F306" s="23">
        <f t="shared" si="12"/>
        <v>0</v>
      </c>
    </row>
    <row r="307" spans="1:6" ht="15.75" x14ac:dyDescent="0.25">
      <c r="A307" s="11" t="s">
        <v>38</v>
      </c>
      <c r="B307" s="22" t="s">
        <v>343</v>
      </c>
      <c r="C307" s="23">
        <f>C308+C309</f>
        <v>2904</v>
      </c>
      <c r="D307" s="23">
        <f>D308+D309</f>
        <v>2904</v>
      </c>
      <c r="E307" s="24">
        <f t="shared" si="11"/>
        <v>100</v>
      </c>
      <c r="F307" s="23">
        <f t="shared" si="12"/>
        <v>0</v>
      </c>
    </row>
    <row r="308" spans="1:6" ht="31.5" x14ac:dyDescent="0.25">
      <c r="A308" s="11" t="s">
        <v>61</v>
      </c>
      <c r="B308" s="22" t="s">
        <v>344</v>
      </c>
      <c r="C308" s="23">
        <v>1710</v>
      </c>
      <c r="D308" s="23">
        <v>1710</v>
      </c>
      <c r="E308" s="24">
        <f t="shared" si="11"/>
        <v>100</v>
      </c>
      <c r="F308" s="23">
        <f t="shared" si="12"/>
        <v>0</v>
      </c>
    </row>
    <row r="309" spans="1:6" ht="15.75" x14ac:dyDescent="0.25">
      <c r="A309" s="11" t="s">
        <v>63</v>
      </c>
      <c r="B309" s="22" t="s">
        <v>345</v>
      </c>
      <c r="C309" s="23">
        <v>1194</v>
      </c>
      <c r="D309" s="23">
        <v>1194</v>
      </c>
      <c r="E309" s="24">
        <f t="shared" si="11"/>
        <v>100</v>
      </c>
      <c r="F309" s="23">
        <f t="shared" si="12"/>
        <v>0</v>
      </c>
    </row>
    <row r="310" spans="1:6" ht="15.75" x14ac:dyDescent="0.25">
      <c r="A310" s="16" t="s">
        <v>346</v>
      </c>
      <c r="B310" s="19" t="s">
        <v>347</v>
      </c>
      <c r="C310" s="25">
        <f>C311+C315+C322</f>
        <v>139211113.69</v>
      </c>
      <c r="D310" s="25">
        <f>D311+D315+D322</f>
        <v>123748625.20999999</v>
      </c>
      <c r="E310" s="26">
        <f t="shared" si="11"/>
        <v>88.892777257401747</v>
      </c>
      <c r="F310" s="25">
        <f t="shared" si="12"/>
        <v>15462488.480000004</v>
      </c>
    </row>
    <row r="311" spans="1:6" ht="15.75" x14ac:dyDescent="0.25">
      <c r="A311" s="11" t="s">
        <v>348</v>
      </c>
      <c r="B311" s="22" t="s">
        <v>349</v>
      </c>
      <c r="C311" s="23">
        <f>C312</f>
        <v>22100000</v>
      </c>
      <c r="D311" s="23">
        <f>D312</f>
        <v>18240409.420000002</v>
      </c>
      <c r="E311" s="24">
        <f t="shared" si="11"/>
        <v>82.53578923076924</v>
      </c>
      <c r="F311" s="23">
        <f t="shared" si="12"/>
        <v>3859590.5799999982</v>
      </c>
    </row>
    <row r="312" spans="1:6" ht="15.75" x14ac:dyDescent="0.25">
      <c r="A312" s="11" t="s">
        <v>78</v>
      </c>
      <c r="B312" s="22" t="s">
        <v>350</v>
      </c>
      <c r="C312" s="23">
        <f t="shared" ref="C312:D313" si="13">C313</f>
        <v>22100000</v>
      </c>
      <c r="D312" s="23">
        <f t="shared" si="13"/>
        <v>18240409.420000002</v>
      </c>
      <c r="E312" s="24">
        <f t="shared" si="11"/>
        <v>82.53578923076924</v>
      </c>
      <c r="F312" s="23">
        <f t="shared" si="12"/>
        <v>3859590.5799999982</v>
      </c>
    </row>
    <row r="313" spans="1:6" ht="31.5" x14ac:dyDescent="0.25">
      <c r="A313" s="11" t="s">
        <v>80</v>
      </c>
      <c r="B313" s="22" t="s">
        <v>351</v>
      </c>
      <c r="C313" s="23">
        <f t="shared" si="13"/>
        <v>22100000</v>
      </c>
      <c r="D313" s="23">
        <f t="shared" si="13"/>
        <v>18240409.420000002</v>
      </c>
      <c r="E313" s="24">
        <f t="shared" si="11"/>
        <v>82.53578923076924</v>
      </c>
      <c r="F313" s="23">
        <f t="shared" si="12"/>
        <v>3859590.5799999982</v>
      </c>
    </row>
    <row r="314" spans="1:6" ht="31.5" x14ac:dyDescent="0.25">
      <c r="A314" s="11" t="s">
        <v>82</v>
      </c>
      <c r="B314" s="22" t="s">
        <v>352</v>
      </c>
      <c r="C314" s="23">
        <v>22100000</v>
      </c>
      <c r="D314" s="23">
        <v>18240409.420000002</v>
      </c>
      <c r="E314" s="24">
        <f t="shared" si="11"/>
        <v>82.53578923076924</v>
      </c>
      <c r="F314" s="23">
        <f t="shared" si="12"/>
        <v>3859590.5799999982</v>
      </c>
    </row>
    <row r="315" spans="1:6" ht="15.75" x14ac:dyDescent="0.25">
      <c r="A315" s="11" t="s">
        <v>353</v>
      </c>
      <c r="B315" s="22" t="s">
        <v>354</v>
      </c>
      <c r="C315" s="23">
        <f>C316+C319</f>
        <v>14648954</v>
      </c>
      <c r="D315" s="23">
        <f>D316+D319</f>
        <v>12584775.440000001</v>
      </c>
      <c r="E315" s="24">
        <f t="shared" si="11"/>
        <v>85.909037873966994</v>
      </c>
      <c r="F315" s="23">
        <f t="shared" si="12"/>
        <v>2064178.5599999987</v>
      </c>
    </row>
    <row r="316" spans="1:6" ht="78.75" x14ac:dyDescent="0.25">
      <c r="A316" s="11" t="s">
        <v>11</v>
      </c>
      <c r="B316" s="22" t="s">
        <v>355</v>
      </c>
      <c r="C316" s="23">
        <f>C317</f>
        <v>8134394</v>
      </c>
      <c r="D316" s="23">
        <f>D317</f>
        <v>6070215.4400000004</v>
      </c>
      <c r="E316" s="24">
        <f t="shared" si="11"/>
        <v>74.624064681400981</v>
      </c>
      <c r="F316" s="23">
        <f t="shared" si="12"/>
        <v>2064178.5599999996</v>
      </c>
    </row>
    <row r="317" spans="1:6" ht="15.75" x14ac:dyDescent="0.25">
      <c r="A317" s="11" t="s">
        <v>128</v>
      </c>
      <c r="B317" s="22" t="s">
        <v>356</v>
      </c>
      <c r="C317" s="23">
        <f>C318</f>
        <v>8134394</v>
      </c>
      <c r="D317" s="23">
        <f>D318</f>
        <v>6070215.4400000004</v>
      </c>
      <c r="E317" s="24">
        <f t="shared" si="11"/>
        <v>74.624064681400981</v>
      </c>
      <c r="F317" s="23">
        <f t="shared" si="12"/>
        <v>2064178.5599999996</v>
      </c>
    </row>
    <row r="318" spans="1:6" ht="31.5" x14ac:dyDescent="0.25">
      <c r="A318" s="11" t="s">
        <v>132</v>
      </c>
      <c r="B318" s="22" t="s">
        <v>357</v>
      </c>
      <c r="C318" s="23">
        <v>8134394</v>
      </c>
      <c r="D318" s="23">
        <v>6070215.4400000004</v>
      </c>
      <c r="E318" s="24">
        <f t="shared" si="11"/>
        <v>74.624064681400981</v>
      </c>
      <c r="F318" s="23">
        <f t="shared" si="12"/>
        <v>2064178.5599999996</v>
      </c>
    </row>
    <row r="319" spans="1:6" ht="15.75" x14ac:dyDescent="0.25">
      <c r="A319" s="11" t="s">
        <v>78</v>
      </c>
      <c r="B319" s="22" t="s">
        <v>358</v>
      </c>
      <c r="C319" s="23">
        <f>C320</f>
        <v>6514560</v>
      </c>
      <c r="D319" s="23">
        <f>D320</f>
        <v>6514560</v>
      </c>
      <c r="E319" s="24">
        <f t="shared" si="11"/>
        <v>100</v>
      </c>
      <c r="F319" s="23">
        <f t="shared" si="12"/>
        <v>0</v>
      </c>
    </row>
    <row r="320" spans="1:6" ht="31.5" x14ac:dyDescent="0.25">
      <c r="A320" s="11" t="s">
        <v>80</v>
      </c>
      <c r="B320" s="22" t="s">
        <v>359</v>
      </c>
      <c r="C320" s="23">
        <f>C321</f>
        <v>6514560</v>
      </c>
      <c r="D320" s="23">
        <f>D321</f>
        <v>6514560</v>
      </c>
      <c r="E320" s="24">
        <f t="shared" si="11"/>
        <v>100</v>
      </c>
      <c r="F320" s="23">
        <f t="shared" si="12"/>
        <v>0</v>
      </c>
    </row>
    <row r="321" spans="1:6" ht="31.5" x14ac:dyDescent="0.25">
      <c r="A321" s="11" t="s">
        <v>82</v>
      </c>
      <c r="B321" s="22" t="s">
        <v>360</v>
      </c>
      <c r="C321" s="23">
        <v>6514560</v>
      </c>
      <c r="D321" s="23">
        <v>6514560</v>
      </c>
      <c r="E321" s="24">
        <f t="shared" si="11"/>
        <v>100</v>
      </c>
      <c r="F321" s="23">
        <f t="shared" si="12"/>
        <v>0</v>
      </c>
    </row>
    <row r="322" spans="1:6" ht="15.75" x14ac:dyDescent="0.25">
      <c r="A322" s="11" t="s">
        <v>361</v>
      </c>
      <c r="B322" s="22" t="s">
        <v>362</v>
      </c>
      <c r="C322" s="23">
        <f>C323+C326+C329+C332</f>
        <v>102462159.69</v>
      </c>
      <c r="D322" s="23">
        <f>D323+D326+D329+D332</f>
        <v>92923440.349999994</v>
      </c>
      <c r="E322" s="24">
        <f t="shared" si="11"/>
        <v>90.69049552648562</v>
      </c>
      <c r="F322" s="23">
        <f t="shared" si="12"/>
        <v>9538719.3400000036</v>
      </c>
    </row>
    <row r="323" spans="1:6" ht="31.5" x14ac:dyDescent="0.25">
      <c r="A323" s="11" t="s">
        <v>28</v>
      </c>
      <c r="B323" s="22" t="s">
        <v>449</v>
      </c>
      <c r="C323" s="23">
        <f>C324</f>
        <v>497858.36</v>
      </c>
      <c r="D323" s="23">
        <f>D324</f>
        <v>0</v>
      </c>
      <c r="E323" s="24">
        <f t="shared" si="11"/>
        <v>0</v>
      </c>
      <c r="F323" s="23">
        <f t="shared" si="12"/>
        <v>497858.36</v>
      </c>
    </row>
    <row r="324" spans="1:6" ht="31.5" x14ac:dyDescent="0.25">
      <c r="A324" s="11" t="s">
        <v>30</v>
      </c>
      <c r="B324" s="22" t="s">
        <v>450</v>
      </c>
      <c r="C324" s="23">
        <f>C325</f>
        <v>497858.36</v>
      </c>
      <c r="D324" s="23">
        <f>D325</f>
        <v>0</v>
      </c>
      <c r="E324" s="24">
        <f t="shared" si="11"/>
        <v>0</v>
      </c>
      <c r="F324" s="23">
        <f t="shared" si="12"/>
        <v>497858.36</v>
      </c>
    </row>
    <row r="325" spans="1:6" ht="15.75" x14ac:dyDescent="0.25">
      <c r="A325" s="11" t="s">
        <v>34</v>
      </c>
      <c r="B325" s="22" t="s">
        <v>454</v>
      </c>
      <c r="C325" s="23">
        <v>497858.36</v>
      </c>
      <c r="D325" s="23">
        <v>0</v>
      </c>
      <c r="E325" s="24">
        <f t="shared" si="11"/>
        <v>0</v>
      </c>
      <c r="F325" s="23">
        <f t="shared" si="12"/>
        <v>497858.36</v>
      </c>
    </row>
    <row r="326" spans="1:6" ht="15.75" x14ac:dyDescent="0.25">
      <c r="A326" s="11" t="s">
        <v>78</v>
      </c>
      <c r="B326" s="22" t="s">
        <v>363</v>
      </c>
      <c r="C326" s="23">
        <f>C327</f>
        <v>36650628.689999998</v>
      </c>
      <c r="D326" s="23">
        <f>D327</f>
        <v>36650628.689999998</v>
      </c>
      <c r="E326" s="24">
        <f t="shared" si="11"/>
        <v>100</v>
      </c>
      <c r="F326" s="23">
        <f t="shared" si="12"/>
        <v>0</v>
      </c>
    </row>
    <row r="327" spans="1:6" ht="31.5" x14ac:dyDescent="0.25">
      <c r="A327" s="11" t="s">
        <v>80</v>
      </c>
      <c r="B327" s="22" t="s">
        <v>364</v>
      </c>
      <c r="C327" s="23">
        <f>C328</f>
        <v>36650628.689999998</v>
      </c>
      <c r="D327" s="23">
        <f>D328</f>
        <v>36650628.689999998</v>
      </c>
      <c r="E327" s="24">
        <f t="shared" si="11"/>
        <v>100</v>
      </c>
      <c r="F327" s="23">
        <f t="shared" si="12"/>
        <v>0</v>
      </c>
    </row>
    <row r="328" spans="1:6" ht="15.75" x14ac:dyDescent="0.25">
      <c r="A328" s="11" t="s">
        <v>365</v>
      </c>
      <c r="B328" s="22" t="s">
        <v>366</v>
      </c>
      <c r="C328" s="23">
        <v>36650628.689999998</v>
      </c>
      <c r="D328" s="23">
        <v>36650628.689999998</v>
      </c>
      <c r="E328" s="24">
        <f t="shared" si="11"/>
        <v>100</v>
      </c>
      <c r="F328" s="23">
        <f t="shared" si="12"/>
        <v>0</v>
      </c>
    </row>
    <row r="329" spans="1:6" ht="31.5" x14ac:dyDescent="0.25">
      <c r="A329" s="11" t="s">
        <v>208</v>
      </c>
      <c r="B329" s="22" t="s">
        <v>367</v>
      </c>
      <c r="C329" s="23">
        <f>C330</f>
        <v>46167672.640000001</v>
      </c>
      <c r="D329" s="23">
        <f>D330</f>
        <v>46006000</v>
      </c>
      <c r="E329" s="24">
        <f t="shared" si="11"/>
        <v>99.649814186518199</v>
      </c>
      <c r="F329" s="23">
        <f t="shared" si="12"/>
        <v>161672.6400000006</v>
      </c>
    </row>
    <row r="330" spans="1:6" ht="15.75" x14ac:dyDescent="0.25">
      <c r="A330" s="11" t="s">
        <v>209</v>
      </c>
      <c r="B330" s="22" t="s">
        <v>368</v>
      </c>
      <c r="C330" s="23">
        <f>C331</f>
        <v>46167672.640000001</v>
      </c>
      <c r="D330" s="23">
        <f>D331</f>
        <v>46006000</v>
      </c>
      <c r="E330" s="24">
        <f t="shared" si="11"/>
        <v>99.649814186518199</v>
      </c>
      <c r="F330" s="23">
        <f t="shared" si="12"/>
        <v>161672.6400000006</v>
      </c>
    </row>
    <row r="331" spans="1:6" ht="47.25" x14ac:dyDescent="0.25">
      <c r="A331" s="11" t="s">
        <v>210</v>
      </c>
      <c r="B331" s="22" t="s">
        <v>369</v>
      </c>
      <c r="C331" s="23">
        <v>46167672.640000001</v>
      </c>
      <c r="D331" s="23">
        <v>46006000</v>
      </c>
      <c r="E331" s="24">
        <f t="shared" si="11"/>
        <v>99.649814186518199</v>
      </c>
      <c r="F331" s="23">
        <f t="shared" si="12"/>
        <v>161672.6400000006</v>
      </c>
    </row>
    <row r="332" spans="1:6" ht="31.5" x14ac:dyDescent="0.25">
      <c r="A332" s="11" t="s">
        <v>110</v>
      </c>
      <c r="B332" s="22" t="s">
        <v>370</v>
      </c>
      <c r="C332" s="23">
        <f>C333</f>
        <v>19146000</v>
      </c>
      <c r="D332" s="23">
        <f>D333</f>
        <v>10266811.66</v>
      </c>
      <c r="E332" s="24">
        <f t="shared" si="11"/>
        <v>53.623794317350885</v>
      </c>
      <c r="F332" s="23">
        <f t="shared" si="12"/>
        <v>8879188.3399999999</v>
      </c>
    </row>
    <row r="333" spans="1:6" ht="15.75" x14ac:dyDescent="0.25">
      <c r="A333" s="11" t="s">
        <v>178</v>
      </c>
      <c r="B333" s="22" t="s">
        <v>371</v>
      </c>
      <c r="C333" s="23">
        <f>C334</f>
        <v>19146000</v>
      </c>
      <c r="D333" s="23">
        <f>D334</f>
        <v>10266811.66</v>
      </c>
      <c r="E333" s="24">
        <f t="shared" si="11"/>
        <v>53.623794317350885</v>
      </c>
      <c r="F333" s="23">
        <f t="shared" si="12"/>
        <v>8879188.3399999999</v>
      </c>
    </row>
    <row r="334" spans="1:6" ht="15.75" x14ac:dyDescent="0.25">
      <c r="A334" s="11" t="s">
        <v>180</v>
      </c>
      <c r="B334" s="22" t="s">
        <v>372</v>
      </c>
      <c r="C334" s="23">
        <v>19146000</v>
      </c>
      <c r="D334" s="23">
        <v>10266811.66</v>
      </c>
      <c r="E334" s="24">
        <f t="shared" si="11"/>
        <v>53.623794317350885</v>
      </c>
      <c r="F334" s="23">
        <f t="shared" si="12"/>
        <v>8879188.3399999999</v>
      </c>
    </row>
    <row r="335" spans="1:6" ht="15.75" x14ac:dyDescent="0.25">
      <c r="A335" s="16" t="s">
        <v>373</v>
      </c>
      <c r="B335" s="19" t="s">
        <v>374</v>
      </c>
      <c r="C335" s="25">
        <f>C336+C347</f>
        <v>422038422.91999996</v>
      </c>
      <c r="D335" s="25">
        <f>D336+D347</f>
        <v>304042625.30000001</v>
      </c>
      <c r="E335" s="26">
        <f t="shared" si="11"/>
        <v>72.041456130081599</v>
      </c>
      <c r="F335" s="25">
        <f t="shared" si="12"/>
        <v>117995797.61999995</v>
      </c>
    </row>
    <row r="336" spans="1:6" ht="15.75" x14ac:dyDescent="0.25">
      <c r="A336" s="11" t="s">
        <v>375</v>
      </c>
      <c r="B336" s="22" t="s">
        <v>376</v>
      </c>
      <c r="C336" s="23">
        <f>C337+C340</f>
        <v>362850509.69</v>
      </c>
      <c r="D336" s="23">
        <f>D337+D340</f>
        <v>288274527.19999999</v>
      </c>
      <c r="E336" s="24">
        <f t="shared" si="11"/>
        <v>79.447188167459458</v>
      </c>
      <c r="F336" s="23">
        <f t="shared" si="12"/>
        <v>74575982.49000001</v>
      </c>
    </row>
    <row r="337" spans="1:6" ht="31.5" x14ac:dyDescent="0.25">
      <c r="A337" s="11" t="s">
        <v>208</v>
      </c>
      <c r="B337" s="22" t="s">
        <v>377</v>
      </c>
      <c r="C337" s="23">
        <f>C338</f>
        <v>158793722.59</v>
      </c>
      <c r="D337" s="23">
        <f>D338</f>
        <v>127354818.26000001</v>
      </c>
      <c r="E337" s="24">
        <f t="shared" si="11"/>
        <v>80.201418659870967</v>
      </c>
      <c r="F337" s="23">
        <f t="shared" si="12"/>
        <v>31438904.329999998</v>
      </c>
    </row>
    <row r="338" spans="1:6" ht="15.75" x14ac:dyDescent="0.25">
      <c r="A338" s="11" t="s">
        <v>209</v>
      </c>
      <c r="B338" s="22" t="s">
        <v>378</v>
      </c>
      <c r="C338" s="23">
        <f>C339</f>
        <v>158793722.59</v>
      </c>
      <c r="D338" s="23">
        <f>D339</f>
        <v>127354818.26000001</v>
      </c>
      <c r="E338" s="24">
        <f t="shared" si="11"/>
        <v>80.201418659870967</v>
      </c>
      <c r="F338" s="23">
        <f t="shared" si="12"/>
        <v>31438904.329999998</v>
      </c>
    </row>
    <row r="339" spans="1:6" ht="47.25" x14ac:dyDescent="0.25">
      <c r="A339" s="11" t="s">
        <v>221</v>
      </c>
      <c r="B339" s="22" t="s">
        <v>379</v>
      </c>
      <c r="C339" s="23">
        <v>158793722.59</v>
      </c>
      <c r="D339" s="23">
        <v>127354818.26000001</v>
      </c>
      <c r="E339" s="24">
        <f t="shared" si="11"/>
        <v>80.201418659870967</v>
      </c>
      <c r="F339" s="23">
        <f t="shared" si="12"/>
        <v>31438904.329999998</v>
      </c>
    </row>
    <row r="340" spans="1:6" ht="31.5" x14ac:dyDescent="0.25">
      <c r="A340" s="11" t="s">
        <v>110</v>
      </c>
      <c r="B340" s="22" t="s">
        <v>380</v>
      </c>
      <c r="C340" s="23">
        <f>C341+C344</f>
        <v>204056787.09999999</v>
      </c>
      <c r="D340" s="23">
        <f>D341+D344</f>
        <v>160919708.94</v>
      </c>
      <c r="E340" s="24">
        <f t="shared" si="11"/>
        <v>78.860258081560275</v>
      </c>
      <c r="F340" s="23">
        <f t="shared" si="12"/>
        <v>43137078.159999996</v>
      </c>
    </row>
    <row r="341" spans="1:6" ht="15.75" x14ac:dyDescent="0.25">
      <c r="A341" s="11" t="s">
        <v>178</v>
      </c>
      <c r="B341" s="22" t="s">
        <v>381</v>
      </c>
      <c r="C341" s="23">
        <f>C342+C343</f>
        <v>146682470.10999998</v>
      </c>
      <c r="D341" s="23">
        <f>D342+D343</f>
        <v>118155821.17999999</v>
      </c>
      <c r="E341" s="24">
        <f t="shared" si="11"/>
        <v>80.552107618171888</v>
      </c>
      <c r="F341" s="23">
        <f t="shared" si="12"/>
        <v>28526648.929999992</v>
      </c>
    </row>
    <row r="342" spans="1:6" ht="63" x14ac:dyDescent="0.25">
      <c r="A342" s="11" t="s">
        <v>261</v>
      </c>
      <c r="B342" s="22" t="s">
        <v>382</v>
      </c>
      <c r="C342" s="23">
        <v>136532063.25999999</v>
      </c>
      <c r="D342" s="23">
        <v>109632670.19</v>
      </c>
      <c r="E342" s="24">
        <f t="shared" si="11"/>
        <v>80.298112818543515</v>
      </c>
      <c r="F342" s="23">
        <f t="shared" si="12"/>
        <v>26899393.069999993</v>
      </c>
    </row>
    <row r="343" spans="1:6" ht="15.75" x14ac:dyDescent="0.25">
      <c r="A343" s="11" t="s">
        <v>180</v>
      </c>
      <c r="B343" s="22" t="s">
        <v>383</v>
      </c>
      <c r="C343" s="23">
        <v>10150406.85</v>
      </c>
      <c r="D343" s="23">
        <v>8523150.9900000002</v>
      </c>
      <c r="E343" s="24">
        <f t="shared" si="11"/>
        <v>83.968565161503847</v>
      </c>
      <c r="F343" s="23">
        <f t="shared" si="12"/>
        <v>1627255.8599999994</v>
      </c>
    </row>
    <row r="344" spans="1:6" ht="15.75" x14ac:dyDescent="0.25">
      <c r="A344" s="11" t="s">
        <v>270</v>
      </c>
      <c r="B344" s="22" t="s">
        <v>384</v>
      </c>
      <c r="C344" s="23">
        <f>C345+C346</f>
        <v>57374316.990000002</v>
      </c>
      <c r="D344" s="23">
        <f>D345+D346</f>
        <v>42763887.759999998</v>
      </c>
      <c r="E344" s="24">
        <f t="shared" si="11"/>
        <v>74.534896454546882</v>
      </c>
      <c r="F344" s="23">
        <f t="shared" si="12"/>
        <v>14610429.230000004</v>
      </c>
    </row>
    <row r="345" spans="1:6" ht="63" x14ac:dyDescent="0.25">
      <c r="A345" s="11" t="s">
        <v>272</v>
      </c>
      <c r="B345" s="22" t="s">
        <v>385</v>
      </c>
      <c r="C345" s="23">
        <v>55360203.850000001</v>
      </c>
      <c r="D345" s="23">
        <v>40864881.359999999</v>
      </c>
      <c r="E345" s="24">
        <f t="shared" si="11"/>
        <v>73.816349142652228</v>
      </c>
      <c r="F345" s="23">
        <f t="shared" si="12"/>
        <v>14495322.490000002</v>
      </c>
    </row>
    <row r="346" spans="1:6" ht="15.75" x14ac:dyDescent="0.25">
      <c r="A346" s="11" t="s">
        <v>274</v>
      </c>
      <c r="B346" s="22" t="s">
        <v>386</v>
      </c>
      <c r="C346" s="23">
        <v>2014113.14</v>
      </c>
      <c r="D346" s="23">
        <v>1899006.4</v>
      </c>
      <c r="E346" s="24">
        <f t="shared" si="11"/>
        <v>94.284991358529155</v>
      </c>
      <c r="F346" s="23">
        <f t="shared" si="12"/>
        <v>115106.73999999999</v>
      </c>
    </row>
    <row r="347" spans="1:6" ht="15.75" x14ac:dyDescent="0.25">
      <c r="A347" s="11" t="s">
        <v>387</v>
      </c>
      <c r="B347" s="22" t="s">
        <v>388</v>
      </c>
      <c r="C347" s="23">
        <f>C348+C356+C361</f>
        <v>59187913.229999989</v>
      </c>
      <c r="D347" s="23">
        <f>D348+D356+D361</f>
        <v>15768098.099999998</v>
      </c>
      <c r="E347" s="24">
        <f t="shared" si="11"/>
        <v>26.640740042187833</v>
      </c>
      <c r="F347" s="23">
        <f t="shared" si="12"/>
        <v>43419815.129999995</v>
      </c>
    </row>
    <row r="348" spans="1:6" ht="78.75" x14ac:dyDescent="0.25">
      <c r="A348" s="11" t="s">
        <v>11</v>
      </c>
      <c r="B348" s="22" t="s">
        <v>389</v>
      </c>
      <c r="C348" s="23">
        <f>C349+C351</f>
        <v>20734290.27</v>
      </c>
      <c r="D348" s="23">
        <f>D349+D351</f>
        <v>14170409.549999997</v>
      </c>
      <c r="E348" s="24">
        <f t="shared" si="11"/>
        <v>68.342872437272959</v>
      </c>
      <c r="F348" s="23">
        <f t="shared" si="12"/>
        <v>6563880.7200000025</v>
      </c>
    </row>
    <row r="349" spans="1:6" ht="15.75" x14ac:dyDescent="0.25">
      <c r="A349" s="11" t="s">
        <v>128</v>
      </c>
      <c r="B349" s="22" t="s">
        <v>425</v>
      </c>
      <c r="C349" s="23">
        <f>C350</f>
        <v>45846.7</v>
      </c>
      <c r="D349" s="23">
        <f>D350</f>
        <v>45846.7</v>
      </c>
      <c r="E349" s="24">
        <f t="shared" si="11"/>
        <v>100</v>
      </c>
      <c r="F349" s="23">
        <f t="shared" si="12"/>
        <v>0</v>
      </c>
    </row>
    <row r="350" spans="1:6" ht="47.25" x14ac:dyDescent="0.25">
      <c r="A350" s="11" t="s">
        <v>427</v>
      </c>
      <c r="B350" s="22" t="s">
        <v>426</v>
      </c>
      <c r="C350" s="23">
        <v>45846.7</v>
      </c>
      <c r="D350" s="23">
        <v>45846.7</v>
      </c>
      <c r="E350" s="24">
        <f t="shared" si="11"/>
        <v>100</v>
      </c>
      <c r="F350" s="23">
        <f t="shared" si="12"/>
        <v>0</v>
      </c>
    </row>
    <row r="351" spans="1:6" ht="31.5" x14ac:dyDescent="0.25">
      <c r="A351" s="11" t="s">
        <v>13</v>
      </c>
      <c r="B351" s="22" t="s">
        <v>390</v>
      </c>
      <c r="C351" s="23">
        <f>C352+C353+C354+C355</f>
        <v>20688443.57</v>
      </c>
      <c r="D351" s="23">
        <f>D352+D353+D354+D355</f>
        <v>14124562.849999998</v>
      </c>
      <c r="E351" s="24">
        <f>D351*100/C351</f>
        <v>68.272718545544976</v>
      </c>
      <c r="F351" s="23">
        <f>C351-D351</f>
        <v>6563880.7200000025</v>
      </c>
    </row>
    <row r="352" spans="1:6" ht="31.5" x14ac:dyDescent="0.25">
      <c r="A352" s="11" t="s">
        <v>15</v>
      </c>
      <c r="B352" s="22" t="s">
        <v>391</v>
      </c>
      <c r="C352" s="23">
        <v>14254863</v>
      </c>
      <c r="D352" s="23">
        <v>10610792.279999999</v>
      </c>
      <c r="E352" s="24">
        <f t="shared" si="11"/>
        <v>74.436297844461919</v>
      </c>
      <c r="F352" s="23">
        <f t="shared" si="12"/>
        <v>3644070.7200000007</v>
      </c>
    </row>
    <row r="353" spans="1:6" ht="47.25" x14ac:dyDescent="0.25">
      <c r="A353" s="11" t="s">
        <v>17</v>
      </c>
      <c r="B353" s="22" t="s">
        <v>392</v>
      </c>
      <c r="C353" s="23">
        <v>416605.77</v>
      </c>
      <c r="D353" s="23">
        <v>403730.37</v>
      </c>
      <c r="E353" s="24">
        <f t="shared" si="11"/>
        <v>96.909452310274048</v>
      </c>
      <c r="F353" s="23">
        <f t="shared" si="12"/>
        <v>12875.400000000023</v>
      </c>
    </row>
    <row r="354" spans="1:6" ht="63" x14ac:dyDescent="0.25">
      <c r="A354" s="11" t="s">
        <v>149</v>
      </c>
      <c r="B354" s="22" t="s">
        <v>448</v>
      </c>
      <c r="C354" s="23">
        <v>1702946.8</v>
      </c>
      <c r="D354" s="23">
        <v>113921</v>
      </c>
      <c r="E354" s="24">
        <f t="shared" si="11"/>
        <v>6.6896393944895989</v>
      </c>
      <c r="F354" s="23">
        <f>C354-D354</f>
        <v>1589025.8</v>
      </c>
    </row>
    <row r="355" spans="1:6" ht="47.25" x14ac:dyDescent="0.25">
      <c r="A355" s="11" t="s">
        <v>19</v>
      </c>
      <c r="B355" s="22" t="s">
        <v>393</v>
      </c>
      <c r="C355" s="23">
        <v>4314028</v>
      </c>
      <c r="D355" s="23">
        <v>2996119.2</v>
      </c>
      <c r="E355" s="24">
        <f t="shared" si="11"/>
        <v>69.450620162873307</v>
      </c>
      <c r="F355" s="23">
        <f t="shared" si="12"/>
        <v>1317908.7999999998</v>
      </c>
    </row>
    <row r="356" spans="1:6" ht="31.5" x14ac:dyDescent="0.25">
      <c r="A356" s="11" t="s">
        <v>28</v>
      </c>
      <c r="B356" s="22" t="s">
        <v>394</v>
      </c>
      <c r="C356" s="23">
        <f>C357</f>
        <v>38450562.959999993</v>
      </c>
      <c r="D356" s="23">
        <f>D357</f>
        <v>1594628.5499999998</v>
      </c>
      <c r="E356" s="24">
        <f t="shared" si="11"/>
        <v>4.147217692648316</v>
      </c>
      <c r="F356" s="23">
        <f t="shared" si="12"/>
        <v>36855934.409999996</v>
      </c>
    </row>
    <row r="357" spans="1:6" ht="31.5" x14ac:dyDescent="0.25">
      <c r="A357" s="11" t="s">
        <v>30</v>
      </c>
      <c r="B357" s="22" t="s">
        <v>395</v>
      </c>
      <c r="C357" s="23">
        <f>C358+C359+C360</f>
        <v>38450562.959999993</v>
      </c>
      <c r="D357" s="23">
        <f>D358+D359+D360</f>
        <v>1594628.5499999998</v>
      </c>
      <c r="E357" s="24">
        <f t="shared" si="11"/>
        <v>4.147217692648316</v>
      </c>
      <c r="F357" s="23">
        <f t="shared" si="12"/>
        <v>36855934.409999996</v>
      </c>
    </row>
    <row r="358" spans="1:6" ht="31.5" x14ac:dyDescent="0.25">
      <c r="A358" s="11" t="s">
        <v>32</v>
      </c>
      <c r="B358" s="22" t="s">
        <v>396</v>
      </c>
      <c r="C358" s="23">
        <v>754450.8</v>
      </c>
      <c r="D358" s="23">
        <v>684602.55</v>
      </c>
      <c r="E358" s="24">
        <f t="shared" si="11"/>
        <v>90.741841615119228</v>
      </c>
      <c r="F358" s="23">
        <f t="shared" si="12"/>
        <v>69848.25</v>
      </c>
    </row>
    <row r="359" spans="1:6" ht="15.75" x14ac:dyDescent="0.25">
      <c r="A359" s="11" t="s">
        <v>34</v>
      </c>
      <c r="B359" s="22" t="s">
        <v>397</v>
      </c>
      <c r="C359" s="23">
        <v>37399142.159999996</v>
      </c>
      <c r="D359" s="23">
        <v>722130.87</v>
      </c>
      <c r="E359" s="24">
        <f t="shared" si="11"/>
        <v>1.9308754915035198</v>
      </c>
      <c r="F359" s="23">
        <f t="shared" si="12"/>
        <v>36677011.289999999</v>
      </c>
    </row>
    <row r="360" spans="1:6" ht="15.75" x14ac:dyDescent="0.25">
      <c r="A360" s="11" t="s">
        <v>53</v>
      </c>
      <c r="B360" s="22" t="s">
        <v>398</v>
      </c>
      <c r="C360" s="23">
        <v>296970</v>
      </c>
      <c r="D360" s="23">
        <v>187895.13</v>
      </c>
      <c r="E360" s="24">
        <f t="shared" si="11"/>
        <v>63.270744519648453</v>
      </c>
      <c r="F360" s="23">
        <f t="shared" si="12"/>
        <v>109074.87</v>
      </c>
    </row>
    <row r="361" spans="1:6" ht="15.75" x14ac:dyDescent="0.25">
      <c r="A361" s="11" t="s">
        <v>36</v>
      </c>
      <c r="B361" s="22" t="s">
        <v>399</v>
      </c>
      <c r="C361" s="23">
        <f>C362</f>
        <v>3060</v>
      </c>
      <c r="D361" s="23">
        <f>D362</f>
        <v>3060</v>
      </c>
      <c r="E361" s="24">
        <f t="shared" si="11"/>
        <v>100</v>
      </c>
      <c r="F361" s="23">
        <f t="shared" si="12"/>
        <v>0</v>
      </c>
    </row>
    <row r="362" spans="1:6" ht="15.75" x14ac:dyDescent="0.25">
      <c r="A362" s="11" t="s">
        <v>38</v>
      </c>
      <c r="B362" s="22" t="s">
        <v>400</v>
      </c>
      <c r="C362" s="23">
        <f>C363</f>
        <v>3060</v>
      </c>
      <c r="D362" s="23">
        <f>D363</f>
        <v>3060</v>
      </c>
      <c r="E362" s="24">
        <f t="shared" ref="E362:E372" si="14">D362*100/C362</f>
        <v>100</v>
      </c>
      <c r="F362" s="23">
        <f t="shared" ref="F362:F372" si="15">C362-D362</f>
        <v>0</v>
      </c>
    </row>
    <row r="363" spans="1:6" ht="15.75" x14ac:dyDescent="0.25">
      <c r="A363" s="11" t="s">
        <v>63</v>
      </c>
      <c r="B363" s="22" t="s">
        <v>401</v>
      </c>
      <c r="C363" s="23">
        <v>3060</v>
      </c>
      <c r="D363" s="23">
        <v>3060</v>
      </c>
      <c r="E363" s="24">
        <f t="shared" si="14"/>
        <v>100</v>
      </c>
      <c r="F363" s="23">
        <f t="shared" si="15"/>
        <v>0</v>
      </c>
    </row>
    <row r="364" spans="1:6" ht="15.75" x14ac:dyDescent="0.25">
      <c r="A364" s="9" t="s">
        <v>402</v>
      </c>
      <c r="B364" s="19" t="s">
        <v>403</v>
      </c>
      <c r="C364" s="25">
        <f t="shared" ref="C364:D367" si="16">C365</f>
        <v>6000000</v>
      </c>
      <c r="D364" s="25">
        <f t="shared" si="16"/>
        <v>5400000</v>
      </c>
      <c r="E364" s="26">
        <f t="shared" si="14"/>
        <v>90</v>
      </c>
      <c r="F364" s="25">
        <f t="shared" si="15"/>
        <v>600000</v>
      </c>
    </row>
    <row r="365" spans="1:6" ht="15.75" x14ac:dyDescent="0.25">
      <c r="A365" s="10" t="s">
        <v>404</v>
      </c>
      <c r="B365" s="22" t="s">
        <v>405</v>
      </c>
      <c r="C365" s="23">
        <f t="shared" si="16"/>
        <v>6000000</v>
      </c>
      <c r="D365" s="23">
        <f t="shared" si="16"/>
        <v>5400000</v>
      </c>
      <c r="E365" s="24">
        <f t="shared" si="14"/>
        <v>90</v>
      </c>
      <c r="F365" s="23">
        <f t="shared" si="15"/>
        <v>600000</v>
      </c>
    </row>
    <row r="366" spans="1:6" ht="31.5" x14ac:dyDescent="0.25">
      <c r="A366" s="10" t="s">
        <v>110</v>
      </c>
      <c r="B366" s="22" t="s">
        <v>406</v>
      </c>
      <c r="C366" s="23">
        <f t="shared" si="16"/>
        <v>6000000</v>
      </c>
      <c r="D366" s="23">
        <f t="shared" si="16"/>
        <v>5400000</v>
      </c>
      <c r="E366" s="24">
        <f t="shared" si="14"/>
        <v>90</v>
      </c>
      <c r="F366" s="23">
        <f t="shared" si="15"/>
        <v>600000</v>
      </c>
    </row>
    <row r="367" spans="1:6" ht="15.75" x14ac:dyDescent="0.25">
      <c r="A367" s="10" t="s">
        <v>178</v>
      </c>
      <c r="B367" s="22" t="s">
        <v>407</v>
      </c>
      <c r="C367" s="23">
        <f t="shared" si="16"/>
        <v>6000000</v>
      </c>
      <c r="D367" s="23">
        <f t="shared" si="16"/>
        <v>5400000</v>
      </c>
      <c r="E367" s="24">
        <f t="shared" si="14"/>
        <v>90</v>
      </c>
      <c r="F367" s="23">
        <f t="shared" si="15"/>
        <v>600000</v>
      </c>
    </row>
    <row r="368" spans="1:6" ht="63" x14ac:dyDescent="0.25">
      <c r="A368" s="10" t="s">
        <v>261</v>
      </c>
      <c r="B368" s="22" t="s">
        <v>408</v>
      </c>
      <c r="C368" s="23">
        <v>6000000</v>
      </c>
      <c r="D368" s="23">
        <v>5400000</v>
      </c>
      <c r="E368" s="24">
        <f t="shared" si="14"/>
        <v>90</v>
      </c>
      <c r="F368" s="23">
        <f t="shared" si="15"/>
        <v>600000</v>
      </c>
    </row>
    <row r="369" spans="1:6" ht="31.5" x14ac:dyDescent="0.25">
      <c r="A369" s="9" t="s">
        <v>409</v>
      </c>
      <c r="B369" s="19" t="s">
        <v>410</v>
      </c>
      <c r="C369" s="25">
        <f t="shared" ref="C369:D371" si="17">C370</f>
        <v>28431159.460000001</v>
      </c>
      <c r="D369" s="25">
        <f t="shared" si="17"/>
        <v>18465954.02</v>
      </c>
      <c r="E369" s="26">
        <f t="shared" si="14"/>
        <v>64.949704376214001</v>
      </c>
      <c r="F369" s="25">
        <f t="shared" si="15"/>
        <v>9965205.4400000013</v>
      </c>
    </row>
    <row r="370" spans="1:6" ht="31.5" x14ac:dyDescent="0.25">
      <c r="A370" s="10" t="s">
        <v>411</v>
      </c>
      <c r="B370" s="22" t="s">
        <v>412</v>
      </c>
      <c r="C370" s="23">
        <f t="shared" si="17"/>
        <v>28431159.460000001</v>
      </c>
      <c r="D370" s="23">
        <f t="shared" si="17"/>
        <v>18465954.02</v>
      </c>
      <c r="E370" s="24">
        <f t="shared" si="14"/>
        <v>64.949704376214001</v>
      </c>
      <c r="F370" s="23">
        <f t="shared" si="15"/>
        <v>9965205.4400000013</v>
      </c>
    </row>
    <row r="371" spans="1:6" ht="15.75" x14ac:dyDescent="0.25">
      <c r="A371" s="10" t="s">
        <v>413</v>
      </c>
      <c r="B371" s="22" t="s">
        <v>414</v>
      </c>
      <c r="C371" s="23">
        <f t="shared" si="17"/>
        <v>28431159.460000001</v>
      </c>
      <c r="D371" s="23">
        <f t="shared" si="17"/>
        <v>18465954.02</v>
      </c>
      <c r="E371" s="24">
        <f t="shared" si="14"/>
        <v>64.949704376214001</v>
      </c>
      <c r="F371" s="23">
        <f t="shared" si="15"/>
        <v>9965205.4400000013</v>
      </c>
    </row>
    <row r="372" spans="1:6" ht="15.75" x14ac:dyDescent="0.25">
      <c r="A372" s="10" t="s">
        <v>415</v>
      </c>
      <c r="B372" s="22" t="s">
        <v>416</v>
      </c>
      <c r="C372" s="23">
        <v>28431159.460000001</v>
      </c>
      <c r="D372" s="23">
        <v>18465954.02</v>
      </c>
      <c r="E372" s="24">
        <f t="shared" si="14"/>
        <v>64.949704376214001</v>
      </c>
      <c r="F372" s="23">
        <f t="shared" si="15"/>
        <v>9965205.4400000013</v>
      </c>
    </row>
    <row r="373" spans="1:6" ht="12.95" customHeight="1" x14ac:dyDescent="0.25">
      <c r="A373" s="3"/>
      <c r="B373" s="3"/>
      <c r="C373" s="4"/>
      <c r="D373" s="4"/>
      <c r="E373" s="2"/>
    </row>
  </sheetData>
  <autoFilter ref="A5:F372" xr:uid="{00000000-0009-0000-0000-000000000000}"/>
  <mergeCells count="1">
    <mergeCell ref="A2:F2"/>
  </mergeCells>
  <pageMargins left="0.78740157480314965" right="0.59055118110236227" top="0.59055118110236227" bottom="0.39370078740157483" header="0" footer="0"/>
  <pageSetup paperSize="9" scale="54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Османова</cp:lastModifiedBy>
  <cp:lastPrinted>2022-11-21T08:45:17Z</cp:lastPrinted>
  <dcterms:created xsi:type="dcterms:W3CDTF">2021-12-20T08:37:51Z</dcterms:created>
  <dcterms:modified xsi:type="dcterms:W3CDTF">2022-11-21T08:56:34Z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