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Расходы!$A$5:$F$369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C11" i="3" l="1"/>
  <c r="F176" i="3" l="1"/>
  <c r="E176" i="3"/>
  <c r="D175" i="3"/>
  <c r="D174" i="3" s="1"/>
  <c r="E174" i="3" s="1"/>
  <c r="C175" i="3"/>
  <c r="C174" i="3" s="1"/>
  <c r="F174" i="3" l="1"/>
  <c r="E175" i="3"/>
  <c r="F175" i="3"/>
  <c r="F322" i="3"/>
  <c r="E322" i="3"/>
  <c r="D321" i="3"/>
  <c r="D320" i="3" s="1"/>
  <c r="C321" i="3"/>
  <c r="C320" i="3" s="1"/>
  <c r="F320" i="3" s="1"/>
  <c r="D257" i="3"/>
  <c r="E320" i="3" l="1"/>
  <c r="F321" i="3"/>
  <c r="E321" i="3"/>
  <c r="F298" i="3"/>
  <c r="E298" i="3"/>
  <c r="F268" i="3"/>
  <c r="E268" i="3"/>
  <c r="F254" i="3"/>
  <c r="F252" i="3"/>
  <c r="E254" i="3"/>
  <c r="D214" i="3"/>
  <c r="C214" i="3"/>
  <c r="F210" i="3"/>
  <c r="E210" i="3"/>
  <c r="D209" i="3"/>
  <c r="D208" i="3" s="1"/>
  <c r="C209" i="3"/>
  <c r="C208" i="3" s="1"/>
  <c r="C120" i="3"/>
  <c r="F119" i="3"/>
  <c r="E119" i="3"/>
  <c r="D118" i="3"/>
  <c r="C118" i="3"/>
  <c r="C117" i="3" s="1"/>
  <c r="D93" i="3"/>
  <c r="D92" i="3" s="1"/>
  <c r="C93" i="3"/>
  <c r="C92" i="3" s="1"/>
  <c r="F94" i="3"/>
  <c r="E94" i="3"/>
  <c r="F44" i="3"/>
  <c r="E44" i="3"/>
  <c r="F302" i="3"/>
  <c r="E302" i="3"/>
  <c r="E301" i="3"/>
  <c r="D300" i="3"/>
  <c r="C300" i="3"/>
  <c r="F351" i="3"/>
  <c r="D348" i="3"/>
  <c r="C348" i="3"/>
  <c r="E351" i="3"/>
  <c r="D297" i="3"/>
  <c r="D296" i="3" s="1"/>
  <c r="C297" i="3"/>
  <c r="C296" i="3" s="1"/>
  <c r="D267" i="3"/>
  <c r="D266" i="3" s="1"/>
  <c r="C267" i="3"/>
  <c r="C266" i="3" s="1"/>
  <c r="D253" i="3"/>
  <c r="C253" i="3"/>
  <c r="F217" i="3"/>
  <c r="F216" i="3"/>
  <c r="E217" i="3"/>
  <c r="F266" i="3" l="1"/>
  <c r="F208" i="3"/>
  <c r="F348" i="3"/>
  <c r="E296" i="3"/>
  <c r="F253" i="3"/>
  <c r="F296" i="3"/>
  <c r="E266" i="3"/>
  <c r="E208" i="3"/>
  <c r="E253" i="3"/>
  <c r="E209" i="3"/>
  <c r="F297" i="3"/>
  <c r="F267" i="3"/>
  <c r="E348" i="3"/>
  <c r="E267" i="3"/>
  <c r="E297" i="3"/>
  <c r="F209" i="3"/>
  <c r="F118" i="3"/>
  <c r="E118" i="3"/>
  <c r="E92" i="3"/>
  <c r="F93" i="3"/>
  <c r="E93" i="3"/>
  <c r="F92" i="3"/>
  <c r="E14" i="3"/>
  <c r="D192" i="3" l="1"/>
  <c r="C26" i="3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9" i="3"/>
  <c r="D28" i="3" s="1"/>
  <c r="C29" i="3"/>
  <c r="C28" i="3" s="1"/>
  <c r="D26" i="3"/>
  <c r="D33" i="3"/>
  <c r="D32" i="3" s="1"/>
  <c r="C33" i="3"/>
  <c r="C32" i="3" s="1"/>
  <c r="C38" i="3"/>
  <c r="C37" i="3" s="1"/>
  <c r="D38" i="3"/>
  <c r="D37" i="3" s="1"/>
  <c r="D43" i="3"/>
  <c r="C43" i="3"/>
  <c r="D46" i="3"/>
  <c r="C46" i="3"/>
  <c r="D48" i="3"/>
  <c r="C48" i="3"/>
  <c r="D54" i="3"/>
  <c r="D53" i="3" s="1"/>
  <c r="C54" i="3"/>
  <c r="C53" i="3" s="1"/>
  <c r="D59" i="3"/>
  <c r="D58" i="3" s="1"/>
  <c r="C59" i="3"/>
  <c r="C58" i="3" s="1"/>
  <c r="D64" i="3"/>
  <c r="D63" i="3" s="1"/>
  <c r="C64" i="3"/>
  <c r="C63" i="3" s="1"/>
  <c r="D67" i="3"/>
  <c r="D66" i="3" s="1"/>
  <c r="C67" i="3"/>
  <c r="C66" i="3" s="1"/>
  <c r="D75" i="3"/>
  <c r="D74" i="3" s="1"/>
  <c r="C75" i="3"/>
  <c r="C74" i="3" s="1"/>
  <c r="D72" i="3"/>
  <c r="D71" i="3" s="1"/>
  <c r="C72" i="3"/>
  <c r="C71" i="3" s="1"/>
  <c r="D79" i="3"/>
  <c r="D78" i="3" s="1"/>
  <c r="C79" i="3"/>
  <c r="C78" i="3" s="1"/>
  <c r="D84" i="3"/>
  <c r="D83" i="3" s="1"/>
  <c r="C84" i="3"/>
  <c r="C83" i="3" s="1"/>
  <c r="D90" i="3"/>
  <c r="D89" i="3" s="1"/>
  <c r="C90" i="3"/>
  <c r="C89" i="3" s="1"/>
  <c r="D96" i="3"/>
  <c r="D95" i="3" s="1"/>
  <c r="C96" i="3"/>
  <c r="C95" i="3" s="1"/>
  <c r="D99" i="3"/>
  <c r="C99" i="3"/>
  <c r="D101" i="3"/>
  <c r="C101" i="3"/>
  <c r="C108" i="3"/>
  <c r="C107" i="3" s="1"/>
  <c r="D108" i="3"/>
  <c r="D107" i="3" s="1"/>
  <c r="D113" i="3"/>
  <c r="D112" i="3" s="1"/>
  <c r="C113" i="3"/>
  <c r="C112" i="3" s="1"/>
  <c r="D120" i="3"/>
  <c r="D117" i="3" s="1"/>
  <c r="D125" i="3"/>
  <c r="D124" i="3" s="1"/>
  <c r="C125" i="3"/>
  <c r="C124" i="3" s="1"/>
  <c r="D128" i="3"/>
  <c r="D127" i="3" s="1"/>
  <c r="C128" i="3"/>
  <c r="C127" i="3" s="1"/>
  <c r="C134" i="3"/>
  <c r="C133" i="3" s="1"/>
  <c r="D134" i="3"/>
  <c r="D133" i="3" s="1"/>
  <c r="D137" i="3"/>
  <c r="D136" i="3" s="1"/>
  <c r="C137" i="3"/>
  <c r="C136" i="3" s="1"/>
  <c r="D141" i="3"/>
  <c r="D140" i="3" s="1"/>
  <c r="C141" i="3"/>
  <c r="C140" i="3" s="1"/>
  <c r="D144" i="3"/>
  <c r="D143" i="3" s="1"/>
  <c r="C144" i="3"/>
  <c r="C143" i="3" s="1"/>
  <c r="D148" i="3"/>
  <c r="D147" i="3" s="1"/>
  <c r="D146" i="3" s="1"/>
  <c r="C148" i="3"/>
  <c r="C147" i="3" s="1"/>
  <c r="C146" i="3" s="1"/>
  <c r="D152" i="3"/>
  <c r="D151" i="3" s="1"/>
  <c r="C152" i="3"/>
  <c r="C151" i="3" s="1"/>
  <c r="D157" i="3"/>
  <c r="D156" i="3" s="1"/>
  <c r="C157" i="3"/>
  <c r="C156" i="3" s="1"/>
  <c r="D162" i="3"/>
  <c r="C162" i="3"/>
  <c r="D165" i="3"/>
  <c r="C165" i="3"/>
  <c r="D172" i="3"/>
  <c r="D171" i="3" s="1"/>
  <c r="D170" i="3" s="1"/>
  <c r="C172" i="3"/>
  <c r="C171" i="3" s="1"/>
  <c r="D178" i="3"/>
  <c r="D177" i="3" s="1"/>
  <c r="C178" i="3"/>
  <c r="C177" i="3" s="1"/>
  <c r="D182" i="3"/>
  <c r="D181" i="3" s="1"/>
  <c r="C182" i="3"/>
  <c r="C181" i="3" s="1"/>
  <c r="D185" i="3"/>
  <c r="D184" i="3" s="1"/>
  <c r="C185" i="3"/>
  <c r="C184" i="3" s="1"/>
  <c r="D188" i="3"/>
  <c r="C188" i="3"/>
  <c r="C187" i="3" s="1"/>
  <c r="D191" i="3"/>
  <c r="C192" i="3"/>
  <c r="C191" i="3" s="1"/>
  <c r="D196" i="3"/>
  <c r="D195" i="3" s="1"/>
  <c r="C196" i="3"/>
  <c r="C195" i="3" s="1"/>
  <c r="C200" i="3"/>
  <c r="C199" i="3" s="1"/>
  <c r="D200" i="3"/>
  <c r="D199" i="3" s="1"/>
  <c r="D205" i="3"/>
  <c r="D204" i="3" s="1"/>
  <c r="C205" i="3"/>
  <c r="C204" i="3" s="1"/>
  <c r="D212" i="3"/>
  <c r="D211" i="3" s="1"/>
  <c r="C212" i="3"/>
  <c r="C211" i="3" s="1"/>
  <c r="D221" i="3"/>
  <c r="D220" i="3" s="1"/>
  <c r="C221" i="3"/>
  <c r="C220" i="3" s="1"/>
  <c r="D224" i="3"/>
  <c r="D223" i="3" s="1"/>
  <c r="C224" i="3"/>
  <c r="C223" i="3" s="1"/>
  <c r="D229" i="3"/>
  <c r="C229" i="3"/>
  <c r="D232" i="3"/>
  <c r="C232" i="3"/>
  <c r="C170" i="3" l="1"/>
  <c r="F170" i="3"/>
  <c r="D187" i="3"/>
  <c r="E188" i="3"/>
  <c r="C106" i="3"/>
  <c r="D106" i="3"/>
  <c r="E107" i="3"/>
  <c r="F117" i="3"/>
  <c r="E117" i="3"/>
  <c r="D198" i="3"/>
  <c r="C198" i="3"/>
  <c r="C123" i="3"/>
  <c r="C42" i="3"/>
  <c r="F43" i="3"/>
  <c r="D42" i="3"/>
  <c r="E43" i="3"/>
  <c r="D139" i="3"/>
  <c r="D123" i="3"/>
  <c r="C228" i="3"/>
  <c r="C227" i="3" s="1"/>
  <c r="C219" i="3"/>
  <c r="D228" i="3"/>
  <c r="D227" i="3" s="1"/>
  <c r="C139" i="3"/>
  <c r="C132" i="3"/>
  <c r="C45" i="3"/>
  <c r="C161" i="3"/>
  <c r="C150" i="3" s="1"/>
  <c r="D132" i="3"/>
  <c r="D45" i="3"/>
  <c r="C190" i="3"/>
  <c r="C98" i="3"/>
  <c r="C77" i="3" s="1"/>
  <c r="D219" i="3"/>
  <c r="D161" i="3"/>
  <c r="D150" i="3" s="1"/>
  <c r="D98" i="3"/>
  <c r="D77" i="3" s="1"/>
  <c r="C15" i="3"/>
  <c r="D190" i="3"/>
  <c r="D180" i="3"/>
  <c r="D15" i="3"/>
  <c r="C180" i="3"/>
  <c r="C52" i="3"/>
  <c r="D52" i="3"/>
  <c r="D237" i="3"/>
  <c r="C237" i="3"/>
  <c r="D240" i="3"/>
  <c r="C240" i="3"/>
  <c r="D244" i="3"/>
  <c r="D243" i="3" s="1"/>
  <c r="D242" i="3" s="1"/>
  <c r="C244" i="3"/>
  <c r="C243" i="3" s="1"/>
  <c r="C242" i="3" s="1"/>
  <c r="D248" i="3"/>
  <c r="D247" i="3" s="1"/>
  <c r="C248" i="3"/>
  <c r="C247" i="3" s="1"/>
  <c r="D251" i="3"/>
  <c r="D250" i="3" s="1"/>
  <c r="C251" i="3"/>
  <c r="C250" i="3" s="1"/>
  <c r="D256" i="3"/>
  <c r="C257" i="3"/>
  <c r="C256" i="3" s="1"/>
  <c r="C262" i="3"/>
  <c r="C261" i="3" s="1"/>
  <c r="D262" i="3"/>
  <c r="D261" i="3" s="1"/>
  <c r="C270" i="3"/>
  <c r="C269" i="3" s="1"/>
  <c r="D270" i="3"/>
  <c r="D269" i="3" s="1"/>
  <c r="D273" i="3"/>
  <c r="D272" i="3" s="1"/>
  <c r="C273" i="3"/>
  <c r="C272" i="3" s="1"/>
  <c r="C287" i="3"/>
  <c r="C286" i="3" s="1"/>
  <c r="C282" i="3"/>
  <c r="C279" i="3"/>
  <c r="D279" i="3"/>
  <c r="D282" i="3"/>
  <c r="D287" i="3"/>
  <c r="D286" i="3" s="1"/>
  <c r="D292" i="3"/>
  <c r="D291" i="3" s="1"/>
  <c r="C292" i="3"/>
  <c r="C291" i="3" s="1"/>
  <c r="D299" i="3"/>
  <c r="C299" i="3"/>
  <c r="D304" i="3"/>
  <c r="D303" i="3" s="1"/>
  <c r="C304" i="3"/>
  <c r="C303" i="3" s="1"/>
  <c r="D310" i="3"/>
  <c r="D309" i="3" s="1"/>
  <c r="D308" i="3" s="1"/>
  <c r="C310" i="3"/>
  <c r="C309" i="3" s="1"/>
  <c r="C308" i="3" s="1"/>
  <c r="D314" i="3"/>
  <c r="D313" i="3" s="1"/>
  <c r="C314" i="3"/>
  <c r="C313" i="3" s="1"/>
  <c r="D317" i="3"/>
  <c r="D316" i="3" s="1"/>
  <c r="C317" i="3"/>
  <c r="C316" i="3" s="1"/>
  <c r="D324" i="3"/>
  <c r="D323" i="3" s="1"/>
  <c r="C324" i="3"/>
  <c r="C323" i="3" s="1"/>
  <c r="D327" i="3"/>
  <c r="D326" i="3" s="1"/>
  <c r="C327" i="3"/>
  <c r="C326" i="3" s="1"/>
  <c r="D330" i="3"/>
  <c r="D329" i="3" s="1"/>
  <c r="C330" i="3"/>
  <c r="C329" i="3" s="1"/>
  <c r="D335" i="3"/>
  <c r="D334" i="3" s="1"/>
  <c r="C335" i="3"/>
  <c r="C334" i="3" s="1"/>
  <c r="D338" i="3"/>
  <c r="C338" i="3"/>
  <c r="D341" i="3"/>
  <c r="C341" i="3"/>
  <c r="C354" i="3"/>
  <c r="C353" i="3" s="1"/>
  <c r="D346" i="3"/>
  <c r="C346" i="3"/>
  <c r="D354" i="3"/>
  <c r="D353" i="3" s="1"/>
  <c r="D359" i="3"/>
  <c r="D358" i="3" s="1"/>
  <c r="C359" i="3"/>
  <c r="C358" i="3" s="1"/>
  <c r="D364" i="3"/>
  <c r="D363" i="3" s="1"/>
  <c r="D362" i="3" s="1"/>
  <c r="D361" i="3" s="1"/>
  <c r="C364" i="3"/>
  <c r="C363" i="3" s="1"/>
  <c r="C362" i="3" s="1"/>
  <c r="C361" i="3" s="1"/>
  <c r="D368" i="3"/>
  <c r="D367" i="3" s="1"/>
  <c r="D366" i="3" s="1"/>
  <c r="C368" i="3"/>
  <c r="C367" i="3" s="1"/>
  <c r="C366" i="3" s="1"/>
  <c r="C169" i="3" l="1"/>
  <c r="C319" i="3"/>
  <c r="D319" i="3"/>
  <c r="E106" i="3"/>
  <c r="C105" i="3"/>
  <c r="F106" i="3"/>
  <c r="D285" i="3"/>
  <c r="C255" i="3"/>
  <c r="C246" i="3"/>
  <c r="C31" i="3"/>
  <c r="C8" i="3" s="1"/>
  <c r="C285" i="3"/>
  <c r="D255" i="3"/>
  <c r="E42" i="3"/>
  <c r="F77" i="3"/>
  <c r="D31" i="3"/>
  <c r="D8" i="3" s="1"/>
  <c r="F42" i="3"/>
  <c r="C278" i="3"/>
  <c r="C277" i="3" s="1"/>
  <c r="D105" i="3"/>
  <c r="D131" i="3"/>
  <c r="D169" i="3"/>
  <c r="C131" i="3"/>
  <c r="C312" i="3"/>
  <c r="C307" i="3" s="1"/>
  <c r="D278" i="3"/>
  <c r="D277" i="3" s="1"/>
  <c r="D312" i="3"/>
  <c r="D307" i="3" s="1"/>
  <c r="C345" i="3"/>
  <c r="C344" i="3" s="1"/>
  <c r="C337" i="3"/>
  <c r="C333" i="3" s="1"/>
  <c r="D246" i="3"/>
  <c r="D236" i="3"/>
  <c r="D235" i="3" s="1"/>
  <c r="D345" i="3"/>
  <c r="D344" i="3" s="1"/>
  <c r="D337" i="3"/>
  <c r="D333" i="3" s="1"/>
  <c r="C236" i="3"/>
  <c r="C235" i="3" s="1"/>
  <c r="A68" i="3"/>
  <c r="A69" i="3"/>
  <c r="A70" i="3"/>
  <c r="D218" i="3" l="1"/>
  <c r="C276" i="3"/>
  <c r="C332" i="3"/>
  <c r="D276" i="3"/>
  <c r="C218" i="3"/>
  <c r="D332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0" i="3"/>
  <c r="E350" i="3"/>
  <c r="F349" i="3"/>
  <c r="E349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6" i="3"/>
  <c r="E306" i="3"/>
  <c r="F305" i="3"/>
  <c r="E305" i="3"/>
  <c r="F304" i="3"/>
  <c r="E304" i="3"/>
  <c r="F303" i="3"/>
  <c r="E303" i="3"/>
  <c r="F301" i="3"/>
  <c r="F300" i="3"/>
  <c r="E300" i="3"/>
  <c r="F299" i="3"/>
  <c r="E299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E216" i="3"/>
  <c r="F215" i="3"/>
  <c r="E215" i="3"/>
  <c r="F214" i="3"/>
  <c r="E214" i="3"/>
  <c r="F213" i="3"/>
  <c r="E213" i="3"/>
  <c r="F212" i="3"/>
  <c r="E212" i="3"/>
  <c r="F211" i="3"/>
  <c r="E211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3" i="3"/>
  <c r="E173" i="3"/>
  <c r="F172" i="3"/>
  <c r="E172" i="3"/>
  <c r="F171" i="3"/>
  <c r="E171" i="3"/>
  <c r="E170" i="3"/>
  <c r="F169" i="3"/>
  <c r="E169" i="3"/>
  <c r="F168" i="3"/>
  <c r="E168" i="3"/>
  <c r="F167" i="3"/>
  <c r="E167" i="3"/>
  <c r="F166" i="3"/>
  <c r="E166" i="3"/>
  <c r="F165" i="3"/>
  <c r="E165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E77" i="3"/>
  <c r="F76" i="3"/>
  <c r="E76" i="3"/>
  <c r="F73" i="3"/>
  <c r="E73" i="3"/>
  <c r="F70" i="3"/>
  <c r="E70" i="3"/>
  <c r="F69" i="3"/>
  <c r="E69" i="3"/>
  <c r="F68" i="3"/>
  <c r="E68" i="3"/>
  <c r="F65" i="3"/>
  <c r="E65" i="3"/>
  <c r="F62" i="3"/>
  <c r="E62" i="3"/>
  <c r="F61" i="3"/>
  <c r="E61" i="3"/>
  <c r="F60" i="3"/>
  <c r="E60" i="3"/>
  <c r="F57" i="3"/>
  <c r="E57" i="3"/>
  <c r="F56" i="3"/>
  <c r="E56" i="3"/>
  <c r="F55" i="3"/>
  <c r="E55" i="3"/>
  <c r="F52" i="3"/>
  <c r="E52" i="3"/>
  <c r="F51" i="3"/>
  <c r="E51" i="3"/>
  <c r="F50" i="3"/>
  <c r="E50" i="3"/>
  <c r="F49" i="3"/>
  <c r="E49" i="3"/>
  <c r="F47" i="3"/>
  <c r="E47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74" i="3"/>
  <c r="F74" i="3"/>
  <c r="F71" i="3"/>
  <c r="F66" i="3"/>
  <c r="F63" i="3"/>
  <c r="E58" i="3"/>
  <c r="F58" i="3"/>
  <c r="F53" i="3"/>
  <c r="E48" i="3"/>
  <c r="F48" i="3"/>
  <c r="F46" i="3"/>
  <c r="F37" i="3"/>
  <c r="E37" i="3"/>
  <c r="F32" i="3"/>
  <c r="F26" i="3"/>
  <c r="F28" i="3"/>
  <c r="F22" i="3"/>
  <c r="F16" i="3"/>
  <c r="C6" i="3" l="1"/>
  <c r="D6" i="3"/>
  <c r="F276" i="3"/>
  <c r="E218" i="3"/>
  <c r="F218" i="3"/>
  <c r="E332" i="3"/>
  <c r="E276" i="3"/>
  <c r="F307" i="3"/>
  <c r="E307" i="3"/>
  <c r="F332" i="3"/>
  <c r="E11" i="3"/>
  <c r="E66" i="3"/>
  <c r="E26" i="3"/>
  <c r="F23" i="3"/>
  <c r="E23" i="3"/>
  <c r="E22" i="3"/>
  <c r="F11" i="3"/>
  <c r="E16" i="3"/>
  <c r="E28" i="3"/>
  <c r="E32" i="3"/>
  <c r="E53" i="3"/>
  <c r="E63" i="3"/>
  <c r="E71" i="3"/>
  <c r="E17" i="3"/>
  <c r="E33" i="3"/>
  <c r="E46" i="3"/>
  <c r="E54" i="3"/>
  <c r="F17" i="3"/>
  <c r="F29" i="3"/>
  <c r="F33" i="3"/>
  <c r="F72" i="3"/>
  <c r="E10" i="3"/>
  <c r="E38" i="3"/>
  <c r="E59" i="3"/>
  <c r="E67" i="3"/>
  <c r="E75" i="3"/>
  <c r="E29" i="3"/>
  <c r="E64" i="3"/>
  <c r="E72" i="3"/>
  <c r="F54" i="3"/>
  <c r="F64" i="3"/>
  <c r="F10" i="3"/>
  <c r="F38" i="3"/>
  <c r="F59" i="3"/>
  <c r="F67" i="3"/>
  <c r="F75" i="3"/>
  <c r="F15" i="3"/>
  <c r="E9" i="3"/>
  <c r="F9" i="3"/>
  <c r="E45" i="3" l="1"/>
  <c r="E15" i="3"/>
  <c r="F45" i="3"/>
  <c r="F6" i="3"/>
  <c r="E6" i="3"/>
  <c r="E31" i="3" l="1"/>
  <c r="F31" i="3"/>
</calcChain>
</file>

<file path=xl/sharedStrings.xml><?xml version="1.0" encoding="utf-8"?>
<sst xmlns="http://schemas.openxmlformats.org/spreadsheetml/2006/main" count="731" uniqueCount="463">
  <si>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</si>
  <si>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</si>
  <si>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</si>
  <si>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</si>
  <si>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</si>
  <si>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</si>
  <si>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</si>
  <si>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</si>
  <si>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</si>
  <si>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</si>
  <si>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</si>
  <si>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</si>
  <si>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</si>
  <si>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</si>
  <si>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</si>
  <si>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</si>
  <si>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</si>
  <si>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</si>
  <si>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</si>
  <si>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</si>
  <si>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</si>
  <si>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</si>
  <si>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</si>
  <si>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</si>
  <si>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</si>
  <si>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</si>
  <si>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</si>
  <si>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</si>
  <si>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</si>
  <si>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</si>
  <si>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</si>
  <si>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</si>
  <si>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</si>
  <si>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</si>
  <si>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</si>
  <si>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</si>
  <si>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</si>
  <si>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</si>
  <si>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</si>
  <si>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</si>
  <si>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</si>
  <si>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</si>
  <si>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</si>
  <si>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</si>
  <si>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</si>
  <si>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</si>
  <si>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</si>
  <si>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</si>
  <si>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</si>
  <si>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</si>
  <si>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</si>
  <si>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</si>
  <si>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</si>
  <si>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</si>
  <si>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</si>
  <si>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</si>
  <si>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</si>
  <si>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</si>
  <si>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</si>
  <si>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</si>
  <si>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</si>
  <si>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</si>
  <si>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</si>
  <si>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</si>
  <si>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</si>
  <si>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</si>
  <si>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</si>
  <si>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</si>
  <si>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</si>
  <si>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</si>
  <si>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</si>
  <si>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</si>
  <si>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</si>
  <si>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</si>
  <si>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</si>
  <si>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</si>
  <si>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</si>
  <si>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</si>
  <si>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</si>
  <si>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</si>
  <si>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</si>
  <si>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</si>
  <si>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</si>
  <si>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</si>
  <si>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</si>
  <si>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</si>
  <si>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</si>
  <si>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</si>
  <si>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</si>
  <si>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</si>
  <si>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</si>
  <si>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</si>
  <si>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</si>
  <si>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</si>
  <si>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</si>
  <si>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</si>
  <si>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</si>
  <si>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</si>
  <si>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</si>
  <si>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</si>
  <si>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</si>
  <si>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</si>
  <si>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</si>
  <si>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</si>
  <si>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</si>
  <si>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</si>
  <si>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</si>
  <si>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</si>
  <si>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</si>
  <si>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</si>
  <si>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</si>
  <si>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</si>
  <si>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</si>
  <si>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</si>
  <si>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</si>
  <si>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</si>
  <si>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</si>
  <si>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</si>
  <si>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</si>
  <si>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</si>
  <si>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</si>
  <si>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</si>
  <si>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</si>
  <si>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</si>
  <si>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</si>
  <si>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</si>
  <si>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</si>
  <si>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</si>
  <si>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</si>
  <si>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</si>
  <si>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</si>
  <si>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</si>
  <si>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</si>
  <si>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</si>
  <si>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</si>
  <si>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</si>
  <si>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</si>
  <si>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</si>
  <si>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</si>
  <si>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</si>
  <si>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</si>
  <si>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</si>
  <si>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</si>
  <si>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</si>
  <si>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</si>
  <si>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</si>
  <si>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</si>
  <si>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</si>
  <si>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</si>
  <si>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</si>
  <si>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</si>
  <si>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</si>
  <si>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</si>
  <si>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</si>
  <si>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</si>
  <si>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</si>
  <si>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</si>
  <si>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</si>
  <si>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</si>
  <si>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</si>
  <si>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</si>
  <si>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</si>
  <si>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</si>
  <si>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</si>
  <si>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</si>
  <si>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</si>
  <si>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</si>
  <si>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</si>
  <si>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</si>
  <si>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</si>
  <si>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</si>
  <si>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</si>
  <si>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</si>
  <si>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</si>
  <si>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</si>
  <si>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</si>
  <si>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</si>
  <si>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</si>
  <si>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</si>
  <si>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</si>
  <si>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</si>
  <si>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</si>
  <si>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</si>
  <si>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</si>
  <si>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</si>
  <si>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</si>
  <si>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</si>
  <si>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</si>
  <si>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</si>
  <si>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</si>
  <si>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</si>
  <si>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</si>
  <si>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</si>
  <si>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</si>
  <si>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</si>
  <si>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</si>
  <si>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</si>
  <si>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</si>
  <si>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</si>
  <si>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</si>
  <si>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</si>
  <si>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</si>
  <si>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</si>
  <si>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</si>
  <si>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</si>
  <si>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</si>
  <si>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</si>
  <si>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</si>
  <si>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</si>
  <si>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</si>
  <si>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</si>
  <si>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</si>
  <si>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</si>
  <si>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</si>
  <si>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</si>
  <si>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</si>
  <si>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</si>
  <si>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</si>
  <si>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</si>
  <si>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</si>
  <si>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</si>
  <si>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</si>
  <si>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</si>
  <si>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</si>
  <si>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</si>
  <si>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</si>
  <si>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</si>
  <si>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</si>
  <si>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</si>
  <si>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</si>
  <si>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</si>
  <si>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</si>
  <si>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</si>
  <si>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</si>
  <si>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</si>
  <si>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</si>
  <si>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</si>
  <si>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</si>
  <si>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</si>
  <si>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</si>
  <si>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</si>
  <si>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</si>
  <si>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</si>
  <si>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</si>
  <si>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</si>
  <si>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</si>
  <si>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</si>
  <si>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</si>
  <si>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</si>
  <si>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</si>
  <si>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</si>
  <si>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</si>
  <si>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</si>
  <si>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</si>
  <si>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</si>
  <si>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</si>
  <si>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</si>
  <si>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</si>
  <si>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</si>
  <si>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</si>
  <si>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</si>
  <si>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</si>
  <si>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</si>
  <si>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</si>
  <si>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</si>
  <si>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</si>
  <si>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</si>
  <si>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</si>
  <si>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</si>
  <si>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</si>
  <si>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</si>
  <si>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</si>
  <si>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</si>
  <si>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</si>
  <si>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</si>
  <si>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</si>
  <si>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</si>
  <si>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</si>
  <si>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</si>
  <si>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</si>
  <si>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</si>
  <si>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</si>
  <si>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</si>
  <si>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</si>
  <si>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</si>
  <si>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</si>
  <si>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</si>
  <si>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</si>
  <si>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</si>
  <si>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</si>
  <si>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</si>
  <si>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</si>
  <si>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</si>
  <si>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</si>
  <si>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</si>
  <si>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</si>
  <si>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</si>
  <si>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</si>
  <si>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</si>
  <si>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</si>
  <si>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</si>
  <si>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</si>
  <si>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</si>
  <si>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</si>
  <si>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</si>
  <si>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</si>
  <si>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</si>
  <si>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</si>
  <si>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</si>
  <si>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</si>
  <si>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</si>
  <si>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</si>
  <si>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</si>
  <si>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</si>
  <si>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</si>
  <si>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</si>
  <si>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</si>
  <si>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</si>
  <si>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</si>
  <si>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</si>
  <si>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</si>
  <si>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</si>
  <si>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</si>
  <si>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</si>
  <si>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</si>
  <si>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</si>
  <si>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</si>
  <si>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</si>
  <si>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</si>
  <si>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</si>
  <si>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</si>
  <si>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</si>
  <si>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</si>
  <si>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</si>
  <si>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</si>
  <si>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</si>
  <si>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</si>
  <si>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</si>
  <si>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</si>
  <si>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</si>
  <si>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</si>
  <si>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</si>
  <si>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</si>
  <si>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</si>
  <si>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</si>
  <si>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</si>
  <si>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</si>
  <si>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</si>
  <si>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</si>
  <si>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</si>
  <si>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</si>
  <si>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</si>
  <si>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</si>
  <si>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</si>
  <si>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</si>
  <si>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</si>
  <si>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</si>
  <si>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</si>
  <si>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</si>
  <si>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</si>
  <si>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</si>
  <si>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</si>
  <si>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</si>
  <si>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</si>
  <si>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</si>
  <si>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</si>
  <si>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</si>
  <si>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</si>
  <si>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</si>
  <si>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</si>
  <si>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</si>
  <si>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</si>
  <si>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</si>
  <si>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</si>
  <si>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</si>
  <si>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</si>
  <si>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</si>
  <si>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</si>
  <si>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</si>
  <si>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</si>
  <si>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</si>
  <si>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</si>
  <si>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</si>
  <si>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</si>
  <si>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</si>
  <si>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</si>
  <si>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</si>
  <si>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</si>
  <si>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</si>
  <si>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</si>
  <si>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</si>
  <si>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</si>
  <si>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</si>
  <si>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</si>
  <si>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</si>
  <si>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</si>
  <si>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</si>
  <si>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</si>
  <si>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</si>
  <si>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</si>
  <si>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</si>
  <si>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</si>
  <si>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</si>
  <si>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</si>
  <si>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</si>
  <si>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</si>
  <si>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</si>
  <si>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</si>
  <si>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</si>
  <si>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</si>
  <si>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</si>
  <si>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</si>
  <si>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</si>
  <si>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</si>
  <si>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</si>
  <si>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</si>
  <si>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</si>
  <si>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</si>
  <si>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</si>
  <si>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</si>
  <si>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</si>
  <si>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</si>
  <si>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</si>
  <si>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</si>
  <si>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</si>
  <si>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</si>
  <si>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</si>
  <si>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</si>
  <si>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</si>
  <si>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</si>
  <si>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</si>
  <si>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</si>
  <si>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</si>
  <si>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000 0104 0000000000 300</t>
  </si>
  <si>
    <t xml:space="preserve"> 000 0104 0000000000 320</t>
  </si>
  <si>
    <t xml:space="preserve"> 000 0104 0000000000 321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</si>
  <si>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</si>
  <si>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</si>
  <si>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000 0113 0000000000 412</t>
  </si>
  <si>
    <t xml:space="preserve"> 000 0113 0000000000 400</t>
  </si>
  <si>
    <t xml:space="preserve"> 000 0113 0000000000 410</t>
  </si>
  <si>
    <t xml:space="preserve"> 000 0310 0000000000 830</t>
  </si>
  <si>
    <t xml:space="preserve"> 000 0310 0000000000 831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</si>
  <si>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</si>
  <si>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</si>
  <si>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</si>
  <si>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000 0505 0000000000 853</t>
  </si>
  <si>
    <t xml:space="preserve"> 000 0707 0000000000 620</t>
  </si>
  <si>
    <t xml:space="preserve"> 000 0707 0000000000 622</t>
  </si>
  <si>
    <t xml:space="preserve"> 000 0709 0000000000 300</t>
  </si>
  <si>
    <t xml:space="preserve"> 000 0709 0000000000 320</t>
  </si>
  <si>
    <t xml:space="preserve"> 000 0709 0000000000 321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</si>
  <si>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</si>
  <si>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</si>
  <si>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</si>
  <si>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000 0804 0000000000 612</t>
  </si>
  <si>
    <t xml:space="preserve"> 000 1105 0000000000 123</t>
  </si>
  <si>
    <t>000 1004 0000000000 200</t>
  </si>
  <si>
    <t>000 1004 0000000000 240</t>
  </si>
  <si>
    <t xml:space="preserve"> 000 0501 0000000000 412</t>
  </si>
  <si>
    <t xml:space="preserve"> 000 0501 0000000000 400</t>
  </si>
  <si>
    <t xml:space="preserve"> 000 0501 0000000000 410</t>
  </si>
  <si>
    <t xml:space="preserve"> 000 1004 0000000000 244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</si>
</sst>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0" borderId="1" xfId="1" applyNumberFormat="1" applyFont="1" applyAlignment="1" applyProtection="1">
      <alignment horizontal="center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18" fillId="0" borderId="46" xfId="40" applyNumberFormat="1" applyFont="1" applyBorder="1" applyAlignment="1" applyProtection="1">
      <alignment vertical="center"/>
    </xf>
    <xf numFmtId="165" fontId="18" fillId="0" borderId="46" xfId="40" applyNumberFormat="1" applyFont="1" applyBorder="1" applyAlignment="1" applyProtection="1">
      <alignment vertical="center"/>
    </xf>
    <xf numFmtId="4" fontId="19" fillId="4" borderId="46" xfId="40" applyNumberFormat="1" applyFont="1" applyFill="1" applyBorder="1" applyAlignment="1" applyProtection="1">
      <alignment vertical="center"/>
    </xf>
    <xf numFmtId="165" fontId="19" fillId="4" borderId="46" xfId="40" applyNumberFormat="1" applyFont="1" applyFill="1" applyBorder="1" applyAlignment="1" applyProtection="1">
      <alignment vertical="center"/>
    </xf>
    <xf numFmtId="4" fontId="18" fillId="4" borderId="46" xfId="40" applyNumberFormat="1" applyFont="1" applyFill="1" applyBorder="1" applyAlignment="1" applyProtection="1">
      <alignment vertical="center"/>
    </xf>
    <xf numFmtId="165" fontId="18" fillId="4" borderId="46" xfId="40" applyNumberFormat="1" applyFont="1" applyFill="1" applyBorder="1" applyAlignment="1" applyProtection="1">
      <alignment vertical="center"/>
    </xf>
    <xf numFmtId="4" fontId="17" fillId="4" borderId="46" xfId="40" applyNumberFormat="1" applyFont="1" applyFill="1" applyBorder="1" applyAlignment="1" applyProtection="1">
      <alignment vertic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0"/>
  <sheetViews>
    <sheetView tabSelected="1" zoomScale="80" zoomScaleNormal="80" zoomScaleSheetLayoutView="100" workbookViewId="0">
      <selection activeCell="K5" sqref="K5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8" style="1" customWidth="1"/>
    <col min="4" max="4" width="19.5546875" style="1" customWidth="1"/>
    <col min="5" max="5" width="14.21875" style="1" customWidth="1"/>
    <col min="6" max="6" width="18.44140625" style="1" customWidth="1"/>
    <col min="7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0" t="s">
        <v>422</v>
      </c>
      <c r="B2" s="20"/>
      <c r="C2" s="20"/>
      <c r="D2" s="20"/>
      <c r="E2" s="20"/>
      <c r="F2" s="20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423</v>
      </c>
      <c r="F4" s="7" t="s">
        <v>424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2">
        <f>C8+C105+C131+C169+C218+C276+C307+C332+C361+C366</f>
        <v>5191670665.6800013</v>
      </c>
      <c r="D6" s="22">
        <f>D8+D105+D131+D169+D218+D276+D307+D332+D361+D366</f>
        <v>3392191142.3300004</v>
      </c>
      <c r="E6" s="23">
        <f>D6/C6*100</f>
        <v>65.339104900362429</v>
      </c>
      <c r="F6" s="22">
        <f>C6-D6</f>
        <v>1799479523.3500009</v>
      </c>
    </row>
    <row r="7" spans="1:6" ht="14.25" customHeight="1" x14ac:dyDescent="0.3">
      <c r="A7" s="10" t="s">
        <v>4</v>
      </c>
      <c r="B7" s="13"/>
      <c r="C7" s="24"/>
      <c r="D7" s="24"/>
      <c r="E7" s="25"/>
      <c r="F7" s="24"/>
    </row>
    <row r="8" spans="1:6" ht="15.6" x14ac:dyDescent="0.3">
      <c r="A8" s="21" t="s">
        <v>7</v>
      </c>
      <c r="B8" s="15" t="s">
        <v>8</v>
      </c>
      <c r="C8" s="26">
        <f>C9+C15+C31+C52+C71+C74+C77</f>
        <v>372355895.95999998</v>
      </c>
      <c r="D8" s="26">
        <f>D9+D15+D31+D52+D71+D74+D77</f>
        <v>271689760.89999998</v>
      </c>
      <c r="E8" s="27">
        <f>D8*100/C8</f>
        <v>72.965075576293813</v>
      </c>
      <c r="F8" s="26">
        <f>C8-D8</f>
        <v>100666135.06</v>
      </c>
    </row>
    <row r="9" spans="1:6" ht="31.2" x14ac:dyDescent="0.3">
      <c r="A9" s="11" t="s">
        <v>9</v>
      </c>
      <c r="B9" s="14" t="s">
        <v>10</v>
      </c>
      <c r="C9" s="28">
        <f>C10</f>
        <v>6145845</v>
      </c>
      <c r="D9" s="28">
        <f>D10</f>
        <v>4110304.9</v>
      </c>
      <c r="E9" s="29">
        <f>D9*100/C9</f>
        <v>66.879410398407373</v>
      </c>
      <c r="F9" s="28">
        <f>C9-D9</f>
        <v>2035540.1</v>
      </c>
    </row>
    <row r="10" spans="1:6" ht="62.4" x14ac:dyDescent="0.3">
      <c r="A10" s="11" t="s">
        <v>11</v>
      </c>
      <c r="B10" s="14" t="s">
        <v>12</v>
      </c>
      <c r="C10" s="28">
        <f>C11</f>
        <v>6145845</v>
      </c>
      <c r="D10" s="28">
        <f>D11</f>
        <v>4110304.9</v>
      </c>
      <c r="E10" s="29">
        <f t="shared" ref="E10:E76" si="0">D10*100/C10</f>
        <v>66.879410398407373</v>
      </c>
      <c r="F10" s="28">
        <f t="shared" ref="F10:F76" si="1">C10-D10</f>
        <v>2035540.1</v>
      </c>
    </row>
    <row r="11" spans="1:6" ht="31.2" x14ac:dyDescent="0.3">
      <c r="A11" s="11" t="s">
        <v>13</v>
      </c>
      <c r="B11" s="14" t="s">
        <v>14</v>
      </c>
      <c r="C11" s="28">
        <f>C12+C13+C14</f>
        <v>6145845</v>
      </c>
      <c r="D11" s="28">
        <f>D12+D13+D14</f>
        <v>4110304.9</v>
      </c>
      <c r="E11" s="29">
        <f t="shared" si="0"/>
        <v>66.879410398407373</v>
      </c>
      <c r="F11" s="28">
        <f t="shared" si="1"/>
        <v>2035540.1</v>
      </c>
    </row>
    <row r="12" spans="1:6" ht="21.6" customHeight="1" x14ac:dyDescent="0.3">
      <c r="A12" s="11" t="s">
        <v>15</v>
      </c>
      <c r="B12" s="14" t="s">
        <v>16</v>
      </c>
      <c r="C12" s="28">
        <v>4620465</v>
      </c>
      <c r="D12" s="28">
        <v>3326295.65</v>
      </c>
      <c r="E12" s="29">
        <f t="shared" si="0"/>
        <v>71.990495545361782</v>
      </c>
      <c r="F12" s="28">
        <f t="shared" si="1"/>
        <v>1294169.3500000001</v>
      </c>
    </row>
    <row r="13" spans="1:6" ht="31.2" x14ac:dyDescent="0.3">
      <c r="A13" s="11" t="s">
        <v>17</v>
      </c>
      <c r="B13" s="14" t="s">
        <v>18</v>
      </c>
      <c r="C13" s="28">
        <v>130000</v>
      </c>
      <c r="D13" s="28">
        <v>66538</v>
      </c>
      <c r="E13" s="29">
        <f t="shared" si="0"/>
        <v>51.183076923076925</v>
      </c>
      <c r="F13" s="28">
        <f t="shared" si="1"/>
        <v>63462</v>
      </c>
    </row>
    <row r="14" spans="1:6" ht="46.8" x14ac:dyDescent="0.3">
      <c r="A14" s="11" t="s">
        <v>19</v>
      </c>
      <c r="B14" s="14" t="s">
        <v>20</v>
      </c>
      <c r="C14" s="28">
        <v>1395380</v>
      </c>
      <c r="D14" s="28">
        <v>717471.25</v>
      </c>
      <c r="E14" s="29">
        <f>D14*100/C14</f>
        <v>51.417624589717498</v>
      </c>
      <c r="F14" s="28">
        <f t="shared" si="1"/>
        <v>677908.75</v>
      </c>
    </row>
    <row r="15" spans="1:6" ht="46.8" x14ac:dyDescent="0.3">
      <c r="A15" s="11" t="s">
        <v>21</v>
      </c>
      <c r="B15" s="14" t="s">
        <v>22</v>
      </c>
      <c r="C15" s="28">
        <f>C16+C22+C26+C28</f>
        <v>3197825</v>
      </c>
      <c r="D15" s="28">
        <f>D16+D22+D26+D28</f>
        <v>1904240.25</v>
      </c>
      <c r="E15" s="29">
        <f t="shared" si="0"/>
        <v>59.547981831401032</v>
      </c>
      <c r="F15" s="28">
        <f t="shared" si="1"/>
        <v>1293584.75</v>
      </c>
    </row>
    <row r="16" spans="1:6" ht="62.4" x14ac:dyDescent="0.3">
      <c r="A16" s="11" t="s">
        <v>11</v>
      </c>
      <c r="B16" s="14" t="s">
        <v>23</v>
      </c>
      <c r="C16" s="28">
        <f>C17</f>
        <v>2162180</v>
      </c>
      <c r="D16" s="28">
        <f>D17</f>
        <v>1294031.6399999999</v>
      </c>
      <c r="E16" s="29">
        <f t="shared" si="0"/>
        <v>59.848469600125789</v>
      </c>
      <c r="F16" s="28">
        <f t="shared" si="1"/>
        <v>868148.3600000001</v>
      </c>
    </row>
    <row r="17" spans="1:6" ht="31.2" x14ac:dyDescent="0.3">
      <c r="A17" s="11" t="s">
        <v>13</v>
      </c>
      <c r="B17" s="14" t="s">
        <v>24</v>
      </c>
      <c r="C17" s="28">
        <f>C18+C19+C20+C21</f>
        <v>2162180</v>
      </c>
      <c r="D17" s="28">
        <f>D18+D19+D20+D21</f>
        <v>1294031.6399999999</v>
      </c>
      <c r="E17" s="29">
        <f t="shared" si="0"/>
        <v>59.848469600125789</v>
      </c>
      <c r="F17" s="28">
        <f t="shared" si="1"/>
        <v>868148.3600000001</v>
      </c>
    </row>
    <row r="18" spans="1:6" ht="18.600000000000001" customHeight="1" x14ac:dyDescent="0.3">
      <c r="A18" s="11" t="s">
        <v>15</v>
      </c>
      <c r="B18" s="14" t="s">
        <v>25</v>
      </c>
      <c r="C18" s="28">
        <v>1473564</v>
      </c>
      <c r="D18" s="28">
        <v>995863.82</v>
      </c>
      <c r="E18" s="29">
        <f t="shared" si="0"/>
        <v>67.58198625916485</v>
      </c>
      <c r="F18" s="28">
        <f t="shared" si="1"/>
        <v>477700.18000000005</v>
      </c>
    </row>
    <row r="19" spans="1:6" ht="31.2" x14ac:dyDescent="0.3">
      <c r="A19" s="11" t="s">
        <v>17</v>
      </c>
      <c r="B19" s="14" t="s">
        <v>26</v>
      </c>
      <c r="C19" s="28">
        <v>139600</v>
      </c>
      <c r="D19" s="28">
        <v>25456</v>
      </c>
      <c r="E19" s="29">
        <f t="shared" si="0"/>
        <v>18.234957020057308</v>
      </c>
      <c r="F19" s="28">
        <f t="shared" si="1"/>
        <v>114144</v>
      </c>
    </row>
    <row r="20" spans="1:6" ht="69" customHeight="1" x14ac:dyDescent="0.3">
      <c r="A20" s="11" t="s">
        <v>154</v>
      </c>
      <c r="B20" s="14" t="s">
        <v>425</v>
      </c>
      <c r="C20" s="28">
        <v>104000</v>
      </c>
      <c r="D20" s="28">
        <v>0</v>
      </c>
      <c r="E20" s="29">
        <f t="shared" si="0"/>
        <v>0</v>
      </c>
      <c r="F20" s="28">
        <f t="shared" si="1"/>
        <v>104000</v>
      </c>
    </row>
    <row r="21" spans="1:6" ht="46.8" x14ac:dyDescent="0.3">
      <c r="A21" s="11" t="s">
        <v>19</v>
      </c>
      <c r="B21" s="14" t="s">
        <v>27</v>
      </c>
      <c r="C21" s="28">
        <v>445016</v>
      </c>
      <c r="D21" s="28">
        <v>272711.82</v>
      </c>
      <c r="E21" s="29">
        <f t="shared" si="0"/>
        <v>61.281351681737284</v>
      </c>
      <c r="F21" s="28">
        <f t="shared" si="1"/>
        <v>172304.18</v>
      </c>
    </row>
    <row r="22" spans="1:6" ht="31.2" x14ac:dyDescent="0.3">
      <c r="A22" s="11" t="s">
        <v>28</v>
      </c>
      <c r="B22" s="14" t="s">
        <v>29</v>
      </c>
      <c r="C22" s="28">
        <f>C23</f>
        <v>630645</v>
      </c>
      <c r="D22" s="28">
        <f>D23</f>
        <v>330208.61</v>
      </c>
      <c r="E22" s="29">
        <f t="shared" si="0"/>
        <v>52.360457943851138</v>
      </c>
      <c r="F22" s="28">
        <f t="shared" si="1"/>
        <v>300436.39</v>
      </c>
    </row>
    <row r="23" spans="1:6" ht="31.2" x14ac:dyDescent="0.3">
      <c r="A23" s="11" t="s">
        <v>30</v>
      </c>
      <c r="B23" s="14" t="s">
        <v>31</v>
      </c>
      <c r="C23" s="28">
        <f>C24+C25</f>
        <v>630645</v>
      </c>
      <c r="D23" s="28">
        <f>D24+D25</f>
        <v>330208.61</v>
      </c>
      <c r="E23" s="29">
        <f t="shared" si="0"/>
        <v>52.360457943851138</v>
      </c>
      <c r="F23" s="28">
        <f t="shared" si="1"/>
        <v>300436.39</v>
      </c>
    </row>
    <row r="24" spans="1:6" ht="31.2" x14ac:dyDescent="0.3">
      <c r="A24" s="11" t="s">
        <v>32</v>
      </c>
      <c r="B24" s="14" t="s">
        <v>33</v>
      </c>
      <c r="C24" s="28">
        <v>272275</v>
      </c>
      <c r="D24" s="28">
        <v>156062.26999999999</v>
      </c>
      <c r="E24" s="29">
        <f t="shared" si="0"/>
        <v>57.317884491782202</v>
      </c>
      <c r="F24" s="28">
        <f t="shared" si="1"/>
        <v>116212.73000000001</v>
      </c>
    </row>
    <row r="25" spans="1:6" ht="15.6" x14ac:dyDescent="0.3">
      <c r="A25" s="11" t="s">
        <v>34</v>
      </c>
      <c r="B25" s="14" t="s">
        <v>35</v>
      </c>
      <c r="C25" s="28">
        <v>358370</v>
      </c>
      <c r="D25" s="28">
        <v>174146.34</v>
      </c>
      <c r="E25" s="29">
        <f t="shared" si="0"/>
        <v>48.594006194714957</v>
      </c>
      <c r="F25" s="28">
        <f t="shared" si="1"/>
        <v>184223.66</v>
      </c>
    </row>
    <row r="26" spans="1:6" ht="17.399999999999999" customHeight="1" x14ac:dyDescent="0.3">
      <c r="A26" s="11" t="s">
        <v>78</v>
      </c>
      <c r="B26" s="14" t="s">
        <v>426</v>
      </c>
      <c r="C26" s="28">
        <f>C27</f>
        <v>125000</v>
      </c>
      <c r="D26" s="28">
        <f>D27</f>
        <v>0</v>
      </c>
      <c r="E26" s="29">
        <f t="shared" si="0"/>
        <v>0</v>
      </c>
      <c r="F26" s="28">
        <f t="shared" si="1"/>
        <v>125000</v>
      </c>
    </row>
    <row r="27" spans="1:6" ht="15.6" x14ac:dyDescent="0.3">
      <c r="A27" s="11" t="s">
        <v>428</v>
      </c>
      <c r="B27" s="14" t="s">
        <v>427</v>
      </c>
      <c r="C27" s="28">
        <v>125000</v>
      </c>
      <c r="D27" s="28">
        <v>0</v>
      </c>
      <c r="E27" s="29">
        <f t="shared" si="0"/>
        <v>0</v>
      </c>
      <c r="F27" s="28">
        <f t="shared" si="1"/>
        <v>125000</v>
      </c>
    </row>
    <row r="28" spans="1:6" ht="15.6" x14ac:dyDescent="0.3">
      <c r="A28" s="11" t="s">
        <v>36</v>
      </c>
      <c r="B28" s="14" t="s">
        <v>37</v>
      </c>
      <c r="C28" s="28">
        <f>C29</f>
        <v>280000</v>
      </c>
      <c r="D28" s="28">
        <f>D29</f>
        <v>280000</v>
      </c>
      <c r="E28" s="29">
        <f t="shared" si="0"/>
        <v>100</v>
      </c>
      <c r="F28" s="28">
        <f t="shared" si="1"/>
        <v>0</v>
      </c>
    </row>
    <row r="29" spans="1:6" ht="15.6" x14ac:dyDescent="0.3">
      <c r="A29" s="11" t="s">
        <v>38</v>
      </c>
      <c r="B29" s="14" t="s">
        <v>39</v>
      </c>
      <c r="C29" s="28">
        <f>C30</f>
        <v>280000</v>
      </c>
      <c r="D29" s="28">
        <f>D30</f>
        <v>280000</v>
      </c>
      <c r="E29" s="29">
        <f t="shared" si="0"/>
        <v>100</v>
      </c>
      <c r="F29" s="28">
        <f t="shared" si="1"/>
        <v>0</v>
      </c>
    </row>
    <row r="30" spans="1:6" ht="15.6" x14ac:dyDescent="0.3">
      <c r="A30" s="11" t="s">
        <v>40</v>
      </c>
      <c r="B30" s="14" t="s">
        <v>41</v>
      </c>
      <c r="C30" s="28">
        <v>280000</v>
      </c>
      <c r="D30" s="28">
        <v>280000</v>
      </c>
      <c r="E30" s="29">
        <f t="shared" si="0"/>
        <v>100</v>
      </c>
      <c r="F30" s="28">
        <f t="shared" si="1"/>
        <v>0</v>
      </c>
    </row>
    <row r="31" spans="1:6" ht="46.8" x14ac:dyDescent="0.3">
      <c r="A31" s="11" t="s">
        <v>42</v>
      </c>
      <c r="B31" s="14" t="s">
        <v>43</v>
      </c>
      <c r="C31" s="28">
        <f>C32+C37+C42+C45</f>
        <v>148725230.31999999</v>
      </c>
      <c r="D31" s="28">
        <f>D32+D37+D42+D45</f>
        <v>99590155.039999992</v>
      </c>
      <c r="E31" s="29">
        <f t="shared" si="0"/>
        <v>66.962515254284668</v>
      </c>
      <c r="F31" s="28">
        <f t="shared" si="1"/>
        <v>49135075.280000001</v>
      </c>
    </row>
    <row r="32" spans="1:6" ht="62.4" x14ac:dyDescent="0.3">
      <c r="A32" s="11" t="s">
        <v>11</v>
      </c>
      <c r="B32" s="14" t="s">
        <v>44</v>
      </c>
      <c r="C32" s="28">
        <f>C33</f>
        <v>121670362.67</v>
      </c>
      <c r="D32" s="28">
        <f>D33</f>
        <v>84805095.049999997</v>
      </c>
      <c r="E32" s="29">
        <f t="shared" si="0"/>
        <v>69.700700473797639</v>
      </c>
      <c r="F32" s="28">
        <f t="shared" si="1"/>
        <v>36865267.620000005</v>
      </c>
    </row>
    <row r="33" spans="1:6" ht="31.2" x14ac:dyDescent="0.3">
      <c r="A33" s="11" t="s">
        <v>13</v>
      </c>
      <c r="B33" s="14" t="s">
        <v>45</v>
      </c>
      <c r="C33" s="28">
        <f>C34+C35+C36</f>
        <v>121670362.67</v>
      </c>
      <c r="D33" s="28">
        <f>D34+D35+D36</f>
        <v>84805095.049999997</v>
      </c>
      <c r="E33" s="29">
        <f t="shared" si="0"/>
        <v>69.700700473797639</v>
      </c>
      <c r="F33" s="28">
        <f t="shared" si="1"/>
        <v>36865267.620000005</v>
      </c>
    </row>
    <row r="34" spans="1:6" ht="21.6" customHeight="1" x14ac:dyDescent="0.3">
      <c r="A34" s="11" t="s">
        <v>15</v>
      </c>
      <c r="B34" s="14" t="s">
        <v>46</v>
      </c>
      <c r="C34" s="28">
        <v>90696603</v>
      </c>
      <c r="D34" s="28">
        <v>63669161.210000001</v>
      </c>
      <c r="E34" s="29">
        <f t="shared" si="0"/>
        <v>70.2001608704132</v>
      </c>
      <c r="F34" s="28">
        <f t="shared" si="1"/>
        <v>27027441.789999999</v>
      </c>
    </row>
    <row r="35" spans="1:6" ht="31.2" x14ac:dyDescent="0.3">
      <c r="A35" s="11" t="s">
        <v>17</v>
      </c>
      <c r="B35" s="14" t="s">
        <v>47</v>
      </c>
      <c r="C35" s="28">
        <v>3365200</v>
      </c>
      <c r="D35" s="28">
        <v>2859644.23</v>
      </c>
      <c r="E35" s="29">
        <f t="shared" si="0"/>
        <v>84.976947283965288</v>
      </c>
      <c r="F35" s="28">
        <f t="shared" si="1"/>
        <v>505555.77</v>
      </c>
    </row>
    <row r="36" spans="1:6" ht="46.8" x14ac:dyDescent="0.3">
      <c r="A36" s="11" t="s">
        <v>19</v>
      </c>
      <c r="B36" s="14" t="s">
        <v>48</v>
      </c>
      <c r="C36" s="28">
        <v>27608559.670000002</v>
      </c>
      <c r="D36" s="28">
        <v>18276289.609999999</v>
      </c>
      <c r="E36" s="29">
        <f t="shared" si="0"/>
        <v>66.197910461295706</v>
      </c>
      <c r="F36" s="28">
        <f t="shared" si="1"/>
        <v>9332270.0600000024</v>
      </c>
    </row>
    <row r="37" spans="1:6" ht="31.2" x14ac:dyDescent="0.3">
      <c r="A37" s="11" t="s">
        <v>28</v>
      </c>
      <c r="B37" s="14" t="s">
        <v>49</v>
      </c>
      <c r="C37" s="28">
        <f>C38</f>
        <v>24447451.300000001</v>
      </c>
      <c r="D37" s="28">
        <f>D38</f>
        <v>12793396.66</v>
      </c>
      <c r="E37" s="29">
        <f t="shared" si="0"/>
        <v>52.330185682791395</v>
      </c>
      <c r="F37" s="28">
        <f t="shared" si="1"/>
        <v>11654054.640000001</v>
      </c>
    </row>
    <row r="38" spans="1:6" ht="31.2" x14ac:dyDescent="0.3">
      <c r="A38" s="11" t="s">
        <v>30</v>
      </c>
      <c r="B38" s="14" t="s">
        <v>50</v>
      </c>
      <c r="C38" s="28">
        <f>C39+C40+C41</f>
        <v>24447451.300000001</v>
      </c>
      <c r="D38" s="28">
        <f>D39+D40+D41</f>
        <v>12793396.66</v>
      </c>
      <c r="E38" s="29">
        <f t="shared" si="0"/>
        <v>52.330185682791395</v>
      </c>
      <c r="F38" s="28">
        <f t="shared" si="1"/>
        <v>11654054.640000001</v>
      </c>
    </row>
    <row r="39" spans="1:6" ht="31.2" x14ac:dyDescent="0.3">
      <c r="A39" s="11" t="s">
        <v>32</v>
      </c>
      <c r="B39" s="14" t="s">
        <v>51</v>
      </c>
      <c r="C39" s="28">
        <v>3735000</v>
      </c>
      <c r="D39" s="28">
        <v>1841438.48</v>
      </c>
      <c r="E39" s="29">
        <f t="shared" si="0"/>
        <v>49.302235073627841</v>
      </c>
      <c r="F39" s="28">
        <f t="shared" si="1"/>
        <v>1893561.52</v>
      </c>
    </row>
    <row r="40" spans="1:6" ht="15.6" x14ac:dyDescent="0.3">
      <c r="A40" s="11" t="s">
        <v>34</v>
      </c>
      <c r="B40" s="14" t="s">
        <v>52</v>
      </c>
      <c r="C40" s="28">
        <v>16117451.300000001</v>
      </c>
      <c r="D40" s="28">
        <v>8320354.1799999997</v>
      </c>
      <c r="E40" s="29">
        <f t="shared" si="0"/>
        <v>51.623262419908784</v>
      </c>
      <c r="F40" s="28">
        <f t="shared" si="1"/>
        <v>7797097.120000001</v>
      </c>
    </row>
    <row r="41" spans="1:6" ht="15.6" x14ac:dyDescent="0.3">
      <c r="A41" s="11" t="s">
        <v>53</v>
      </c>
      <c r="B41" s="14" t="s">
        <v>54</v>
      </c>
      <c r="C41" s="28">
        <v>4595000</v>
      </c>
      <c r="D41" s="28">
        <v>2631604</v>
      </c>
      <c r="E41" s="29">
        <f t="shared" si="0"/>
        <v>57.27103373231774</v>
      </c>
      <c r="F41" s="28">
        <f t="shared" si="1"/>
        <v>1963396</v>
      </c>
    </row>
    <row r="42" spans="1:6" ht="15.6" x14ac:dyDescent="0.3">
      <c r="A42" s="11" t="s">
        <v>78</v>
      </c>
      <c r="B42" s="14" t="s">
        <v>433</v>
      </c>
      <c r="C42" s="28">
        <f>C43</f>
        <v>153416.35</v>
      </c>
      <c r="D42" s="28">
        <f>D43</f>
        <v>152733.45000000001</v>
      </c>
      <c r="E42" s="29">
        <f t="shared" si="0"/>
        <v>99.554871433194705</v>
      </c>
      <c r="F42" s="28">
        <f t="shared" si="1"/>
        <v>682.89999999999418</v>
      </c>
    </row>
    <row r="43" spans="1:6" ht="30.6" customHeight="1" x14ac:dyDescent="0.3">
      <c r="A43" s="11" t="s">
        <v>80</v>
      </c>
      <c r="B43" s="14" t="s">
        <v>434</v>
      </c>
      <c r="C43" s="28">
        <f>C44</f>
        <v>153416.35</v>
      </c>
      <c r="D43" s="28">
        <f>D44</f>
        <v>152733.45000000001</v>
      </c>
      <c r="E43" s="29">
        <f t="shared" si="0"/>
        <v>99.554871433194705</v>
      </c>
      <c r="F43" s="28">
        <f t="shared" si="1"/>
        <v>682.89999999999418</v>
      </c>
    </row>
    <row r="44" spans="1:6" ht="31.2" customHeight="1" x14ac:dyDescent="0.3">
      <c r="A44" s="11" t="s">
        <v>82</v>
      </c>
      <c r="B44" s="14" t="s">
        <v>435</v>
      </c>
      <c r="C44" s="28">
        <v>153416.35</v>
      </c>
      <c r="D44" s="28">
        <v>152733.45000000001</v>
      </c>
      <c r="E44" s="29">
        <f t="shared" si="0"/>
        <v>99.554871433194705</v>
      </c>
      <c r="F44" s="28">
        <f t="shared" si="1"/>
        <v>682.89999999999418</v>
      </c>
    </row>
    <row r="45" spans="1:6" ht="15.6" x14ac:dyDescent="0.3">
      <c r="A45" s="11" t="s">
        <v>36</v>
      </c>
      <c r="B45" s="14" t="s">
        <v>55</v>
      </c>
      <c r="C45" s="28">
        <f>C46+C48</f>
        <v>2454000</v>
      </c>
      <c r="D45" s="28">
        <f>D46+D48</f>
        <v>1838929.88</v>
      </c>
      <c r="E45" s="29">
        <f t="shared" si="0"/>
        <v>74.936017929910349</v>
      </c>
      <c r="F45" s="28">
        <f t="shared" si="1"/>
        <v>615070.12000000011</v>
      </c>
    </row>
    <row r="46" spans="1:6" ht="15.6" x14ac:dyDescent="0.3">
      <c r="A46" s="11" t="s">
        <v>56</v>
      </c>
      <c r="B46" s="14" t="s">
        <v>57</v>
      </c>
      <c r="C46" s="28">
        <f>C47</f>
        <v>800000</v>
      </c>
      <c r="D46" s="28">
        <f>D47</f>
        <v>745197.88</v>
      </c>
      <c r="E46" s="29">
        <f t="shared" si="0"/>
        <v>93.149735000000007</v>
      </c>
      <c r="F46" s="28">
        <f t="shared" si="1"/>
        <v>54802.119999999995</v>
      </c>
    </row>
    <row r="47" spans="1:6" ht="31.2" x14ac:dyDescent="0.3">
      <c r="A47" s="11" t="s">
        <v>58</v>
      </c>
      <c r="B47" s="14" t="s">
        <v>59</v>
      </c>
      <c r="C47" s="28">
        <v>800000</v>
      </c>
      <c r="D47" s="28">
        <v>745197.88</v>
      </c>
      <c r="E47" s="29">
        <f t="shared" si="0"/>
        <v>93.149735000000007</v>
      </c>
      <c r="F47" s="28">
        <f t="shared" si="1"/>
        <v>54802.119999999995</v>
      </c>
    </row>
    <row r="48" spans="1:6" ht="15.6" x14ac:dyDescent="0.3">
      <c r="A48" s="11" t="s">
        <v>38</v>
      </c>
      <c r="B48" s="14" t="s">
        <v>60</v>
      </c>
      <c r="C48" s="28">
        <f>C49+C50+C51</f>
        <v>1654000</v>
      </c>
      <c r="D48" s="28">
        <f>D49+D50+D51</f>
        <v>1093732</v>
      </c>
      <c r="E48" s="29">
        <f t="shared" si="0"/>
        <v>66.12648125755743</v>
      </c>
      <c r="F48" s="28">
        <f t="shared" si="1"/>
        <v>560268</v>
      </c>
    </row>
    <row r="49" spans="1:6" ht="18" customHeight="1" x14ac:dyDescent="0.3">
      <c r="A49" s="11" t="s">
        <v>61</v>
      </c>
      <c r="B49" s="14" t="s">
        <v>62</v>
      </c>
      <c r="C49" s="28">
        <v>61000</v>
      </c>
      <c r="D49" s="28">
        <v>42244</v>
      </c>
      <c r="E49" s="29">
        <f t="shared" si="0"/>
        <v>69.252459016393445</v>
      </c>
      <c r="F49" s="28">
        <f t="shared" si="1"/>
        <v>18756</v>
      </c>
    </row>
    <row r="50" spans="1:6" ht="15.6" x14ac:dyDescent="0.3">
      <c r="A50" s="11" t="s">
        <v>63</v>
      </c>
      <c r="B50" s="14" t="s">
        <v>64</v>
      </c>
      <c r="C50" s="28">
        <v>73000</v>
      </c>
      <c r="D50" s="28">
        <v>54288</v>
      </c>
      <c r="E50" s="29">
        <f t="shared" si="0"/>
        <v>74.367123287671234</v>
      </c>
      <c r="F50" s="28">
        <f t="shared" si="1"/>
        <v>18712</v>
      </c>
    </row>
    <row r="51" spans="1:6" ht="15.6" x14ac:dyDescent="0.3">
      <c r="A51" s="11" t="s">
        <v>40</v>
      </c>
      <c r="B51" s="14" t="s">
        <v>65</v>
      </c>
      <c r="C51" s="28">
        <v>1520000</v>
      </c>
      <c r="D51" s="28">
        <v>997200</v>
      </c>
      <c r="E51" s="29">
        <f t="shared" si="0"/>
        <v>65.60526315789474</v>
      </c>
      <c r="F51" s="28">
        <f t="shared" si="1"/>
        <v>522800</v>
      </c>
    </row>
    <row r="52" spans="1:6" ht="46.8" x14ac:dyDescent="0.3">
      <c r="A52" s="11" t="s">
        <v>66</v>
      </c>
      <c r="B52" s="14" t="s">
        <v>67</v>
      </c>
      <c r="C52" s="28">
        <f>C53+C58+C63+C66</f>
        <v>43500558</v>
      </c>
      <c r="D52" s="28">
        <f>D53+D58+D63+D66</f>
        <v>29422830.129999999</v>
      </c>
      <c r="E52" s="29">
        <f t="shared" si="0"/>
        <v>67.637822324026274</v>
      </c>
      <c r="F52" s="28">
        <f t="shared" si="1"/>
        <v>14077727.870000001</v>
      </c>
    </row>
    <row r="53" spans="1:6" ht="62.4" x14ac:dyDescent="0.3">
      <c r="A53" s="11" t="s">
        <v>11</v>
      </c>
      <c r="B53" s="14" t="s">
        <v>68</v>
      </c>
      <c r="C53" s="28">
        <f>C54</f>
        <v>39447836.100000001</v>
      </c>
      <c r="D53" s="28">
        <f>D54</f>
        <v>27122780.539999999</v>
      </c>
      <c r="E53" s="29">
        <f t="shared" si="0"/>
        <v>68.756066799821241</v>
      </c>
      <c r="F53" s="28">
        <f t="shared" si="1"/>
        <v>12325055.560000002</v>
      </c>
    </row>
    <row r="54" spans="1:6" ht="31.2" x14ac:dyDescent="0.3">
      <c r="A54" s="11" t="s">
        <v>13</v>
      </c>
      <c r="B54" s="14" t="s">
        <v>69</v>
      </c>
      <c r="C54" s="28">
        <f>C55+C56+C57</f>
        <v>39447836.100000001</v>
      </c>
      <c r="D54" s="28">
        <f>D55+D56+D57</f>
        <v>27122780.539999999</v>
      </c>
      <c r="E54" s="29">
        <f t="shared" si="0"/>
        <v>68.756066799821241</v>
      </c>
      <c r="F54" s="28">
        <f t="shared" si="1"/>
        <v>12325055.560000002</v>
      </c>
    </row>
    <row r="55" spans="1:6" ht="16.8" customHeight="1" x14ac:dyDescent="0.3">
      <c r="A55" s="11" t="s">
        <v>15</v>
      </c>
      <c r="B55" s="14" t="s">
        <v>70</v>
      </c>
      <c r="C55" s="28">
        <v>28754817</v>
      </c>
      <c r="D55" s="28">
        <v>19954425.77</v>
      </c>
      <c r="E55" s="29">
        <f t="shared" si="0"/>
        <v>69.39507133709111</v>
      </c>
      <c r="F55" s="28">
        <f t="shared" si="1"/>
        <v>8800391.2300000004</v>
      </c>
    </row>
    <row r="56" spans="1:6" ht="31.2" x14ac:dyDescent="0.3">
      <c r="A56" s="11" t="s">
        <v>17</v>
      </c>
      <c r="B56" s="14" t="s">
        <v>71</v>
      </c>
      <c r="C56" s="28">
        <v>1921153.5</v>
      </c>
      <c r="D56" s="28">
        <v>1051215.19</v>
      </c>
      <c r="E56" s="29">
        <f t="shared" si="0"/>
        <v>54.717917646872046</v>
      </c>
      <c r="F56" s="28">
        <f t="shared" si="1"/>
        <v>869938.31</v>
      </c>
    </row>
    <row r="57" spans="1:6" ht="46.8" x14ac:dyDescent="0.3">
      <c r="A57" s="11" t="s">
        <v>19</v>
      </c>
      <c r="B57" s="14" t="s">
        <v>72</v>
      </c>
      <c r="C57" s="28">
        <v>8771865.5999999996</v>
      </c>
      <c r="D57" s="28">
        <v>6117139.5800000001</v>
      </c>
      <c r="E57" s="29">
        <f t="shared" si="0"/>
        <v>69.735901790378549</v>
      </c>
      <c r="F57" s="28">
        <f t="shared" si="1"/>
        <v>2654726.0199999996</v>
      </c>
    </row>
    <row r="58" spans="1:6" ht="31.2" x14ac:dyDescent="0.3">
      <c r="A58" s="11" t="s">
        <v>28</v>
      </c>
      <c r="B58" s="14" t="s">
        <v>73</v>
      </c>
      <c r="C58" s="28">
        <f>C59</f>
        <v>4016873</v>
      </c>
      <c r="D58" s="28">
        <f>D59</f>
        <v>2268925.69</v>
      </c>
      <c r="E58" s="29">
        <f t="shared" si="0"/>
        <v>56.484874926341959</v>
      </c>
      <c r="F58" s="28">
        <f t="shared" si="1"/>
        <v>1747947.31</v>
      </c>
    </row>
    <row r="59" spans="1:6" ht="31.2" x14ac:dyDescent="0.3">
      <c r="A59" s="11" t="s">
        <v>30</v>
      </c>
      <c r="B59" s="14" t="s">
        <v>74</v>
      </c>
      <c r="C59" s="28">
        <f>C60+C61+C62</f>
        <v>4016873</v>
      </c>
      <c r="D59" s="28">
        <f>D60+D61+D62</f>
        <v>2268925.69</v>
      </c>
      <c r="E59" s="29">
        <f t="shared" si="0"/>
        <v>56.484874926341959</v>
      </c>
      <c r="F59" s="28">
        <f t="shared" si="1"/>
        <v>1747947.31</v>
      </c>
    </row>
    <row r="60" spans="1:6" ht="31.2" x14ac:dyDescent="0.3">
      <c r="A60" s="11" t="s">
        <v>32</v>
      </c>
      <c r="B60" s="14" t="s">
        <v>75</v>
      </c>
      <c r="C60" s="28">
        <v>2241424</v>
      </c>
      <c r="D60" s="28">
        <v>1327855.83</v>
      </c>
      <c r="E60" s="29">
        <f t="shared" si="0"/>
        <v>59.241617382521113</v>
      </c>
      <c r="F60" s="28">
        <f t="shared" si="1"/>
        <v>913568.16999999993</v>
      </c>
    </row>
    <row r="61" spans="1:6" ht="15.6" x14ac:dyDescent="0.3">
      <c r="A61" s="11" t="s">
        <v>34</v>
      </c>
      <c r="B61" s="14" t="s">
        <v>76</v>
      </c>
      <c r="C61" s="28">
        <v>1773665</v>
      </c>
      <c r="D61" s="28">
        <v>940768.06</v>
      </c>
      <c r="E61" s="29">
        <f t="shared" si="0"/>
        <v>53.040910205704009</v>
      </c>
      <c r="F61" s="28">
        <f t="shared" si="1"/>
        <v>832896.94</v>
      </c>
    </row>
    <row r="62" spans="1:6" ht="15.6" x14ac:dyDescent="0.3">
      <c r="A62" s="11" t="s">
        <v>53</v>
      </c>
      <c r="B62" s="14" t="s">
        <v>77</v>
      </c>
      <c r="C62" s="28">
        <v>1784</v>
      </c>
      <c r="D62" s="28">
        <v>301.8</v>
      </c>
      <c r="E62" s="29">
        <f t="shared" si="0"/>
        <v>16.917040358744394</v>
      </c>
      <c r="F62" s="28">
        <f t="shared" si="1"/>
        <v>1482.2</v>
      </c>
    </row>
    <row r="63" spans="1:6" ht="15.6" x14ac:dyDescent="0.3">
      <c r="A63" s="11" t="s">
        <v>78</v>
      </c>
      <c r="B63" s="14" t="s">
        <v>79</v>
      </c>
      <c r="C63" s="28">
        <f>C64</f>
        <v>2436.9</v>
      </c>
      <c r="D63" s="28">
        <f>D64</f>
        <v>2436.9</v>
      </c>
      <c r="E63" s="29">
        <f t="shared" si="0"/>
        <v>100</v>
      </c>
      <c r="F63" s="28">
        <f t="shared" si="1"/>
        <v>0</v>
      </c>
    </row>
    <row r="64" spans="1:6" ht="31.2" x14ac:dyDescent="0.3">
      <c r="A64" s="11" t="s">
        <v>80</v>
      </c>
      <c r="B64" s="14" t="s">
        <v>81</v>
      </c>
      <c r="C64" s="28">
        <f>C65</f>
        <v>2436.9</v>
      </c>
      <c r="D64" s="28">
        <f>D65</f>
        <v>2436.9</v>
      </c>
      <c r="E64" s="29">
        <f t="shared" si="0"/>
        <v>100</v>
      </c>
      <c r="F64" s="28">
        <f t="shared" si="1"/>
        <v>0</v>
      </c>
    </row>
    <row r="65" spans="1:6" ht="31.2" x14ac:dyDescent="0.3">
      <c r="A65" s="11" t="s">
        <v>82</v>
      </c>
      <c r="B65" s="14" t="s">
        <v>83</v>
      </c>
      <c r="C65" s="28">
        <v>2436.9</v>
      </c>
      <c r="D65" s="28">
        <v>2436.9</v>
      </c>
      <c r="E65" s="29">
        <f t="shared" si="0"/>
        <v>100</v>
      </c>
      <c r="F65" s="28">
        <f t="shared" si="1"/>
        <v>0</v>
      </c>
    </row>
    <row r="66" spans="1:6" ht="15.6" x14ac:dyDescent="0.3">
      <c r="A66" s="11" t="s">
        <v>36</v>
      </c>
      <c r="B66" s="14" t="s">
        <v>84</v>
      </c>
      <c r="C66" s="28">
        <f>C67</f>
        <v>33412</v>
      </c>
      <c r="D66" s="28">
        <f>D67</f>
        <v>28687</v>
      </c>
      <c r="E66" s="29">
        <f t="shared" si="0"/>
        <v>85.858374236801154</v>
      </c>
      <c r="F66" s="28">
        <f t="shared" si="1"/>
        <v>4725</v>
      </c>
    </row>
    <row r="67" spans="1:6" ht="15.6" x14ac:dyDescent="0.3">
      <c r="A67" s="11" t="s">
        <v>38</v>
      </c>
      <c r="B67" s="14" t="s">
        <v>85</v>
      </c>
      <c r="C67" s="28">
        <f>C68+C69+C70</f>
        <v>33412</v>
      </c>
      <c r="D67" s="28">
        <f>D68+D69+D70</f>
        <v>28687</v>
      </c>
      <c r="E67" s="29">
        <f t="shared" si="0"/>
        <v>85.858374236801154</v>
      </c>
      <c r="F67" s="28">
        <f t="shared" si="1"/>
        <v>4725</v>
      </c>
    </row>
    <row r="68" spans="1:6" ht="18.600000000000001" customHeight="1" x14ac:dyDescent="0.3">
      <c r="A68" s="11" t="str">
        <f t="shared" ref="A68:A70" si="2">A49</f>
        <v>Уплата налога на имущество организаций и земельного налога</v>
      </c>
      <c r="B68" s="14" t="s">
        <v>429</v>
      </c>
      <c r="C68" s="28">
        <v>1012</v>
      </c>
      <c r="D68" s="28">
        <v>0</v>
      </c>
      <c r="E68" s="29">
        <f t="shared" si="0"/>
        <v>0</v>
      </c>
      <c r="F68" s="28">
        <f t="shared" si="1"/>
        <v>1012</v>
      </c>
    </row>
    <row r="69" spans="1:6" ht="15.6" x14ac:dyDescent="0.3">
      <c r="A69" s="11" t="str">
        <f t="shared" si="2"/>
        <v>Уплата прочих налогов, сборов</v>
      </c>
      <c r="B69" s="14" t="s">
        <v>86</v>
      </c>
      <c r="C69" s="28">
        <v>13400</v>
      </c>
      <c r="D69" s="28">
        <v>9687</v>
      </c>
      <c r="E69" s="29">
        <f t="shared" si="0"/>
        <v>72.291044776119406</v>
      </c>
      <c r="F69" s="28">
        <f t="shared" si="1"/>
        <v>3713</v>
      </c>
    </row>
    <row r="70" spans="1:6" ht="15.6" x14ac:dyDescent="0.3">
      <c r="A70" s="11" t="str">
        <f t="shared" si="2"/>
        <v>Уплата иных платежей</v>
      </c>
      <c r="B70" s="14" t="s">
        <v>87</v>
      </c>
      <c r="C70" s="28">
        <v>19000</v>
      </c>
      <c r="D70" s="28">
        <v>19000</v>
      </c>
      <c r="E70" s="29">
        <f t="shared" si="0"/>
        <v>100</v>
      </c>
      <c r="F70" s="28">
        <f t="shared" si="1"/>
        <v>0</v>
      </c>
    </row>
    <row r="71" spans="1:6" ht="15.6" x14ac:dyDescent="0.3">
      <c r="A71" s="11" t="s">
        <v>88</v>
      </c>
      <c r="B71" s="14" t="s">
        <v>89</v>
      </c>
      <c r="C71" s="28">
        <f>C72</f>
        <v>2150000</v>
      </c>
      <c r="D71" s="28">
        <f>D72</f>
        <v>2149999.2799999998</v>
      </c>
      <c r="E71" s="29">
        <f t="shared" si="0"/>
        <v>99.999966511627889</v>
      </c>
      <c r="F71" s="28">
        <f t="shared" si="1"/>
        <v>0.72000000020489097</v>
      </c>
    </row>
    <row r="72" spans="1:6" ht="15.6" x14ac:dyDescent="0.3">
      <c r="A72" s="11" t="s">
        <v>36</v>
      </c>
      <c r="B72" s="14" t="s">
        <v>90</v>
      </c>
      <c r="C72" s="28">
        <f>C73</f>
        <v>2150000</v>
      </c>
      <c r="D72" s="28">
        <f>D73</f>
        <v>2149999.2799999998</v>
      </c>
      <c r="E72" s="29">
        <f t="shared" si="0"/>
        <v>99.999966511627889</v>
      </c>
      <c r="F72" s="28">
        <f t="shared" si="1"/>
        <v>0.72000000020489097</v>
      </c>
    </row>
    <row r="73" spans="1:6" ht="15.6" x14ac:dyDescent="0.3">
      <c r="A73" s="11" t="s">
        <v>91</v>
      </c>
      <c r="B73" s="14" t="s">
        <v>92</v>
      </c>
      <c r="C73" s="28">
        <v>2150000</v>
      </c>
      <c r="D73" s="28">
        <v>2149999.2799999998</v>
      </c>
      <c r="E73" s="29">
        <f t="shared" si="0"/>
        <v>99.999966511627889</v>
      </c>
      <c r="F73" s="28">
        <f t="shared" si="1"/>
        <v>0.72000000020489097</v>
      </c>
    </row>
    <row r="74" spans="1:6" ht="15.6" x14ac:dyDescent="0.3">
      <c r="A74" s="11" t="s">
        <v>93</v>
      </c>
      <c r="B74" s="14" t="s">
        <v>94</v>
      </c>
      <c r="C74" s="28">
        <f>C75</f>
        <v>4293845.75</v>
      </c>
      <c r="D74" s="28">
        <f>D75</f>
        <v>0</v>
      </c>
      <c r="E74" s="29">
        <f t="shared" si="0"/>
        <v>0</v>
      </c>
      <c r="F74" s="28">
        <f t="shared" si="1"/>
        <v>4293845.75</v>
      </c>
    </row>
    <row r="75" spans="1:6" ht="15.6" x14ac:dyDescent="0.3">
      <c r="A75" s="11" t="s">
        <v>36</v>
      </c>
      <c r="B75" s="14" t="s">
        <v>95</v>
      </c>
      <c r="C75" s="28">
        <f>C76</f>
        <v>4293845.75</v>
      </c>
      <c r="D75" s="28">
        <f>D76</f>
        <v>0</v>
      </c>
      <c r="E75" s="29">
        <f t="shared" si="0"/>
        <v>0</v>
      </c>
      <c r="F75" s="28">
        <f t="shared" si="1"/>
        <v>4293845.75</v>
      </c>
    </row>
    <row r="76" spans="1:6" ht="15.6" x14ac:dyDescent="0.3">
      <c r="A76" s="11" t="s">
        <v>96</v>
      </c>
      <c r="B76" s="14" t="s">
        <v>97</v>
      </c>
      <c r="C76" s="28">
        <v>4293845.75</v>
      </c>
      <c r="D76" s="28">
        <v>0</v>
      </c>
      <c r="E76" s="29">
        <f t="shared" si="0"/>
        <v>0</v>
      </c>
      <c r="F76" s="28">
        <f t="shared" si="1"/>
        <v>4293845.75</v>
      </c>
    </row>
    <row r="77" spans="1:6" ht="15.6" x14ac:dyDescent="0.3">
      <c r="A77" s="11" t="s">
        <v>98</v>
      </c>
      <c r="B77" s="14" t="s">
        <v>99</v>
      </c>
      <c r="C77" s="28">
        <f>C78+C83+C89+C92+C95+C98</f>
        <v>164342591.88999999</v>
      </c>
      <c r="D77" s="28">
        <f>D78+D83+D89+D92+D95+D98</f>
        <v>134512231.30000001</v>
      </c>
      <c r="E77" s="29">
        <f t="shared" ref="E77:E145" si="3">D77*100/C77</f>
        <v>81.848673404173624</v>
      </c>
      <c r="F77" s="28">
        <f>C77-D77</f>
        <v>29830360.589999974</v>
      </c>
    </row>
    <row r="78" spans="1:6" ht="62.4" x14ac:dyDescent="0.3">
      <c r="A78" s="11" t="s">
        <v>11</v>
      </c>
      <c r="B78" s="14" t="s">
        <v>100</v>
      </c>
      <c r="C78" s="28">
        <f>C79</f>
        <v>42128215.140000001</v>
      </c>
      <c r="D78" s="28">
        <f>D79</f>
        <v>29492981.110000003</v>
      </c>
      <c r="E78" s="29">
        <f t="shared" si="3"/>
        <v>70.007668285943922</v>
      </c>
      <c r="F78" s="28">
        <f t="shared" ref="F78:F145" si="4">C78-D78</f>
        <v>12635234.029999997</v>
      </c>
    </row>
    <row r="79" spans="1:6" ht="31.2" x14ac:dyDescent="0.3">
      <c r="A79" s="11" t="s">
        <v>13</v>
      </c>
      <c r="B79" s="14" t="s">
        <v>101</v>
      </c>
      <c r="C79" s="28">
        <f>C80+C81+C82</f>
        <v>42128215.140000001</v>
      </c>
      <c r="D79" s="28">
        <f>D80+D81+D82</f>
        <v>29492981.110000003</v>
      </c>
      <c r="E79" s="29">
        <f t="shared" si="3"/>
        <v>70.007668285943922</v>
      </c>
      <c r="F79" s="28">
        <f t="shared" si="4"/>
        <v>12635234.029999997</v>
      </c>
    </row>
    <row r="80" spans="1:6" ht="17.399999999999999" customHeight="1" x14ac:dyDescent="0.3">
      <c r="A80" s="11" t="s">
        <v>15</v>
      </c>
      <c r="B80" s="14" t="s">
        <v>102</v>
      </c>
      <c r="C80" s="28">
        <v>31714550</v>
      </c>
      <c r="D80" s="28">
        <v>22102701.530000001</v>
      </c>
      <c r="E80" s="29">
        <f t="shared" si="3"/>
        <v>69.692622250670439</v>
      </c>
      <c r="F80" s="28">
        <f t="shared" si="4"/>
        <v>9611848.4699999988</v>
      </c>
    </row>
    <row r="81" spans="1:6" ht="31.2" x14ac:dyDescent="0.3">
      <c r="A81" s="11" t="s">
        <v>17</v>
      </c>
      <c r="B81" s="14" t="s">
        <v>103</v>
      </c>
      <c r="C81" s="28">
        <v>1538730.99</v>
      </c>
      <c r="D81" s="28">
        <v>1037991.96</v>
      </c>
      <c r="E81" s="29">
        <f t="shared" si="3"/>
        <v>67.457662628865364</v>
      </c>
      <c r="F81" s="28">
        <f t="shared" si="4"/>
        <v>500739.03</v>
      </c>
    </row>
    <row r="82" spans="1:6" ht="46.8" x14ac:dyDescent="0.3">
      <c r="A82" s="11" t="s">
        <v>19</v>
      </c>
      <c r="B82" s="14" t="s">
        <v>104</v>
      </c>
      <c r="C82" s="28">
        <v>8874934.1500000004</v>
      </c>
      <c r="D82" s="28">
        <v>6352287.6200000001</v>
      </c>
      <c r="E82" s="29">
        <f t="shared" si="3"/>
        <v>71.57560284545886</v>
      </c>
      <c r="F82" s="28">
        <f t="shared" si="4"/>
        <v>2522646.5300000003</v>
      </c>
    </row>
    <row r="83" spans="1:6" ht="31.2" x14ac:dyDescent="0.3">
      <c r="A83" s="11" t="s">
        <v>28</v>
      </c>
      <c r="B83" s="14" t="s">
        <v>105</v>
      </c>
      <c r="C83" s="28">
        <f>C84</f>
        <v>46752256.140000001</v>
      </c>
      <c r="D83" s="28">
        <f>D84</f>
        <v>37888427.730000004</v>
      </c>
      <c r="E83" s="29">
        <f t="shared" si="3"/>
        <v>81.040854192240062</v>
      </c>
      <c r="F83" s="28">
        <f t="shared" si="4"/>
        <v>8863828.4099999964</v>
      </c>
    </row>
    <row r="84" spans="1:6" ht="31.2" x14ac:dyDescent="0.3">
      <c r="A84" s="11" t="s">
        <v>30</v>
      </c>
      <c r="B84" s="14" t="s">
        <v>106</v>
      </c>
      <c r="C84" s="28">
        <f>C85+C86+C87+C88</f>
        <v>46752256.140000001</v>
      </c>
      <c r="D84" s="28">
        <f>D85+D86+D87+D88</f>
        <v>37888427.730000004</v>
      </c>
      <c r="E84" s="29">
        <f t="shared" si="3"/>
        <v>81.040854192240062</v>
      </c>
      <c r="F84" s="28">
        <f t="shared" si="4"/>
        <v>8863828.4099999964</v>
      </c>
    </row>
    <row r="85" spans="1:6" ht="31.2" x14ac:dyDescent="0.3">
      <c r="A85" s="11" t="s">
        <v>32</v>
      </c>
      <c r="B85" s="14" t="s">
        <v>107</v>
      </c>
      <c r="C85" s="28">
        <v>3669334.52</v>
      </c>
      <c r="D85" s="28">
        <v>2369041.73</v>
      </c>
      <c r="E85" s="29">
        <f t="shared" si="3"/>
        <v>64.563253011884015</v>
      </c>
      <c r="F85" s="28">
        <f t="shared" si="4"/>
        <v>1300292.79</v>
      </c>
    </row>
    <row r="86" spans="1:6" ht="31.2" x14ac:dyDescent="0.3">
      <c r="A86" s="11" t="s">
        <v>108</v>
      </c>
      <c r="B86" s="14" t="s">
        <v>109</v>
      </c>
      <c r="C86" s="28">
        <v>299835.96000000002</v>
      </c>
      <c r="D86" s="28">
        <v>299835.96000000002</v>
      </c>
      <c r="E86" s="29">
        <f t="shared" si="3"/>
        <v>100</v>
      </c>
      <c r="F86" s="28">
        <f t="shared" si="4"/>
        <v>0</v>
      </c>
    </row>
    <row r="87" spans="1:6" ht="15.6" x14ac:dyDescent="0.3">
      <c r="A87" s="11" t="s">
        <v>34</v>
      </c>
      <c r="B87" s="14" t="s">
        <v>110</v>
      </c>
      <c r="C87" s="28">
        <v>26323761.27</v>
      </c>
      <c r="D87" s="28">
        <v>24338745.32</v>
      </c>
      <c r="E87" s="29">
        <f t="shared" si="3"/>
        <v>92.459223704242319</v>
      </c>
      <c r="F87" s="28">
        <f t="shared" si="4"/>
        <v>1985015.9499999993</v>
      </c>
    </row>
    <row r="88" spans="1:6" ht="15.6" x14ac:dyDescent="0.3">
      <c r="A88" s="11" t="s">
        <v>53</v>
      </c>
      <c r="B88" s="14" t="s">
        <v>111</v>
      </c>
      <c r="C88" s="28">
        <v>16459324.390000001</v>
      </c>
      <c r="D88" s="28">
        <v>10880804.720000001</v>
      </c>
      <c r="E88" s="29">
        <f t="shared" si="3"/>
        <v>66.107237831771045</v>
      </c>
      <c r="F88" s="28">
        <f t="shared" si="4"/>
        <v>5578519.6699999999</v>
      </c>
    </row>
    <row r="89" spans="1:6" ht="15.6" x14ac:dyDescent="0.3">
      <c r="A89" s="11" t="s">
        <v>78</v>
      </c>
      <c r="B89" s="14" t="s">
        <v>112</v>
      </c>
      <c r="C89" s="28">
        <f>C90</f>
        <v>807477.1</v>
      </c>
      <c r="D89" s="28">
        <f>D90</f>
        <v>617685.61</v>
      </c>
      <c r="E89" s="29">
        <f t="shared" si="3"/>
        <v>76.49574334677726</v>
      </c>
      <c r="F89" s="28">
        <f t="shared" si="4"/>
        <v>189791.49</v>
      </c>
    </row>
    <row r="90" spans="1:6" ht="31.2" x14ac:dyDescent="0.3">
      <c r="A90" s="11" t="s">
        <v>80</v>
      </c>
      <c r="B90" s="14" t="s">
        <v>113</v>
      </c>
      <c r="C90" s="28">
        <f>C91</f>
        <v>807477.1</v>
      </c>
      <c r="D90" s="28">
        <f>D91</f>
        <v>617685.61</v>
      </c>
      <c r="E90" s="29">
        <f t="shared" si="3"/>
        <v>76.49574334677726</v>
      </c>
      <c r="F90" s="28">
        <f t="shared" si="4"/>
        <v>189791.49</v>
      </c>
    </row>
    <row r="91" spans="1:6" ht="31.2" x14ac:dyDescent="0.3">
      <c r="A91" s="11" t="s">
        <v>82</v>
      </c>
      <c r="B91" s="14" t="s">
        <v>114</v>
      </c>
      <c r="C91" s="28">
        <v>807477.1</v>
      </c>
      <c r="D91" s="28">
        <v>617685.61</v>
      </c>
      <c r="E91" s="29">
        <f t="shared" si="3"/>
        <v>76.49574334677726</v>
      </c>
      <c r="F91" s="28">
        <f t="shared" si="4"/>
        <v>189791.49</v>
      </c>
    </row>
    <row r="92" spans="1:6" ht="31.2" x14ac:dyDescent="0.3">
      <c r="A92" s="11" t="s">
        <v>213</v>
      </c>
      <c r="B92" s="14" t="s">
        <v>439</v>
      </c>
      <c r="C92" s="28">
        <f>C93</f>
        <v>246755</v>
      </c>
      <c r="D92" s="28">
        <f>D93</f>
        <v>246755</v>
      </c>
      <c r="E92" s="29">
        <f t="shared" si="3"/>
        <v>100</v>
      </c>
      <c r="F92" s="28">
        <f t="shared" si="4"/>
        <v>0</v>
      </c>
    </row>
    <row r="93" spans="1:6" ht="19.2" customHeight="1" x14ac:dyDescent="0.3">
      <c r="A93" s="11" t="s">
        <v>214</v>
      </c>
      <c r="B93" s="14" t="s">
        <v>440</v>
      </c>
      <c r="C93" s="28">
        <f>C94</f>
        <v>246755</v>
      </c>
      <c r="D93" s="28">
        <f>D94</f>
        <v>246755</v>
      </c>
      <c r="E93" s="29">
        <f t="shared" si="3"/>
        <v>100</v>
      </c>
      <c r="F93" s="28">
        <f t="shared" si="4"/>
        <v>0</v>
      </c>
    </row>
    <row r="94" spans="1:6" ht="43.2" customHeight="1" x14ac:dyDescent="0.3">
      <c r="A94" s="11" t="s">
        <v>215</v>
      </c>
      <c r="B94" s="14" t="s">
        <v>438</v>
      </c>
      <c r="C94" s="28">
        <v>246755</v>
      </c>
      <c r="D94" s="28">
        <v>246755</v>
      </c>
      <c r="E94" s="29">
        <f t="shared" si="3"/>
        <v>100</v>
      </c>
      <c r="F94" s="28">
        <f t="shared" si="4"/>
        <v>0</v>
      </c>
    </row>
    <row r="95" spans="1:6" ht="34.799999999999997" customHeight="1" x14ac:dyDescent="0.3">
      <c r="A95" s="11" t="s">
        <v>115</v>
      </c>
      <c r="B95" s="14" t="s">
        <v>116</v>
      </c>
      <c r="C95" s="28">
        <f>C96</f>
        <v>1125000</v>
      </c>
      <c r="D95" s="28">
        <f>D96</f>
        <v>1073850</v>
      </c>
      <c r="E95" s="29">
        <f t="shared" si="3"/>
        <v>95.453333333333333</v>
      </c>
      <c r="F95" s="28">
        <f t="shared" si="4"/>
        <v>51150</v>
      </c>
    </row>
    <row r="96" spans="1:6" ht="62.4" x14ac:dyDescent="0.3">
      <c r="A96" s="11" t="s">
        <v>117</v>
      </c>
      <c r="B96" s="14" t="s">
        <v>118</v>
      </c>
      <c r="C96" s="28">
        <f>C97</f>
        <v>1125000</v>
      </c>
      <c r="D96" s="28">
        <f>D97</f>
        <v>1073850</v>
      </c>
      <c r="E96" s="29">
        <f t="shared" si="3"/>
        <v>95.453333333333333</v>
      </c>
      <c r="F96" s="28">
        <f t="shared" si="4"/>
        <v>51150</v>
      </c>
    </row>
    <row r="97" spans="1:6" ht="31.2" x14ac:dyDescent="0.3">
      <c r="A97" s="11" t="s">
        <v>119</v>
      </c>
      <c r="B97" s="14" t="s">
        <v>120</v>
      </c>
      <c r="C97" s="28">
        <v>1125000</v>
      </c>
      <c r="D97" s="28">
        <v>1073850</v>
      </c>
      <c r="E97" s="29">
        <f t="shared" si="3"/>
        <v>95.453333333333333</v>
      </c>
      <c r="F97" s="28">
        <f t="shared" si="4"/>
        <v>51150</v>
      </c>
    </row>
    <row r="98" spans="1:6" ht="15.6" x14ac:dyDescent="0.3">
      <c r="A98" s="11" t="s">
        <v>36</v>
      </c>
      <c r="B98" s="14" t="s">
        <v>121</v>
      </c>
      <c r="C98" s="28">
        <f>C99+C101</f>
        <v>73282888.510000005</v>
      </c>
      <c r="D98" s="28">
        <f>D99+D101</f>
        <v>65192531.850000001</v>
      </c>
      <c r="E98" s="29">
        <f t="shared" si="3"/>
        <v>88.960101294457004</v>
      </c>
      <c r="F98" s="28">
        <f t="shared" si="4"/>
        <v>8090356.6600000039</v>
      </c>
    </row>
    <row r="99" spans="1:6" ht="15.6" x14ac:dyDescent="0.3">
      <c r="A99" s="11" t="s">
        <v>56</v>
      </c>
      <c r="B99" s="14" t="s">
        <v>122</v>
      </c>
      <c r="C99" s="28">
        <f>C100</f>
        <v>72379888.510000005</v>
      </c>
      <c r="D99" s="28">
        <f>D100</f>
        <v>64636031.850000001</v>
      </c>
      <c r="E99" s="29">
        <f t="shared" si="3"/>
        <v>89.301093412253437</v>
      </c>
      <c r="F99" s="28">
        <f t="shared" si="4"/>
        <v>7743856.6600000039</v>
      </c>
    </row>
    <row r="100" spans="1:6" ht="31.2" x14ac:dyDescent="0.3">
      <c r="A100" s="11" t="s">
        <v>58</v>
      </c>
      <c r="B100" s="14" t="s">
        <v>123</v>
      </c>
      <c r="C100" s="28">
        <v>72379888.510000005</v>
      </c>
      <c r="D100" s="28">
        <v>64636031.850000001</v>
      </c>
      <c r="E100" s="29">
        <f t="shared" si="3"/>
        <v>89.301093412253437</v>
      </c>
      <c r="F100" s="28">
        <f t="shared" si="4"/>
        <v>7743856.6600000039</v>
      </c>
    </row>
    <row r="101" spans="1:6" ht="15.6" x14ac:dyDescent="0.3">
      <c r="A101" s="11" t="s">
        <v>38</v>
      </c>
      <c r="B101" s="14" t="s">
        <v>124</v>
      </c>
      <c r="C101" s="28">
        <f>C102+C103+C104</f>
        <v>903000</v>
      </c>
      <c r="D101" s="28">
        <f>D102+D103+D104</f>
        <v>556500</v>
      </c>
      <c r="E101" s="29">
        <f t="shared" si="3"/>
        <v>61.627906976744185</v>
      </c>
      <c r="F101" s="28">
        <f t="shared" si="4"/>
        <v>346500</v>
      </c>
    </row>
    <row r="102" spans="1:6" ht="21" customHeight="1" x14ac:dyDescent="0.3">
      <c r="A102" s="11" t="s">
        <v>61</v>
      </c>
      <c r="B102" s="14" t="s">
        <v>125</v>
      </c>
      <c r="C102" s="28">
        <v>685000</v>
      </c>
      <c r="D102" s="28">
        <v>506224</v>
      </c>
      <c r="E102" s="29">
        <f t="shared" si="3"/>
        <v>73.901313868613144</v>
      </c>
      <c r="F102" s="28">
        <f t="shared" si="4"/>
        <v>178776</v>
      </c>
    </row>
    <row r="103" spans="1:6" ht="15.6" x14ac:dyDescent="0.3">
      <c r="A103" s="11" t="s">
        <v>63</v>
      </c>
      <c r="B103" s="14" t="s">
        <v>126</v>
      </c>
      <c r="C103" s="28">
        <v>215000</v>
      </c>
      <c r="D103" s="28">
        <v>50276</v>
      </c>
      <c r="E103" s="29">
        <f t="shared" si="3"/>
        <v>23.384186046511626</v>
      </c>
      <c r="F103" s="28">
        <f t="shared" si="4"/>
        <v>164724</v>
      </c>
    </row>
    <row r="104" spans="1:6" ht="15.6" x14ac:dyDescent="0.3">
      <c r="A104" s="11" t="s">
        <v>40</v>
      </c>
      <c r="B104" s="14" t="s">
        <v>127</v>
      </c>
      <c r="C104" s="28">
        <v>3000</v>
      </c>
      <c r="D104" s="28">
        <v>0</v>
      </c>
      <c r="E104" s="29">
        <f t="shared" si="3"/>
        <v>0</v>
      </c>
      <c r="F104" s="28">
        <f t="shared" si="4"/>
        <v>3000</v>
      </c>
    </row>
    <row r="105" spans="1:6" ht="31.2" x14ac:dyDescent="0.3">
      <c r="A105" s="21" t="s">
        <v>128</v>
      </c>
      <c r="B105" s="15" t="s">
        <v>129</v>
      </c>
      <c r="C105" s="26">
        <f>C106+C123</f>
        <v>34762915</v>
      </c>
      <c r="D105" s="26">
        <f>D106+D123</f>
        <v>24186344.049999997</v>
      </c>
      <c r="E105" s="27">
        <f t="shared" si="3"/>
        <v>69.575132148728017</v>
      </c>
      <c r="F105" s="26">
        <f t="shared" si="4"/>
        <v>10576570.950000003</v>
      </c>
    </row>
    <row r="106" spans="1:6" ht="30" customHeight="1" x14ac:dyDescent="0.3">
      <c r="A106" s="11" t="s">
        <v>130</v>
      </c>
      <c r="B106" s="14" t="s">
        <v>131</v>
      </c>
      <c r="C106" s="28">
        <f>C107+C112+C117</f>
        <v>33568113.950000003</v>
      </c>
      <c r="D106" s="28">
        <f>D107+D112+D117</f>
        <v>23848294.349999998</v>
      </c>
      <c r="E106" s="29">
        <f>D106*100/C106</f>
        <v>71.044486995969578</v>
      </c>
      <c r="F106" s="28">
        <f t="shared" si="4"/>
        <v>9719819.6000000052</v>
      </c>
    </row>
    <row r="107" spans="1:6" ht="62.4" x14ac:dyDescent="0.3">
      <c r="A107" s="11" t="s">
        <v>11</v>
      </c>
      <c r="B107" s="14" t="s">
        <v>132</v>
      </c>
      <c r="C107" s="28">
        <f>C108</f>
        <v>29040399.539999999</v>
      </c>
      <c r="D107" s="28">
        <f>D108</f>
        <v>20518778.969999999</v>
      </c>
      <c r="E107" s="29">
        <f>D107*100/C107</f>
        <v>70.655980272370599</v>
      </c>
      <c r="F107" s="28">
        <f t="shared" si="4"/>
        <v>8521620.5700000003</v>
      </c>
    </row>
    <row r="108" spans="1:6" ht="15.6" x14ac:dyDescent="0.3">
      <c r="A108" s="11" t="s">
        <v>133</v>
      </c>
      <c r="B108" s="14" t="s">
        <v>134</v>
      </c>
      <c r="C108" s="28">
        <f>C109+C110+C111</f>
        <v>29040399.539999999</v>
      </c>
      <c r="D108" s="28">
        <f>D109+D110+D111</f>
        <v>20518778.969999999</v>
      </c>
      <c r="E108" s="29">
        <f t="shared" si="3"/>
        <v>70.655980272370599</v>
      </c>
      <c r="F108" s="28">
        <f t="shared" si="4"/>
        <v>8521620.5700000003</v>
      </c>
    </row>
    <row r="109" spans="1:6" ht="15.6" x14ac:dyDescent="0.3">
      <c r="A109" s="11" t="s">
        <v>135</v>
      </c>
      <c r="B109" s="14" t="s">
        <v>136</v>
      </c>
      <c r="C109" s="28">
        <v>21884279</v>
      </c>
      <c r="D109" s="28">
        <v>15513771.49</v>
      </c>
      <c r="E109" s="29">
        <f t="shared" si="3"/>
        <v>70.890027905420141</v>
      </c>
      <c r="F109" s="28">
        <f t="shared" si="4"/>
        <v>6370507.5099999998</v>
      </c>
    </row>
    <row r="110" spans="1:6" ht="31.2" x14ac:dyDescent="0.3">
      <c r="A110" s="11" t="s">
        <v>137</v>
      </c>
      <c r="B110" s="14" t="s">
        <v>138</v>
      </c>
      <c r="C110" s="28">
        <v>655600</v>
      </c>
      <c r="D110" s="28">
        <v>526136.97</v>
      </c>
      <c r="E110" s="29">
        <f t="shared" si="3"/>
        <v>80.252741000610129</v>
      </c>
      <c r="F110" s="28">
        <f t="shared" si="4"/>
        <v>129463.03000000003</v>
      </c>
    </row>
    <row r="111" spans="1:6" ht="46.8" x14ac:dyDescent="0.3">
      <c r="A111" s="11" t="s">
        <v>139</v>
      </c>
      <c r="B111" s="14" t="s">
        <v>140</v>
      </c>
      <c r="C111" s="28">
        <v>6500520.54</v>
      </c>
      <c r="D111" s="28">
        <v>4478870.51</v>
      </c>
      <c r="E111" s="29">
        <f t="shared" si="3"/>
        <v>68.900182415237779</v>
      </c>
      <c r="F111" s="28">
        <f t="shared" si="4"/>
        <v>2021650.0300000003</v>
      </c>
    </row>
    <row r="112" spans="1:6" ht="31.2" x14ac:dyDescent="0.3">
      <c r="A112" s="11" t="s">
        <v>28</v>
      </c>
      <c r="B112" s="14" t="s">
        <v>141</v>
      </c>
      <c r="C112" s="28">
        <f>C113</f>
        <v>4258109.41</v>
      </c>
      <c r="D112" s="28">
        <f>D113</f>
        <v>3217160.38</v>
      </c>
      <c r="E112" s="29">
        <f t="shared" si="3"/>
        <v>75.553727493347807</v>
      </c>
      <c r="F112" s="28">
        <f t="shared" si="4"/>
        <v>1040949.0300000003</v>
      </c>
    </row>
    <row r="113" spans="1:6" ht="31.2" x14ac:dyDescent="0.3">
      <c r="A113" s="11" t="s">
        <v>30</v>
      </c>
      <c r="B113" s="14" t="s">
        <v>142</v>
      </c>
      <c r="C113" s="28">
        <f>C114+C115+C116</f>
        <v>4258109.41</v>
      </c>
      <c r="D113" s="28">
        <f>D114+D115+D116</f>
        <v>3217160.38</v>
      </c>
      <c r="E113" s="29">
        <f t="shared" si="3"/>
        <v>75.553727493347807</v>
      </c>
      <c r="F113" s="28">
        <f t="shared" si="4"/>
        <v>1040949.0300000003</v>
      </c>
    </row>
    <row r="114" spans="1:6" ht="31.2" x14ac:dyDescent="0.3">
      <c r="A114" s="11" t="s">
        <v>32</v>
      </c>
      <c r="B114" s="14" t="s">
        <v>143</v>
      </c>
      <c r="C114" s="28">
        <v>665000</v>
      </c>
      <c r="D114" s="28">
        <v>455959.94</v>
      </c>
      <c r="E114" s="29">
        <f t="shared" si="3"/>
        <v>68.565404511278189</v>
      </c>
      <c r="F114" s="28">
        <f t="shared" si="4"/>
        <v>209040.06</v>
      </c>
    </row>
    <row r="115" spans="1:6" ht="15.6" x14ac:dyDescent="0.3">
      <c r="A115" s="11" t="s">
        <v>34</v>
      </c>
      <c r="B115" s="14" t="s">
        <v>144</v>
      </c>
      <c r="C115" s="28">
        <v>2393109.41</v>
      </c>
      <c r="D115" s="28">
        <v>1862325.79</v>
      </c>
      <c r="E115" s="29">
        <f t="shared" si="3"/>
        <v>77.820336262853942</v>
      </c>
      <c r="F115" s="28">
        <f t="shared" si="4"/>
        <v>530783.62000000011</v>
      </c>
    </row>
    <row r="116" spans="1:6" ht="15.6" x14ac:dyDescent="0.3">
      <c r="A116" s="11" t="s">
        <v>53</v>
      </c>
      <c r="B116" s="14" t="s">
        <v>145</v>
      </c>
      <c r="C116" s="28">
        <v>1200000</v>
      </c>
      <c r="D116" s="28">
        <v>898874.65</v>
      </c>
      <c r="E116" s="29">
        <f t="shared" si="3"/>
        <v>74.906220833333336</v>
      </c>
      <c r="F116" s="28">
        <f t="shared" si="4"/>
        <v>301125.34999999998</v>
      </c>
    </row>
    <row r="117" spans="1:6" ht="15.6" x14ac:dyDescent="0.3">
      <c r="A117" s="11" t="s">
        <v>36</v>
      </c>
      <c r="B117" s="14" t="s">
        <v>146</v>
      </c>
      <c r="C117" s="28">
        <f>C118+C120</f>
        <v>269605</v>
      </c>
      <c r="D117" s="28">
        <f>D118+D120</f>
        <v>112355</v>
      </c>
      <c r="E117" s="29">
        <f t="shared" si="3"/>
        <v>41.673930379629461</v>
      </c>
      <c r="F117" s="28">
        <f t="shared" si="4"/>
        <v>157250</v>
      </c>
    </row>
    <row r="118" spans="1:6" ht="15.6" x14ac:dyDescent="0.3">
      <c r="A118" s="11" t="s">
        <v>56</v>
      </c>
      <c r="B118" s="14" t="s">
        <v>441</v>
      </c>
      <c r="C118" s="28">
        <f>C119</f>
        <v>3605</v>
      </c>
      <c r="D118" s="28">
        <f>D119</f>
        <v>3605</v>
      </c>
      <c r="E118" s="29">
        <f t="shared" si="3"/>
        <v>100</v>
      </c>
      <c r="F118" s="28">
        <f t="shared" si="4"/>
        <v>0</v>
      </c>
    </row>
    <row r="119" spans="1:6" ht="31.2" x14ac:dyDescent="0.3">
      <c r="A119" s="11" t="s">
        <v>58</v>
      </c>
      <c r="B119" s="14" t="s">
        <v>442</v>
      </c>
      <c r="C119" s="28">
        <v>3605</v>
      </c>
      <c r="D119" s="28">
        <v>3605</v>
      </c>
      <c r="E119" s="29">
        <f t="shared" si="3"/>
        <v>100</v>
      </c>
      <c r="F119" s="28">
        <f t="shared" si="4"/>
        <v>0</v>
      </c>
    </row>
    <row r="120" spans="1:6" ht="15.6" x14ac:dyDescent="0.3">
      <c r="A120" s="11" t="s">
        <v>38</v>
      </c>
      <c r="B120" s="14" t="s">
        <v>147</v>
      </c>
      <c r="C120" s="28">
        <f>C121+C122</f>
        <v>266000</v>
      </c>
      <c r="D120" s="28">
        <f>D121+D122</f>
        <v>108750</v>
      </c>
      <c r="E120" s="29">
        <f t="shared" si="3"/>
        <v>40.883458646616539</v>
      </c>
      <c r="F120" s="28">
        <f t="shared" si="4"/>
        <v>157250</v>
      </c>
    </row>
    <row r="121" spans="1:6" ht="20.399999999999999" customHeight="1" x14ac:dyDescent="0.3">
      <c r="A121" s="11" t="s">
        <v>61</v>
      </c>
      <c r="B121" s="14" t="s">
        <v>148</v>
      </c>
      <c r="C121" s="28">
        <v>238250</v>
      </c>
      <c r="D121" s="28">
        <v>90000</v>
      </c>
      <c r="E121" s="29">
        <f t="shared" si="3"/>
        <v>37.775445960125921</v>
      </c>
      <c r="F121" s="28">
        <f t="shared" si="4"/>
        <v>148250</v>
      </c>
    </row>
    <row r="122" spans="1:6" ht="15.6" x14ac:dyDescent="0.3">
      <c r="A122" s="11" t="s">
        <v>63</v>
      </c>
      <c r="B122" s="14" t="s">
        <v>149</v>
      </c>
      <c r="C122" s="28">
        <v>27750</v>
      </c>
      <c r="D122" s="28">
        <v>18750</v>
      </c>
      <c r="E122" s="29">
        <f t="shared" si="3"/>
        <v>67.567567567567565</v>
      </c>
      <c r="F122" s="28">
        <f t="shared" si="4"/>
        <v>9000</v>
      </c>
    </row>
    <row r="123" spans="1:6" ht="31.2" x14ac:dyDescent="0.3">
      <c r="A123" s="11" t="s">
        <v>150</v>
      </c>
      <c r="B123" s="14" t="s">
        <v>151</v>
      </c>
      <c r="C123" s="28">
        <f>C124+C127</f>
        <v>1194801.05</v>
      </c>
      <c r="D123" s="28">
        <f>D124+D127</f>
        <v>338049.69999999995</v>
      </c>
      <c r="E123" s="29">
        <f t="shared" si="3"/>
        <v>28.29338825907459</v>
      </c>
      <c r="F123" s="28">
        <f t="shared" si="4"/>
        <v>856751.35000000009</v>
      </c>
    </row>
    <row r="124" spans="1:6" ht="62.4" x14ac:dyDescent="0.3">
      <c r="A124" s="11" t="s">
        <v>11</v>
      </c>
      <c r="B124" s="14" t="s">
        <v>152</v>
      </c>
      <c r="C124" s="28">
        <f>C125</f>
        <v>500000</v>
      </c>
      <c r="D124" s="28">
        <f>D125</f>
        <v>69213</v>
      </c>
      <c r="E124" s="29">
        <f t="shared" si="3"/>
        <v>13.842599999999999</v>
      </c>
      <c r="F124" s="28">
        <f t="shared" si="4"/>
        <v>430787</v>
      </c>
    </row>
    <row r="125" spans="1:6" ht="31.2" x14ac:dyDescent="0.3">
      <c r="A125" s="11" t="s">
        <v>13</v>
      </c>
      <c r="B125" s="14" t="s">
        <v>153</v>
      </c>
      <c r="C125" s="28">
        <f>C126</f>
        <v>500000</v>
      </c>
      <c r="D125" s="28">
        <f>D126</f>
        <v>69213</v>
      </c>
      <c r="E125" s="29">
        <f t="shared" si="3"/>
        <v>13.842599999999999</v>
      </c>
      <c r="F125" s="28">
        <f t="shared" si="4"/>
        <v>430787</v>
      </c>
    </row>
    <row r="126" spans="1:6" ht="62.4" x14ac:dyDescent="0.3">
      <c r="A126" s="11" t="s">
        <v>154</v>
      </c>
      <c r="B126" s="14" t="s">
        <v>155</v>
      </c>
      <c r="C126" s="28">
        <v>500000</v>
      </c>
      <c r="D126" s="28">
        <v>69213</v>
      </c>
      <c r="E126" s="29">
        <f t="shared" si="3"/>
        <v>13.842599999999999</v>
      </c>
      <c r="F126" s="28">
        <f t="shared" si="4"/>
        <v>430787</v>
      </c>
    </row>
    <row r="127" spans="1:6" ht="31.2" x14ac:dyDescent="0.3">
      <c r="A127" s="11" t="s">
        <v>28</v>
      </c>
      <c r="B127" s="14" t="s">
        <v>156</v>
      </c>
      <c r="C127" s="28">
        <f>C128</f>
        <v>694801.05</v>
      </c>
      <c r="D127" s="28">
        <f>D128</f>
        <v>268836.69999999995</v>
      </c>
      <c r="E127" s="29">
        <f t="shared" si="3"/>
        <v>38.692615677538186</v>
      </c>
      <c r="F127" s="28">
        <f t="shared" si="4"/>
        <v>425964.35000000009</v>
      </c>
    </row>
    <row r="128" spans="1:6" ht="31.2" x14ac:dyDescent="0.3">
      <c r="A128" s="11" t="s">
        <v>30</v>
      </c>
      <c r="B128" s="14" t="s">
        <v>157</v>
      </c>
      <c r="C128" s="28">
        <f>C129+C130</f>
        <v>694801.05</v>
      </c>
      <c r="D128" s="28">
        <f>D129+D130</f>
        <v>268836.69999999995</v>
      </c>
      <c r="E128" s="29">
        <f t="shared" si="3"/>
        <v>38.692615677538186</v>
      </c>
      <c r="F128" s="28">
        <f t="shared" si="4"/>
        <v>425964.35000000009</v>
      </c>
    </row>
    <row r="129" spans="1:6" ht="15.6" x14ac:dyDescent="0.3">
      <c r="A129" s="11" t="s">
        <v>34</v>
      </c>
      <c r="B129" s="14" t="s">
        <v>158</v>
      </c>
      <c r="C129" s="28">
        <v>194801.05</v>
      </c>
      <c r="D129" s="28">
        <v>72504.649999999994</v>
      </c>
      <c r="E129" s="29">
        <f t="shared" si="3"/>
        <v>37.219845580914473</v>
      </c>
      <c r="F129" s="28">
        <f t="shared" si="4"/>
        <v>122296.4</v>
      </c>
    </row>
    <row r="130" spans="1:6" ht="15.6" x14ac:dyDescent="0.3">
      <c r="A130" s="11" t="s">
        <v>53</v>
      </c>
      <c r="B130" s="14" t="s">
        <v>159</v>
      </c>
      <c r="C130" s="28">
        <v>500000</v>
      </c>
      <c r="D130" s="28">
        <v>196332.05</v>
      </c>
      <c r="E130" s="29">
        <f t="shared" si="3"/>
        <v>39.26641</v>
      </c>
      <c r="F130" s="28">
        <f t="shared" si="4"/>
        <v>303667.95</v>
      </c>
    </row>
    <row r="131" spans="1:6" ht="15.6" x14ac:dyDescent="0.3">
      <c r="A131" s="21" t="s">
        <v>160</v>
      </c>
      <c r="B131" s="15" t="s">
        <v>161</v>
      </c>
      <c r="C131" s="26">
        <f>C132+C139+C146+C150</f>
        <v>133904804.93999998</v>
      </c>
      <c r="D131" s="26">
        <f>D132+D139+D146+D150</f>
        <v>44707623.18</v>
      </c>
      <c r="E131" s="27">
        <f t="shared" si="3"/>
        <v>33.387616822288471</v>
      </c>
      <c r="F131" s="26">
        <f t="shared" si="4"/>
        <v>89197181.75999999</v>
      </c>
    </row>
    <row r="132" spans="1:6" ht="15.6" x14ac:dyDescent="0.3">
      <c r="A132" s="11" t="s">
        <v>162</v>
      </c>
      <c r="B132" s="14" t="s">
        <v>163</v>
      </c>
      <c r="C132" s="28">
        <f>C133+C136</f>
        <v>5217989.05</v>
      </c>
      <c r="D132" s="28">
        <f>D133+D136</f>
        <v>1759710.3</v>
      </c>
      <c r="E132" s="29">
        <f t="shared" si="3"/>
        <v>33.723917071079327</v>
      </c>
      <c r="F132" s="28">
        <f t="shared" si="4"/>
        <v>3458278.75</v>
      </c>
    </row>
    <row r="133" spans="1:6" ht="31.2" x14ac:dyDescent="0.3">
      <c r="A133" s="11" t="s">
        <v>28</v>
      </c>
      <c r="B133" s="14" t="s">
        <v>164</v>
      </c>
      <c r="C133" s="28">
        <f>C134</f>
        <v>100000</v>
      </c>
      <c r="D133" s="28">
        <f>D134</f>
        <v>0</v>
      </c>
      <c r="E133" s="29">
        <f t="shared" si="3"/>
        <v>0</v>
      </c>
      <c r="F133" s="28">
        <f t="shared" si="4"/>
        <v>100000</v>
      </c>
    </row>
    <row r="134" spans="1:6" ht="31.2" x14ac:dyDescent="0.3">
      <c r="A134" s="11" t="s">
        <v>30</v>
      </c>
      <c r="B134" s="14" t="s">
        <v>165</v>
      </c>
      <c r="C134" s="28">
        <f>C135</f>
        <v>100000</v>
      </c>
      <c r="D134" s="28">
        <f>D135</f>
        <v>0</v>
      </c>
      <c r="E134" s="29">
        <f t="shared" si="3"/>
        <v>0</v>
      </c>
      <c r="F134" s="28">
        <f t="shared" si="4"/>
        <v>100000</v>
      </c>
    </row>
    <row r="135" spans="1:6" ht="15.6" x14ac:dyDescent="0.3">
      <c r="A135" s="11" t="s">
        <v>34</v>
      </c>
      <c r="B135" s="14" t="s">
        <v>166</v>
      </c>
      <c r="C135" s="28">
        <v>100000</v>
      </c>
      <c r="D135" s="28">
        <v>0</v>
      </c>
      <c r="E135" s="29">
        <f t="shared" si="3"/>
        <v>0</v>
      </c>
      <c r="F135" s="28">
        <f t="shared" si="4"/>
        <v>100000</v>
      </c>
    </row>
    <row r="136" spans="1:6" ht="15.6" x14ac:dyDescent="0.3">
      <c r="A136" s="11" t="s">
        <v>36</v>
      </c>
      <c r="B136" s="14" t="s">
        <v>167</v>
      </c>
      <c r="C136" s="28">
        <f>C137</f>
        <v>5117989.05</v>
      </c>
      <c r="D136" s="28">
        <f>D137</f>
        <v>1759710.3</v>
      </c>
      <c r="E136" s="29">
        <f t="shared" si="3"/>
        <v>34.382846129770442</v>
      </c>
      <c r="F136" s="28">
        <f t="shared" si="4"/>
        <v>3358278.75</v>
      </c>
    </row>
    <row r="137" spans="1:6" ht="46.8" x14ac:dyDescent="0.3">
      <c r="A137" s="11" t="s">
        <v>168</v>
      </c>
      <c r="B137" s="14" t="s">
        <v>169</v>
      </c>
      <c r="C137" s="28">
        <f>C138</f>
        <v>5117989.05</v>
      </c>
      <c r="D137" s="28">
        <f>D138</f>
        <v>1759710.3</v>
      </c>
      <c r="E137" s="29">
        <f t="shared" si="3"/>
        <v>34.382846129770442</v>
      </c>
      <c r="F137" s="28">
        <f t="shared" si="4"/>
        <v>3358278.75</v>
      </c>
    </row>
    <row r="138" spans="1:6" ht="62.4" x14ac:dyDescent="0.3">
      <c r="A138" s="11" t="s">
        <v>170</v>
      </c>
      <c r="B138" s="14" t="s">
        <v>171</v>
      </c>
      <c r="C138" s="28">
        <v>5117989.05</v>
      </c>
      <c r="D138" s="28">
        <v>1759710.3</v>
      </c>
      <c r="E138" s="29">
        <f t="shared" si="3"/>
        <v>34.382846129770442</v>
      </c>
      <c r="F138" s="28">
        <f t="shared" si="4"/>
        <v>3358278.75</v>
      </c>
    </row>
    <row r="139" spans="1:6" ht="15.6" x14ac:dyDescent="0.3">
      <c r="A139" s="11" t="s">
        <v>172</v>
      </c>
      <c r="B139" s="14" t="s">
        <v>173</v>
      </c>
      <c r="C139" s="28">
        <f>C140+C143</f>
        <v>106146592.16999999</v>
      </c>
      <c r="D139" s="28">
        <f>D140+D143</f>
        <v>26012075.27</v>
      </c>
      <c r="E139" s="29">
        <f t="shared" si="3"/>
        <v>24.505803472560039</v>
      </c>
      <c r="F139" s="28">
        <f t="shared" si="4"/>
        <v>80134516.899999991</v>
      </c>
    </row>
    <row r="140" spans="1:6" ht="31.2" x14ac:dyDescent="0.3">
      <c r="A140" s="11" t="s">
        <v>28</v>
      </c>
      <c r="B140" s="14" t="s">
        <v>174</v>
      </c>
      <c r="C140" s="28">
        <f>C141</f>
        <v>63017352.799999997</v>
      </c>
      <c r="D140" s="28">
        <f>D141</f>
        <v>7516599.2800000003</v>
      </c>
      <c r="E140" s="29">
        <f t="shared" si="3"/>
        <v>11.927824553112616</v>
      </c>
      <c r="F140" s="28">
        <f t="shared" si="4"/>
        <v>55500753.519999996</v>
      </c>
    </row>
    <row r="141" spans="1:6" ht="31.2" x14ac:dyDescent="0.3">
      <c r="A141" s="11" t="s">
        <v>30</v>
      </c>
      <c r="B141" s="14" t="s">
        <v>175</v>
      </c>
      <c r="C141" s="28">
        <f>C142</f>
        <v>63017352.799999997</v>
      </c>
      <c r="D141" s="28">
        <f>D142</f>
        <v>7516599.2800000003</v>
      </c>
      <c r="E141" s="29">
        <f t="shared" si="3"/>
        <v>11.927824553112616</v>
      </c>
      <c r="F141" s="28">
        <f t="shared" si="4"/>
        <v>55500753.519999996</v>
      </c>
    </row>
    <row r="142" spans="1:6" ht="15.6" x14ac:dyDescent="0.3">
      <c r="A142" s="11" t="s">
        <v>34</v>
      </c>
      <c r="B142" s="14" t="s">
        <v>176</v>
      </c>
      <c r="C142" s="28">
        <v>63017352.799999997</v>
      </c>
      <c r="D142" s="28">
        <v>7516599.2800000003</v>
      </c>
      <c r="E142" s="29">
        <f t="shared" si="3"/>
        <v>11.927824553112616</v>
      </c>
      <c r="F142" s="28">
        <f t="shared" si="4"/>
        <v>55500753.519999996</v>
      </c>
    </row>
    <row r="143" spans="1:6" ht="15.6" x14ac:dyDescent="0.3">
      <c r="A143" s="11" t="s">
        <v>36</v>
      </c>
      <c r="B143" s="14" t="s">
        <v>177</v>
      </c>
      <c r="C143" s="28">
        <f>C144</f>
        <v>43129239.369999997</v>
      </c>
      <c r="D143" s="28">
        <f>D144</f>
        <v>18495475.989999998</v>
      </c>
      <c r="E143" s="29">
        <f t="shared" si="3"/>
        <v>42.883844603262702</v>
      </c>
      <c r="F143" s="28">
        <f t="shared" si="4"/>
        <v>24633763.379999999</v>
      </c>
    </row>
    <row r="144" spans="1:6" ht="46.8" x14ac:dyDescent="0.3">
      <c r="A144" s="11" t="s">
        <v>168</v>
      </c>
      <c r="B144" s="14" t="s">
        <v>178</v>
      </c>
      <c r="C144" s="28">
        <f>C145</f>
        <v>43129239.369999997</v>
      </c>
      <c r="D144" s="28">
        <f>D145</f>
        <v>18495475.989999998</v>
      </c>
      <c r="E144" s="29">
        <f t="shared" si="3"/>
        <v>42.883844603262702</v>
      </c>
      <c r="F144" s="28">
        <f t="shared" si="4"/>
        <v>24633763.379999999</v>
      </c>
    </row>
    <row r="145" spans="1:6" ht="62.4" x14ac:dyDescent="0.3">
      <c r="A145" s="11" t="s">
        <v>170</v>
      </c>
      <c r="B145" s="14" t="s">
        <v>179</v>
      </c>
      <c r="C145" s="28">
        <v>43129239.369999997</v>
      </c>
      <c r="D145" s="28">
        <v>18495475.989999998</v>
      </c>
      <c r="E145" s="29">
        <f t="shared" si="3"/>
        <v>42.883844603262702</v>
      </c>
      <c r="F145" s="28">
        <f t="shared" si="4"/>
        <v>24633763.379999999</v>
      </c>
    </row>
    <row r="146" spans="1:6" ht="15.6" x14ac:dyDescent="0.3">
      <c r="A146" s="11" t="s">
        <v>180</v>
      </c>
      <c r="B146" s="14" t="s">
        <v>181</v>
      </c>
      <c r="C146" s="28">
        <f t="shared" ref="C146:D148" si="5">C147</f>
        <v>183342.24</v>
      </c>
      <c r="D146" s="28">
        <f t="shared" si="5"/>
        <v>137506.68</v>
      </c>
      <c r="E146" s="29">
        <f t="shared" ref="E146:E215" si="6">D146*100/C146</f>
        <v>75</v>
      </c>
      <c r="F146" s="28">
        <f t="shared" ref="F146:F215" si="7">C146-D146</f>
        <v>45835.56</v>
      </c>
    </row>
    <row r="147" spans="1:6" ht="31.2" x14ac:dyDescent="0.3">
      <c r="A147" s="11" t="s">
        <v>115</v>
      </c>
      <c r="B147" s="14" t="s">
        <v>182</v>
      </c>
      <c r="C147" s="28">
        <f t="shared" si="5"/>
        <v>183342.24</v>
      </c>
      <c r="D147" s="28">
        <f t="shared" si="5"/>
        <v>137506.68</v>
      </c>
      <c r="E147" s="29">
        <f t="shared" si="6"/>
        <v>75</v>
      </c>
      <c r="F147" s="28">
        <f t="shared" si="7"/>
        <v>45835.56</v>
      </c>
    </row>
    <row r="148" spans="1:6" ht="15.6" x14ac:dyDescent="0.3">
      <c r="A148" s="11" t="s">
        <v>183</v>
      </c>
      <c r="B148" s="14" t="s">
        <v>184</v>
      </c>
      <c r="C148" s="28">
        <f t="shared" si="5"/>
        <v>183342.24</v>
      </c>
      <c r="D148" s="28">
        <f t="shared" si="5"/>
        <v>137506.68</v>
      </c>
      <c r="E148" s="29">
        <f t="shared" si="6"/>
        <v>75</v>
      </c>
      <c r="F148" s="28">
        <f t="shared" si="7"/>
        <v>45835.56</v>
      </c>
    </row>
    <row r="149" spans="1:6" ht="15.6" x14ac:dyDescent="0.3">
      <c r="A149" s="11" t="s">
        <v>185</v>
      </c>
      <c r="B149" s="14" t="s">
        <v>186</v>
      </c>
      <c r="C149" s="28">
        <v>183342.24</v>
      </c>
      <c r="D149" s="28">
        <v>137506.68</v>
      </c>
      <c r="E149" s="29">
        <f t="shared" si="6"/>
        <v>75</v>
      </c>
      <c r="F149" s="28">
        <f t="shared" si="7"/>
        <v>45835.56</v>
      </c>
    </row>
    <row r="150" spans="1:6" ht="15.6" x14ac:dyDescent="0.3">
      <c r="A150" s="11" t="s">
        <v>187</v>
      </c>
      <c r="B150" s="14" t="s">
        <v>188</v>
      </c>
      <c r="C150" s="28">
        <f>C151+C156+C161</f>
        <v>22356881.48</v>
      </c>
      <c r="D150" s="28">
        <f>D151+D156+D161</f>
        <v>16798330.93</v>
      </c>
      <c r="E150" s="29">
        <f t="shared" si="6"/>
        <v>75.137182907318433</v>
      </c>
      <c r="F150" s="28">
        <f t="shared" si="7"/>
        <v>5558550.5500000007</v>
      </c>
    </row>
    <row r="151" spans="1:6" ht="62.4" x14ac:dyDescent="0.3">
      <c r="A151" s="11" t="s">
        <v>11</v>
      </c>
      <c r="B151" s="14" t="s">
        <v>189</v>
      </c>
      <c r="C151" s="28">
        <f>C152</f>
        <v>17770357.52</v>
      </c>
      <c r="D151" s="28">
        <f>D152</f>
        <v>13644164.899999999</v>
      </c>
      <c r="E151" s="29">
        <f t="shared" si="6"/>
        <v>76.780474926539341</v>
      </c>
      <c r="F151" s="28">
        <f t="shared" si="7"/>
        <v>4126192.620000001</v>
      </c>
    </row>
    <row r="152" spans="1:6" ht="15.6" x14ac:dyDescent="0.3">
      <c r="A152" s="11" t="s">
        <v>133</v>
      </c>
      <c r="B152" s="14" t="s">
        <v>190</v>
      </c>
      <c r="C152" s="28">
        <f>C153+C154+C155</f>
        <v>17770357.52</v>
      </c>
      <c r="D152" s="28">
        <f>D153+D154+D155</f>
        <v>13644164.899999999</v>
      </c>
      <c r="E152" s="29">
        <f t="shared" si="6"/>
        <v>76.780474926539341</v>
      </c>
      <c r="F152" s="28">
        <f t="shared" si="7"/>
        <v>4126192.620000001</v>
      </c>
    </row>
    <row r="153" spans="1:6" ht="15.6" x14ac:dyDescent="0.3">
      <c r="A153" s="11" t="s">
        <v>135</v>
      </c>
      <c r="B153" s="14" t="s">
        <v>191</v>
      </c>
      <c r="C153" s="28">
        <v>13262947.6</v>
      </c>
      <c r="D153" s="28">
        <v>10276005.98</v>
      </c>
      <c r="E153" s="29">
        <f t="shared" si="6"/>
        <v>77.47905133848225</v>
      </c>
      <c r="F153" s="28">
        <f t="shared" si="7"/>
        <v>2986941.6199999992</v>
      </c>
    </row>
    <row r="154" spans="1:6" ht="31.2" x14ac:dyDescent="0.3">
      <c r="A154" s="11" t="s">
        <v>137</v>
      </c>
      <c r="B154" s="14" t="s">
        <v>192</v>
      </c>
      <c r="C154" s="28">
        <v>502000</v>
      </c>
      <c r="D154" s="28">
        <v>439472.37</v>
      </c>
      <c r="E154" s="29">
        <f t="shared" si="6"/>
        <v>87.54429681274901</v>
      </c>
      <c r="F154" s="28">
        <f t="shared" si="7"/>
        <v>62527.630000000005</v>
      </c>
    </row>
    <row r="155" spans="1:6" ht="46.8" x14ac:dyDescent="0.3">
      <c r="A155" s="11" t="s">
        <v>139</v>
      </c>
      <c r="B155" s="14" t="s">
        <v>193</v>
      </c>
      <c r="C155" s="28">
        <v>4005409.92</v>
      </c>
      <c r="D155" s="28">
        <v>2928686.55</v>
      </c>
      <c r="E155" s="29">
        <f t="shared" si="6"/>
        <v>73.118272748473146</v>
      </c>
      <c r="F155" s="28">
        <f t="shared" si="7"/>
        <v>1076723.3700000001</v>
      </c>
    </row>
    <row r="156" spans="1:6" ht="31.2" x14ac:dyDescent="0.3">
      <c r="A156" s="11" t="s">
        <v>28</v>
      </c>
      <c r="B156" s="14" t="s">
        <v>194</v>
      </c>
      <c r="C156" s="28">
        <f>C157</f>
        <v>2241013.96</v>
      </c>
      <c r="D156" s="28">
        <f>D157</f>
        <v>1580808.12</v>
      </c>
      <c r="E156" s="29">
        <f t="shared" si="6"/>
        <v>70.539860447812657</v>
      </c>
      <c r="F156" s="28">
        <f t="shared" si="7"/>
        <v>660205.83999999985</v>
      </c>
    </row>
    <row r="157" spans="1:6" ht="31.2" x14ac:dyDescent="0.3">
      <c r="A157" s="11" t="s">
        <v>30</v>
      </c>
      <c r="B157" s="14" t="s">
        <v>195</v>
      </c>
      <c r="C157" s="28">
        <f>C158+C159+C160</f>
        <v>2241013.96</v>
      </c>
      <c r="D157" s="28">
        <f>D158+D159+D160</f>
        <v>1580808.12</v>
      </c>
      <c r="E157" s="29">
        <f t="shared" si="6"/>
        <v>70.539860447812657</v>
      </c>
      <c r="F157" s="28">
        <f t="shared" si="7"/>
        <v>660205.83999999985</v>
      </c>
    </row>
    <row r="158" spans="1:6" ht="31.2" x14ac:dyDescent="0.3">
      <c r="A158" s="11" t="s">
        <v>32</v>
      </c>
      <c r="B158" s="14" t="s">
        <v>196</v>
      </c>
      <c r="C158" s="28">
        <v>885434</v>
      </c>
      <c r="D158" s="28">
        <v>680113.68</v>
      </c>
      <c r="E158" s="29">
        <f t="shared" si="6"/>
        <v>76.811335458091733</v>
      </c>
      <c r="F158" s="28">
        <f t="shared" si="7"/>
        <v>205320.31999999995</v>
      </c>
    </row>
    <row r="159" spans="1:6" ht="15.6" x14ac:dyDescent="0.3">
      <c r="A159" s="11" t="s">
        <v>34</v>
      </c>
      <c r="B159" s="14" t="s">
        <v>197</v>
      </c>
      <c r="C159" s="28">
        <v>1052519.96</v>
      </c>
      <c r="D159" s="28">
        <v>750654.84</v>
      </c>
      <c r="E159" s="29">
        <f t="shared" si="6"/>
        <v>71.319772406026388</v>
      </c>
      <c r="F159" s="28">
        <f t="shared" si="7"/>
        <v>301865.12</v>
      </c>
    </row>
    <row r="160" spans="1:6" ht="15.6" x14ac:dyDescent="0.3">
      <c r="A160" s="11" t="s">
        <v>53</v>
      </c>
      <c r="B160" s="14" t="s">
        <v>198</v>
      </c>
      <c r="C160" s="28">
        <v>303060</v>
      </c>
      <c r="D160" s="28">
        <v>150039.6</v>
      </c>
      <c r="E160" s="29">
        <f t="shared" si="6"/>
        <v>49.50821619481291</v>
      </c>
      <c r="F160" s="28">
        <f t="shared" si="7"/>
        <v>153020.4</v>
      </c>
    </row>
    <row r="161" spans="1:6" ht="15.6" x14ac:dyDescent="0.3">
      <c r="A161" s="11" t="s">
        <v>36</v>
      </c>
      <c r="B161" s="14" t="s">
        <v>199</v>
      </c>
      <c r="C161" s="28">
        <f>C162+C165</f>
        <v>2345510</v>
      </c>
      <c r="D161" s="28">
        <f>D162+D165</f>
        <v>1573357.91</v>
      </c>
      <c r="E161" s="29">
        <f t="shared" si="6"/>
        <v>67.079565211830257</v>
      </c>
      <c r="F161" s="28">
        <f t="shared" si="7"/>
        <v>772152.09000000008</v>
      </c>
    </row>
    <row r="162" spans="1:6" ht="46.8" x14ac:dyDescent="0.3">
      <c r="A162" s="11" t="s">
        <v>168</v>
      </c>
      <c r="B162" s="14" t="s">
        <v>200</v>
      </c>
      <c r="C162" s="28">
        <f>C163+C164</f>
        <v>2115710</v>
      </c>
      <c r="D162" s="28">
        <f>D163+D164</f>
        <v>1399868</v>
      </c>
      <c r="E162" s="29">
        <f t="shared" si="6"/>
        <v>66.165400740177063</v>
      </c>
      <c r="F162" s="28">
        <f t="shared" si="7"/>
        <v>715842</v>
      </c>
    </row>
    <row r="163" spans="1:6" ht="61.2" customHeight="1" x14ac:dyDescent="0.3">
      <c r="A163" s="11" t="s">
        <v>170</v>
      </c>
      <c r="B163" s="14" t="s">
        <v>201</v>
      </c>
      <c r="C163" s="28">
        <v>1200000</v>
      </c>
      <c r="D163" s="28">
        <v>484158</v>
      </c>
      <c r="E163" s="29">
        <f t="shared" si="6"/>
        <v>40.346499999999999</v>
      </c>
      <c r="F163" s="28">
        <f t="shared" si="7"/>
        <v>715842</v>
      </c>
    </row>
    <row r="164" spans="1:6" ht="58.2" customHeight="1" x14ac:dyDescent="0.3">
      <c r="A164" s="11" t="s">
        <v>437</v>
      </c>
      <c r="B164" s="14" t="s">
        <v>436</v>
      </c>
      <c r="C164" s="28">
        <v>915710</v>
      </c>
      <c r="D164" s="28">
        <v>915710</v>
      </c>
      <c r="E164" s="29"/>
      <c r="F164" s="28"/>
    </row>
    <row r="165" spans="1:6" ht="15.6" x14ac:dyDescent="0.3">
      <c r="A165" s="11" t="s">
        <v>38</v>
      </c>
      <c r="B165" s="14" t="s">
        <v>202</v>
      </c>
      <c r="C165" s="28">
        <f>C166+C167+C168</f>
        <v>229800</v>
      </c>
      <c r="D165" s="28">
        <f>D166+D167+D168</f>
        <v>173489.91</v>
      </c>
      <c r="E165" s="29">
        <f t="shared" si="6"/>
        <v>75.49604438642298</v>
      </c>
      <c r="F165" s="28">
        <f t="shared" si="7"/>
        <v>56310.09</v>
      </c>
    </row>
    <row r="166" spans="1:6" ht="18.600000000000001" customHeight="1" x14ac:dyDescent="0.3">
      <c r="A166" s="11" t="s">
        <v>61</v>
      </c>
      <c r="B166" s="14" t="s">
        <v>203</v>
      </c>
      <c r="C166" s="28">
        <v>29000</v>
      </c>
      <c r="D166" s="28">
        <v>21410.36</v>
      </c>
      <c r="E166" s="29">
        <f t="shared" si="6"/>
        <v>73.828827586206899</v>
      </c>
      <c r="F166" s="28">
        <f t="shared" si="7"/>
        <v>7589.6399999999994</v>
      </c>
    </row>
    <row r="167" spans="1:6" ht="15.6" x14ac:dyDescent="0.3">
      <c r="A167" s="11" t="s">
        <v>63</v>
      </c>
      <c r="B167" s="14" t="s">
        <v>204</v>
      </c>
      <c r="C167" s="28">
        <v>8000</v>
      </c>
      <c r="D167" s="28">
        <v>5779.55</v>
      </c>
      <c r="E167" s="29">
        <f t="shared" si="6"/>
        <v>72.244375000000005</v>
      </c>
      <c r="F167" s="28">
        <f t="shared" si="7"/>
        <v>2220.4499999999998</v>
      </c>
    </row>
    <row r="168" spans="1:6" ht="15.6" x14ac:dyDescent="0.3">
      <c r="A168" s="11" t="s">
        <v>40</v>
      </c>
      <c r="B168" s="14" t="s">
        <v>205</v>
      </c>
      <c r="C168" s="28">
        <v>192800</v>
      </c>
      <c r="D168" s="28">
        <v>146300</v>
      </c>
      <c r="E168" s="29">
        <f t="shared" si="6"/>
        <v>75.88174273858921</v>
      </c>
      <c r="F168" s="28">
        <f t="shared" si="7"/>
        <v>46500</v>
      </c>
    </row>
    <row r="169" spans="1:6" ht="15.6" x14ac:dyDescent="0.3">
      <c r="A169" s="21" t="s">
        <v>206</v>
      </c>
      <c r="B169" s="15" t="s">
        <v>207</v>
      </c>
      <c r="C169" s="26">
        <f>C170+C180+C190+C198</f>
        <v>937330911.20000005</v>
      </c>
      <c r="D169" s="26">
        <f>D170+D180+D190+D198</f>
        <v>358904162.88999999</v>
      </c>
      <c r="E169" s="27">
        <f t="shared" si="6"/>
        <v>38.290016748782968</v>
      </c>
      <c r="F169" s="26">
        <f t="shared" si="7"/>
        <v>578426748.31000006</v>
      </c>
    </row>
    <row r="170" spans="1:6" ht="15.6" x14ac:dyDescent="0.3">
      <c r="A170" s="11" t="s">
        <v>208</v>
      </c>
      <c r="B170" s="14" t="s">
        <v>209</v>
      </c>
      <c r="C170" s="28">
        <f>C171+C174+C177</f>
        <v>20087419.859999999</v>
      </c>
      <c r="D170" s="28">
        <f>D171+D174+D177</f>
        <v>13712371.720000001</v>
      </c>
      <c r="E170" s="29">
        <f t="shared" si="6"/>
        <v>68.263479409346104</v>
      </c>
      <c r="F170" s="28">
        <f>C170-D170</f>
        <v>6375048.1399999987</v>
      </c>
    </row>
    <row r="171" spans="1:6" ht="31.2" x14ac:dyDescent="0.3">
      <c r="A171" s="11" t="s">
        <v>28</v>
      </c>
      <c r="B171" s="14" t="s">
        <v>210</v>
      </c>
      <c r="C171" s="28">
        <f>C172</f>
        <v>11917392.859999999</v>
      </c>
      <c r="D171" s="28">
        <f>D172</f>
        <v>5681453.1200000001</v>
      </c>
      <c r="E171" s="29">
        <f t="shared" si="6"/>
        <v>47.67362448098401</v>
      </c>
      <c r="F171" s="28">
        <f t="shared" si="7"/>
        <v>6235939.7399999993</v>
      </c>
    </row>
    <row r="172" spans="1:6" ht="31.2" x14ac:dyDescent="0.3">
      <c r="A172" s="11" t="s">
        <v>30</v>
      </c>
      <c r="B172" s="14" t="s">
        <v>211</v>
      </c>
      <c r="C172" s="28">
        <f>C173</f>
        <v>11917392.859999999</v>
      </c>
      <c r="D172" s="28">
        <f>D173</f>
        <v>5681453.1200000001</v>
      </c>
      <c r="E172" s="29">
        <f t="shared" si="6"/>
        <v>47.67362448098401</v>
      </c>
      <c r="F172" s="28">
        <f t="shared" si="7"/>
        <v>6235939.7399999993</v>
      </c>
    </row>
    <row r="173" spans="1:6" ht="15.6" x14ac:dyDescent="0.3">
      <c r="A173" s="11" t="s">
        <v>34</v>
      </c>
      <c r="B173" s="14" t="s">
        <v>212</v>
      </c>
      <c r="C173" s="28">
        <v>11917392.859999999</v>
      </c>
      <c r="D173" s="28">
        <v>5681453.1200000001</v>
      </c>
      <c r="E173" s="29">
        <f t="shared" si="6"/>
        <v>47.67362448098401</v>
      </c>
      <c r="F173" s="28">
        <f t="shared" si="7"/>
        <v>6235939.7399999993</v>
      </c>
    </row>
    <row r="174" spans="1:6" ht="31.2" x14ac:dyDescent="0.3">
      <c r="A174" s="11" t="s">
        <v>213</v>
      </c>
      <c r="B174" s="14" t="s">
        <v>460</v>
      </c>
      <c r="C174" s="28">
        <f>C175</f>
        <v>7820027</v>
      </c>
      <c r="D174" s="28">
        <f>D175</f>
        <v>7820027</v>
      </c>
      <c r="E174" s="29">
        <f t="shared" si="6"/>
        <v>100</v>
      </c>
      <c r="F174" s="28">
        <f t="shared" si="7"/>
        <v>0</v>
      </c>
    </row>
    <row r="175" spans="1:6" ht="15.6" x14ac:dyDescent="0.3">
      <c r="A175" s="11" t="s">
        <v>214</v>
      </c>
      <c r="B175" s="14" t="s">
        <v>461</v>
      </c>
      <c r="C175" s="28">
        <f>C176</f>
        <v>7820027</v>
      </c>
      <c r="D175" s="28">
        <f>D176</f>
        <v>7820027</v>
      </c>
      <c r="E175" s="29">
        <f t="shared" si="6"/>
        <v>100</v>
      </c>
      <c r="F175" s="28">
        <f t="shared" si="7"/>
        <v>0</v>
      </c>
    </row>
    <row r="176" spans="1:6" ht="46.8" x14ac:dyDescent="0.3">
      <c r="A176" s="11" t="s">
        <v>215</v>
      </c>
      <c r="B176" s="14" t="s">
        <v>459</v>
      </c>
      <c r="C176" s="28">
        <v>7820027</v>
      </c>
      <c r="D176" s="28">
        <v>7820027</v>
      </c>
      <c r="E176" s="29">
        <f t="shared" si="6"/>
        <v>100</v>
      </c>
      <c r="F176" s="28">
        <f t="shared" si="7"/>
        <v>0</v>
      </c>
    </row>
    <row r="177" spans="1:6" ht="15.6" x14ac:dyDescent="0.3">
      <c r="A177" s="11" t="s">
        <v>36</v>
      </c>
      <c r="B177" s="14" t="s">
        <v>216</v>
      </c>
      <c r="C177" s="28">
        <f>C178</f>
        <v>350000</v>
      </c>
      <c r="D177" s="28">
        <f>D178</f>
        <v>210891.6</v>
      </c>
      <c r="E177" s="29">
        <f t="shared" si="6"/>
        <v>60.254742857142858</v>
      </c>
      <c r="F177" s="28">
        <f t="shared" si="7"/>
        <v>139108.4</v>
      </c>
    </row>
    <row r="178" spans="1:6" ht="46.8" x14ac:dyDescent="0.3">
      <c r="A178" s="11" t="s">
        <v>168</v>
      </c>
      <c r="B178" s="14" t="s">
        <v>217</v>
      </c>
      <c r="C178" s="28">
        <f>C179</f>
        <v>350000</v>
      </c>
      <c r="D178" s="28">
        <f>D179</f>
        <v>210891.6</v>
      </c>
      <c r="E178" s="29">
        <f t="shared" si="6"/>
        <v>60.254742857142858</v>
      </c>
      <c r="F178" s="28">
        <f t="shared" si="7"/>
        <v>139108.4</v>
      </c>
    </row>
    <row r="179" spans="1:6" ht="62.4" x14ac:dyDescent="0.3">
      <c r="A179" s="11" t="s">
        <v>170</v>
      </c>
      <c r="B179" s="14" t="s">
        <v>218</v>
      </c>
      <c r="C179" s="28">
        <v>350000</v>
      </c>
      <c r="D179" s="28">
        <v>210891.6</v>
      </c>
      <c r="E179" s="29">
        <f t="shared" si="6"/>
        <v>60.254742857142858</v>
      </c>
      <c r="F179" s="28">
        <f t="shared" si="7"/>
        <v>139108.4</v>
      </c>
    </row>
    <row r="180" spans="1:6" ht="15.6" x14ac:dyDescent="0.3">
      <c r="A180" s="11" t="s">
        <v>219</v>
      </c>
      <c r="B180" s="14" t="s">
        <v>220</v>
      </c>
      <c r="C180" s="28">
        <f>C181+C184+C187</f>
        <v>497558929.30000001</v>
      </c>
      <c r="D180" s="28">
        <f>D181+D184+D187</f>
        <v>44047415.980000004</v>
      </c>
      <c r="E180" s="29">
        <f t="shared" si="6"/>
        <v>8.8527033455050077</v>
      </c>
      <c r="F180" s="28">
        <f t="shared" si="7"/>
        <v>453511513.31999999</v>
      </c>
    </row>
    <row r="181" spans="1:6" ht="31.2" x14ac:dyDescent="0.3">
      <c r="A181" s="11" t="s">
        <v>28</v>
      </c>
      <c r="B181" s="14" t="s">
        <v>221</v>
      </c>
      <c r="C181" s="28">
        <f>C182</f>
        <v>2900000</v>
      </c>
      <c r="D181" s="28">
        <f>D182</f>
        <v>1907115.85</v>
      </c>
      <c r="E181" s="29">
        <f t="shared" si="6"/>
        <v>65.762615517241386</v>
      </c>
      <c r="F181" s="28">
        <f t="shared" si="7"/>
        <v>992884.14999999991</v>
      </c>
    </row>
    <row r="182" spans="1:6" ht="31.2" x14ac:dyDescent="0.3">
      <c r="A182" s="11" t="s">
        <v>30</v>
      </c>
      <c r="B182" s="14" t="s">
        <v>222</v>
      </c>
      <c r="C182" s="28">
        <f>C183</f>
        <v>2900000</v>
      </c>
      <c r="D182" s="28">
        <f>D183</f>
        <v>1907115.85</v>
      </c>
      <c r="E182" s="29">
        <f t="shared" si="6"/>
        <v>65.762615517241386</v>
      </c>
      <c r="F182" s="28">
        <f t="shared" si="7"/>
        <v>992884.14999999991</v>
      </c>
    </row>
    <row r="183" spans="1:6" ht="15.6" x14ac:dyDescent="0.3">
      <c r="A183" s="11" t="s">
        <v>34</v>
      </c>
      <c r="B183" s="14" t="s">
        <v>223</v>
      </c>
      <c r="C183" s="28">
        <v>2900000</v>
      </c>
      <c r="D183" s="28">
        <v>1907115.85</v>
      </c>
      <c r="E183" s="29">
        <f t="shared" si="6"/>
        <v>65.762615517241386</v>
      </c>
      <c r="F183" s="28">
        <f t="shared" si="7"/>
        <v>992884.14999999991</v>
      </c>
    </row>
    <row r="184" spans="1:6" ht="31.2" x14ac:dyDescent="0.3">
      <c r="A184" s="11" t="s">
        <v>213</v>
      </c>
      <c r="B184" s="14" t="s">
        <v>224</v>
      </c>
      <c r="C184" s="28">
        <f>C185</f>
        <v>491618929.30000001</v>
      </c>
      <c r="D184" s="28">
        <f>D185</f>
        <v>40537891.130000003</v>
      </c>
      <c r="E184" s="29">
        <f t="shared" si="6"/>
        <v>8.2457954146966177</v>
      </c>
      <c r="F184" s="28">
        <f t="shared" si="7"/>
        <v>451081038.17000002</v>
      </c>
    </row>
    <row r="185" spans="1:6" ht="15.6" x14ac:dyDescent="0.3">
      <c r="A185" s="11" t="s">
        <v>214</v>
      </c>
      <c r="B185" s="14" t="s">
        <v>225</v>
      </c>
      <c r="C185" s="28">
        <f>C186</f>
        <v>491618929.30000001</v>
      </c>
      <c r="D185" s="28">
        <f>D186</f>
        <v>40537891.130000003</v>
      </c>
      <c r="E185" s="29">
        <f t="shared" si="6"/>
        <v>8.2457954146966177</v>
      </c>
      <c r="F185" s="28">
        <f t="shared" si="7"/>
        <v>451081038.17000002</v>
      </c>
    </row>
    <row r="186" spans="1:6" ht="31.2" customHeight="1" x14ac:dyDescent="0.3">
      <c r="A186" s="11" t="s">
        <v>226</v>
      </c>
      <c r="B186" s="14" t="s">
        <v>227</v>
      </c>
      <c r="C186" s="28">
        <v>491618929.30000001</v>
      </c>
      <c r="D186" s="28">
        <v>40537891.130000003</v>
      </c>
      <c r="E186" s="29">
        <f t="shared" si="6"/>
        <v>8.2457954146966177</v>
      </c>
      <c r="F186" s="28">
        <f t="shared" si="7"/>
        <v>451081038.17000002</v>
      </c>
    </row>
    <row r="187" spans="1:6" ht="15.6" x14ac:dyDescent="0.3">
      <c r="A187" s="11" t="s">
        <v>36</v>
      </c>
      <c r="B187" s="14" t="s">
        <v>228</v>
      </c>
      <c r="C187" s="28">
        <f>C188</f>
        <v>3040000</v>
      </c>
      <c r="D187" s="28">
        <f>D188</f>
        <v>1602409</v>
      </c>
      <c r="E187" s="29">
        <f t="shared" si="6"/>
        <v>52.710822368421056</v>
      </c>
      <c r="F187" s="28">
        <f t="shared" si="7"/>
        <v>1437591</v>
      </c>
    </row>
    <row r="188" spans="1:6" ht="46.8" x14ac:dyDescent="0.3">
      <c r="A188" s="11" t="s">
        <v>168</v>
      </c>
      <c r="B188" s="14" t="s">
        <v>229</v>
      </c>
      <c r="C188" s="28">
        <f>C189</f>
        <v>3040000</v>
      </c>
      <c r="D188" s="28">
        <f>D189</f>
        <v>1602409</v>
      </c>
      <c r="E188" s="29">
        <f t="shared" si="6"/>
        <v>52.710822368421056</v>
      </c>
      <c r="F188" s="28">
        <f t="shared" si="7"/>
        <v>1437591</v>
      </c>
    </row>
    <row r="189" spans="1:6" ht="62.4" x14ac:dyDescent="0.3">
      <c r="A189" s="11" t="s">
        <v>170</v>
      </c>
      <c r="B189" s="14" t="s">
        <v>230</v>
      </c>
      <c r="C189" s="28">
        <v>3040000</v>
      </c>
      <c r="D189" s="28">
        <v>1602409</v>
      </c>
      <c r="E189" s="29">
        <f t="shared" si="6"/>
        <v>52.710822368421056</v>
      </c>
      <c r="F189" s="28">
        <f t="shared" si="7"/>
        <v>1437591</v>
      </c>
    </row>
    <row r="190" spans="1:6" ht="15.6" x14ac:dyDescent="0.3">
      <c r="A190" s="11" t="s">
        <v>231</v>
      </c>
      <c r="B190" s="14" t="s">
        <v>232</v>
      </c>
      <c r="C190" s="28">
        <f>C191+C195</f>
        <v>366871084.82999998</v>
      </c>
      <c r="D190" s="28">
        <f>D191+D195</f>
        <v>265125686.88</v>
      </c>
      <c r="E190" s="29">
        <f t="shared" si="6"/>
        <v>72.26671652328595</v>
      </c>
      <c r="F190" s="28">
        <f t="shared" si="7"/>
        <v>101745397.94999999</v>
      </c>
    </row>
    <row r="191" spans="1:6" ht="31.2" x14ac:dyDescent="0.3">
      <c r="A191" s="11" t="s">
        <v>28</v>
      </c>
      <c r="B191" s="14" t="s">
        <v>233</v>
      </c>
      <c r="C191" s="28">
        <f>C192</f>
        <v>51306812.210000001</v>
      </c>
      <c r="D191" s="28">
        <f>D192</f>
        <v>19998032.34</v>
      </c>
      <c r="E191" s="29">
        <f t="shared" si="6"/>
        <v>38.977343316804749</v>
      </c>
      <c r="F191" s="28">
        <f t="shared" si="7"/>
        <v>31308779.870000001</v>
      </c>
    </row>
    <row r="192" spans="1:6" ht="31.2" x14ac:dyDescent="0.3">
      <c r="A192" s="11" t="s">
        <v>30</v>
      </c>
      <c r="B192" s="14" t="s">
        <v>234</v>
      </c>
      <c r="C192" s="28">
        <f>C193+C194</f>
        <v>51306812.210000001</v>
      </c>
      <c r="D192" s="28">
        <f>D193+D194</f>
        <v>19998032.34</v>
      </c>
      <c r="E192" s="29">
        <f t="shared" si="6"/>
        <v>38.977343316804749</v>
      </c>
      <c r="F192" s="28">
        <f t="shared" si="7"/>
        <v>31308779.870000001</v>
      </c>
    </row>
    <row r="193" spans="1:6" ht="15.6" x14ac:dyDescent="0.3">
      <c r="A193" s="11" t="s">
        <v>34</v>
      </c>
      <c r="B193" s="14" t="s">
        <v>235</v>
      </c>
      <c r="C193" s="28">
        <v>34606812.210000001</v>
      </c>
      <c r="D193" s="28">
        <v>8990912.7200000007</v>
      </c>
      <c r="E193" s="29">
        <f t="shared" si="6"/>
        <v>25.9801817787828</v>
      </c>
      <c r="F193" s="28">
        <f t="shared" si="7"/>
        <v>25615899.490000002</v>
      </c>
    </row>
    <row r="194" spans="1:6" ht="15.6" x14ac:dyDescent="0.3">
      <c r="A194" s="11" t="s">
        <v>53</v>
      </c>
      <c r="B194" s="14" t="s">
        <v>236</v>
      </c>
      <c r="C194" s="28">
        <v>16700000</v>
      </c>
      <c r="D194" s="28">
        <v>11007119.619999999</v>
      </c>
      <c r="E194" s="29">
        <f t="shared" si="6"/>
        <v>65.910895928143717</v>
      </c>
      <c r="F194" s="28">
        <f t="shared" si="7"/>
        <v>5692880.3800000008</v>
      </c>
    </row>
    <row r="195" spans="1:6" ht="15.6" x14ac:dyDescent="0.3">
      <c r="A195" s="11" t="s">
        <v>36</v>
      </c>
      <c r="B195" s="14" t="s">
        <v>237</v>
      </c>
      <c r="C195" s="28">
        <f>C196</f>
        <v>315564272.62</v>
      </c>
      <c r="D195" s="28">
        <f>D196</f>
        <v>245127654.53999999</v>
      </c>
      <c r="E195" s="29">
        <f t="shared" si="6"/>
        <v>77.679153126178122</v>
      </c>
      <c r="F195" s="28">
        <f t="shared" si="7"/>
        <v>70436618.080000013</v>
      </c>
    </row>
    <row r="196" spans="1:6" ht="46.8" x14ac:dyDescent="0.3">
      <c r="A196" s="11" t="s">
        <v>168</v>
      </c>
      <c r="B196" s="14" t="s">
        <v>238</v>
      </c>
      <c r="C196" s="28">
        <f>C197</f>
        <v>315564272.62</v>
      </c>
      <c r="D196" s="28">
        <f>D197</f>
        <v>245127654.53999999</v>
      </c>
      <c r="E196" s="29">
        <f t="shared" si="6"/>
        <v>77.679153126178122</v>
      </c>
      <c r="F196" s="28">
        <f t="shared" si="7"/>
        <v>70436618.080000013</v>
      </c>
    </row>
    <row r="197" spans="1:6" ht="62.4" x14ac:dyDescent="0.3">
      <c r="A197" s="11" t="s">
        <v>170</v>
      </c>
      <c r="B197" s="14" t="s">
        <v>239</v>
      </c>
      <c r="C197" s="28">
        <v>315564272.62</v>
      </c>
      <c r="D197" s="28">
        <v>245127654.53999999</v>
      </c>
      <c r="E197" s="29">
        <f t="shared" si="6"/>
        <v>77.679153126178122</v>
      </c>
      <c r="F197" s="28">
        <f t="shared" si="7"/>
        <v>70436618.080000013</v>
      </c>
    </row>
    <row r="198" spans="1:6" ht="19.8" customHeight="1" x14ac:dyDescent="0.3">
      <c r="A198" s="11" t="s">
        <v>240</v>
      </c>
      <c r="B198" s="14" t="s">
        <v>241</v>
      </c>
      <c r="C198" s="28">
        <f>C199+C204+C208+C211</f>
        <v>52813477.210000001</v>
      </c>
      <c r="D198" s="28">
        <f>D199+D204+D208+D211</f>
        <v>36018688.310000002</v>
      </c>
      <c r="E198" s="29">
        <f t="shared" si="6"/>
        <v>68.199804695268242</v>
      </c>
      <c r="F198" s="28">
        <f t="shared" si="7"/>
        <v>16794788.899999999</v>
      </c>
    </row>
    <row r="199" spans="1:6" ht="62.4" x14ac:dyDescent="0.3">
      <c r="A199" s="11" t="s">
        <v>11</v>
      </c>
      <c r="B199" s="14" t="s">
        <v>242</v>
      </c>
      <c r="C199" s="28">
        <f>C200</f>
        <v>47335691.020000003</v>
      </c>
      <c r="D199" s="28">
        <f>D200</f>
        <v>32477275.199999999</v>
      </c>
      <c r="E199" s="29">
        <f t="shared" si="6"/>
        <v>68.61054417960834</v>
      </c>
      <c r="F199" s="28">
        <f t="shared" si="7"/>
        <v>14858415.820000004</v>
      </c>
    </row>
    <row r="200" spans="1:6" ht="31.2" x14ac:dyDescent="0.3">
      <c r="A200" s="11" t="s">
        <v>13</v>
      </c>
      <c r="B200" s="14" t="s">
        <v>243</v>
      </c>
      <c r="C200" s="28">
        <f>C201+C202+C203</f>
        <v>47335691.020000003</v>
      </c>
      <c r="D200" s="28">
        <f>D201+D202+D203</f>
        <v>32477275.199999999</v>
      </c>
      <c r="E200" s="29">
        <f t="shared" si="6"/>
        <v>68.61054417960834</v>
      </c>
      <c r="F200" s="28">
        <f t="shared" si="7"/>
        <v>14858415.820000004</v>
      </c>
    </row>
    <row r="201" spans="1:6" ht="18.600000000000001" customHeight="1" x14ac:dyDescent="0.3">
      <c r="A201" s="11" t="s">
        <v>15</v>
      </c>
      <c r="B201" s="14" t="s">
        <v>244</v>
      </c>
      <c r="C201" s="28">
        <v>35699992.100000001</v>
      </c>
      <c r="D201" s="28">
        <v>24825141.120000001</v>
      </c>
      <c r="E201" s="29">
        <f t="shared" si="6"/>
        <v>69.538225808178822</v>
      </c>
      <c r="F201" s="28">
        <f t="shared" si="7"/>
        <v>10874850.98</v>
      </c>
    </row>
    <row r="202" spans="1:6" ht="31.2" x14ac:dyDescent="0.3">
      <c r="A202" s="11" t="s">
        <v>17</v>
      </c>
      <c r="B202" s="14" t="s">
        <v>245</v>
      </c>
      <c r="C202" s="28">
        <v>998134.6</v>
      </c>
      <c r="D202" s="28">
        <v>315092.71999999997</v>
      </c>
      <c r="E202" s="29">
        <f t="shared" si="6"/>
        <v>31.568159244254229</v>
      </c>
      <c r="F202" s="28">
        <f t="shared" si="7"/>
        <v>683041.88</v>
      </c>
    </row>
    <row r="203" spans="1:6" ht="46.8" x14ac:dyDescent="0.3">
      <c r="A203" s="11" t="s">
        <v>19</v>
      </c>
      <c r="B203" s="14" t="s">
        <v>246</v>
      </c>
      <c r="C203" s="28">
        <v>10637564.32</v>
      </c>
      <c r="D203" s="28">
        <v>7337041.3600000003</v>
      </c>
      <c r="E203" s="29">
        <f t="shared" si="6"/>
        <v>68.972944738913696</v>
      </c>
      <c r="F203" s="28">
        <f t="shared" si="7"/>
        <v>3300522.96</v>
      </c>
    </row>
    <row r="204" spans="1:6" ht="31.2" x14ac:dyDescent="0.3">
      <c r="A204" s="11" t="s">
        <v>28</v>
      </c>
      <c r="B204" s="14" t="s">
        <v>247</v>
      </c>
      <c r="C204" s="28">
        <f>C205</f>
        <v>4268446.8600000003</v>
      </c>
      <c r="D204" s="28">
        <f>D205</f>
        <v>2382747.23</v>
      </c>
      <c r="E204" s="29">
        <f t="shared" si="6"/>
        <v>55.822347288165602</v>
      </c>
      <c r="F204" s="28">
        <f t="shared" si="7"/>
        <v>1885699.6300000004</v>
      </c>
    </row>
    <row r="205" spans="1:6" ht="31.2" x14ac:dyDescent="0.3">
      <c r="A205" s="11" t="s">
        <v>30</v>
      </c>
      <c r="B205" s="14" t="s">
        <v>248</v>
      </c>
      <c r="C205" s="28">
        <f>C206+C207</f>
        <v>4268446.8600000003</v>
      </c>
      <c r="D205" s="28">
        <f>D206+D207</f>
        <v>2382747.23</v>
      </c>
      <c r="E205" s="29">
        <f t="shared" si="6"/>
        <v>55.822347288165602</v>
      </c>
      <c r="F205" s="28">
        <f t="shared" si="7"/>
        <v>1885699.6300000004</v>
      </c>
    </row>
    <row r="206" spans="1:6" ht="31.2" x14ac:dyDescent="0.3">
      <c r="A206" s="11" t="s">
        <v>32</v>
      </c>
      <c r="B206" s="14" t="s">
        <v>249</v>
      </c>
      <c r="C206" s="28">
        <v>1927316.7</v>
      </c>
      <c r="D206" s="28">
        <v>979461.07</v>
      </c>
      <c r="E206" s="29">
        <f t="shared" si="6"/>
        <v>50.819933745190916</v>
      </c>
      <c r="F206" s="28">
        <f t="shared" si="7"/>
        <v>947855.63</v>
      </c>
    </row>
    <row r="207" spans="1:6" ht="15.6" x14ac:dyDescent="0.3">
      <c r="A207" s="11" t="s">
        <v>34</v>
      </c>
      <c r="B207" s="14" t="s">
        <v>250</v>
      </c>
      <c r="C207" s="28">
        <v>2341130.16</v>
      </c>
      <c r="D207" s="28">
        <v>1403286.16</v>
      </c>
      <c r="E207" s="29">
        <f t="shared" si="6"/>
        <v>59.940544271148084</v>
      </c>
      <c r="F207" s="28">
        <f t="shared" si="7"/>
        <v>937844.00000000023</v>
      </c>
    </row>
    <row r="208" spans="1:6" ht="19.2" customHeight="1" x14ac:dyDescent="0.3">
      <c r="A208" s="11" t="s">
        <v>78</v>
      </c>
      <c r="B208" s="14" t="s">
        <v>443</v>
      </c>
      <c r="C208" s="28">
        <f>C209</f>
        <v>133272</v>
      </c>
      <c r="D208" s="28">
        <f>D209</f>
        <v>133272</v>
      </c>
      <c r="E208" s="29">
        <f t="shared" si="6"/>
        <v>100</v>
      </c>
      <c r="F208" s="28">
        <f t="shared" si="7"/>
        <v>0</v>
      </c>
    </row>
    <row r="209" spans="1:6" ht="31.2" x14ac:dyDescent="0.3">
      <c r="A209" s="11" t="s">
        <v>80</v>
      </c>
      <c r="B209" s="14" t="s">
        <v>444</v>
      </c>
      <c r="C209" s="28">
        <f>C210</f>
        <v>133272</v>
      </c>
      <c r="D209" s="28">
        <f>D210</f>
        <v>133272</v>
      </c>
      <c r="E209" s="29">
        <f t="shared" si="6"/>
        <v>100</v>
      </c>
      <c r="F209" s="28">
        <f t="shared" si="7"/>
        <v>0</v>
      </c>
    </row>
    <row r="210" spans="1:6" ht="31.2" x14ac:dyDescent="0.3">
      <c r="A210" s="11" t="s">
        <v>82</v>
      </c>
      <c r="B210" s="14" t="s">
        <v>445</v>
      </c>
      <c r="C210" s="28">
        <v>133272</v>
      </c>
      <c r="D210" s="28">
        <v>133272</v>
      </c>
      <c r="E210" s="29">
        <f t="shared" si="6"/>
        <v>100</v>
      </c>
      <c r="F210" s="28">
        <f t="shared" si="7"/>
        <v>0</v>
      </c>
    </row>
    <row r="211" spans="1:6" ht="15.6" x14ac:dyDescent="0.3">
      <c r="A211" s="11" t="s">
        <v>36</v>
      </c>
      <c r="B211" s="14" t="s">
        <v>251</v>
      </c>
      <c r="C211" s="28">
        <f>C212+C214</f>
        <v>1076067.33</v>
      </c>
      <c r="D211" s="28">
        <f>D212+D214</f>
        <v>1025393.88</v>
      </c>
      <c r="E211" s="29">
        <f t="shared" si="6"/>
        <v>95.290866232320226</v>
      </c>
      <c r="F211" s="28">
        <f t="shared" si="7"/>
        <v>50673.45000000007</v>
      </c>
    </row>
    <row r="212" spans="1:6" ht="15.6" x14ac:dyDescent="0.3">
      <c r="A212" s="11" t="s">
        <v>56</v>
      </c>
      <c r="B212" s="14" t="s">
        <v>252</v>
      </c>
      <c r="C212" s="28">
        <f>C213</f>
        <v>216067.33</v>
      </c>
      <c r="D212" s="28">
        <f>D213</f>
        <v>201550.88</v>
      </c>
      <c r="E212" s="29">
        <f t="shared" si="6"/>
        <v>93.281515534995506</v>
      </c>
      <c r="F212" s="28">
        <f t="shared" si="7"/>
        <v>14516.449999999983</v>
      </c>
    </row>
    <row r="213" spans="1:6" ht="31.2" x14ac:dyDescent="0.3">
      <c r="A213" s="11" t="s">
        <v>58</v>
      </c>
      <c r="B213" s="14" t="s">
        <v>253</v>
      </c>
      <c r="C213" s="28">
        <v>216067.33</v>
      </c>
      <c r="D213" s="28">
        <v>201550.88</v>
      </c>
      <c r="E213" s="29">
        <f t="shared" si="6"/>
        <v>93.281515534995506</v>
      </c>
      <c r="F213" s="28">
        <f t="shared" si="7"/>
        <v>14516.449999999983</v>
      </c>
    </row>
    <row r="214" spans="1:6" ht="15.6" x14ac:dyDescent="0.3">
      <c r="A214" s="11" t="s">
        <v>38</v>
      </c>
      <c r="B214" s="14" t="s">
        <v>254</v>
      </c>
      <c r="C214" s="28">
        <f>C215+C216+C217</f>
        <v>860000</v>
      </c>
      <c r="D214" s="28">
        <f>D215+D216+D217</f>
        <v>823843</v>
      </c>
      <c r="E214" s="29">
        <f t="shared" si="6"/>
        <v>95.795697674418605</v>
      </c>
      <c r="F214" s="28">
        <f t="shared" si="7"/>
        <v>36157</v>
      </c>
    </row>
    <row r="215" spans="1:6" ht="20.399999999999999" customHeight="1" x14ac:dyDescent="0.3">
      <c r="A215" s="11" t="s">
        <v>61</v>
      </c>
      <c r="B215" s="14" t="s">
        <v>255</v>
      </c>
      <c r="C215" s="28">
        <v>700000</v>
      </c>
      <c r="D215" s="28">
        <v>667689</v>
      </c>
      <c r="E215" s="29">
        <f t="shared" si="6"/>
        <v>95.384142857142862</v>
      </c>
      <c r="F215" s="28">
        <f t="shared" si="7"/>
        <v>32311</v>
      </c>
    </row>
    <row r="216" spans="1:6" ht="15.6" x14ac:dyDescent="0.3">
      <c r="A216" s="11" t="s">
        <v>63</v>
      </c>
      <c r="B216" s="14" t="s">
        <v>256</v>
      </c>
      <c r="C216" s="28">
        <v>10000</v>
      </c>
      <c r="D216" s="28">
        <v>6154</v>
      </c>
      <c r="E216" s="29">
        <f>D216*100/C216</f>
        <v>61.54</v>
      </c>
      <c r="F216" s="28">
        <f>C216-D216</f>
        <v>3846</v>
      </c>
    </row>
    <row r="217" spans="1:6" ht="15.6" x14ac:dyDescent="0.3">
      <c r="A217" s="11" t="s">
        <v>40</v>
      </c>
      <c r="B217" s="14" t="s">
        <v>446</v>
      </c>
      <c r="C217" s="28">
        <v>150000</v>
      </c>
      <c r="D217" s="28">
        <v>150000</v>
      </c>
      <c r="E217" s="29">
        <f>D217*100/C217</f>
        <v>100</v>
      </c>
      <c r="F217" s="28">
        <f>C217-D217</f>
        <v>0</v>
      </c>
    </row>
    <row r="218" spans="1:6" ht="15.6" x14ac:dyDescent="0.3">
      <c r="A218" s="21" t="s">
        <v>257</v>
      </c>
      <c r="B218" s="15" t="s">
        <v>258</v>
      </c>
      <c r="C218" s="26">
        <f>C219+C227+C235+C242+C246+C255</f>
        <v>2858420229.6800003</v>
      </c>
      <c r="D218" s="26">
        <f>D219+D227+D235+D242+D246+D255</f>
        <v>2161874603.0300002</v>
      </c>
      <c r="E218" s="27">
        <f t="shared" ref="E218:E286" si="8">D218*100/C218</f>
        <v>75.631797612628205</v>
      </c>
      <c r="F218" s="26">
        <f t="shared" ref="F218:F286" si="9">C218-D218</f>
        <v>696545626.6500001</v>
      </c>
    </row>
    <row r="219" spans="1:6" ht="15.6" x14ac:dyDescent="0.3">
      <c r="A219" s="11" t="s">
        <v>259</v>
      </c>
      <c r="B219" s="14" t="s">
        <v>260</v>
      </c>
      <c r="C219" s="28">
        <f>C220+C223</f>
        <v>1299090537.9200001</v>
      </c>
      <c r="D219" s="28">
        <f>D220+D223</f>
        <v>980618166.82999992</v>
      </c>
      <c r="E219" s="29">
        <f t="shared" si="8"/>
        <v>75.484974927158461</v>
      </c>
      <c r="F219" s="28">
        <f t="shared" si="9"/>
        <v>318472371.09000015</v>
      </c>
    </row>
    <row r="220" spans="1:6" ht="15.6" x14ac:dyDescent="0.3">
      <c r="A220" s="11" t="s">
        <v>78</v>
      </c>
      <c r="B220" s="14" t="s">
        <v>261</v>
      </c>
      <c r="C220" s="28">
        <f>C221</f>
        <v>4526702.03</v>
      </c>
      <c r="D220" s="28">
        <f>D221</f>
        <v>3283000</v>
      </c>
      <c r="E220" s="29">
        <f t="shared" si="8"/>
        <v>72.525206612726834</v>
      </c>
      <c r="F220" s="28">
        <f t="shared" si="9"/>
        <v>1243702.0300000003</v>
      </c>
    </row>
    <row r="221" spans="1:6" ht="31.2" x14ac:dyDescent="0.3">
      <c r="A221" s="11" t="s">
        <v>80</v>
      </c>
      <c r="B221" s="14" t="s">
        <v>262</v>
      </c>
      <c r="C221" s="28">
        <f>C222</f>
        <v>4526702.03</v>
      </c>
      <c r="D221" s="28">
        <f>D222</f>
        <v>3283000</v>
      </c>
      <c r="E221" s="29">
        <f t="shared" si="8"/>
        <v>72.525206612726834</v>
      </c>
      <c r="F221" s="28">
        <f t="shared" si="9"/>
        <v>1243702.0300000003</v>
      </c>
    </row>
    <row r="222" spans="1:6" ht="31.2" x14ac:dyDescent="0.3">
      <c r="A222" s="11" t="s">
        <v>82</v>
      </c>
      <c r="B222" s="14" t="s">
        <v>263</v>
      </c>
      <c r="C222" s="28">
        <v>4526702.03</v>
      </c>
      <c r="D222" s="28">
        <v>3283000</v>
      </c>
      <c r="E222" s="29">
        <f t="shared" si="8"/>
        <v>72.525206612726834</v>
      </c>
      <c r="F222" s="28">
        <f t="shared" si="9"/>
        <v>1243702.0300000003</v>
      </c>
    </row>
    <row r="223" spans="1:6" ht="31.2" x14ac:dyDescent="0.3">
      <c r="A223" s="11" t="s">
        <v>115</v>
      </c>
      <c r="B223" s="14" t="s">
        <v>264</v>
      </c>
      <c r="C223" s="28">
        <f>C224</f>
        <v>1294563835.8900001</v>
      </c>
      <c r="D223" s="28">
        <f>D224</f>
        <v>977335166.82999992</v>
      </c>
      <c r="E223" s="29">
        <f t="shared" si="8"/>
        <v>75.495324350544024</v>
      </c>
      <c r="F223" s="28">
        <f t="shared" si="9"/>
        <v>317228669.06000018</v>
      </c>
    </row>
    <row r="224" spans="1:6" ht="15.6" x14ac:dyDescent="0.3">
      <c r="A224" s="11" t="s">
        <v>183</v>
      </c>
      <c r="B224" s="14" t="s">
        <v>265</v>
      </c>
      <c r="C224" s="28">
        <f>C225+C226</f>
        <v>1294563835.8900001</v>
      </c>
      <c r="D224" s="28">
        <f>D225+D226</f>
        <v>977335166.82999992</v>
      </c>
      <c r="E224" s="29">
        <f t="shared" si="8"/>
        <v>75.495324350544024</v>
      </c>
      <c r="F224" s="28">
        <f t="shared" si="9"/>
        <v>317228669.06000018</v>
      </c>
    </row>
    <row r="225" spans="1:6" ht="51" customHeight="1" x14ac:dyDescent="0.3">
      <c r="A225" s="11" t="s">
        <v>266</v>
      </c>
      <c r="B225" s="14" t="s">
        <v>267</v>
      </c>
      <c r="C225" s="28">
        <v>1280989204</v>
      </c>
      <c r="D225" s="28">
        <v>968341517.30999994</v>
      </c>
      <c r="E225" s="29">
        <f t="shared" si="8"/>
        <v>75.593261386299702</v>
      </c>
      <c r="F225" s="28">
        <f t="shared" si="9"/>
        <v>312647686.69000006</v>
      </c>
    </row>
    <row r="226" spans="1:6" ht="15.6" x14ac:dyDescent="0.3">
      <c r="A226" s="11" t="s">
        <v>185</v>
      </c>
      <c r="B226" s="14" t="s">
        <v>268</v>
      </c>
      <c r="C226" s="28">
        <v>13574631.890000001</v>
      </c>
      <c r="D226" s="28">
        <v>8993649.5199999996</v>
      </c>
      <c r="E226" s="29">
        <f t="shared" si="8"/>
        <v>66.253358417957074</v>
      </c>
      <c r="F226" s="28">
        <f t="shared" si="9"/>
        <v>4580982.370000001</v>
      </c>
    </row>
    <row r="227" spans="1:6" ht="15.6" x14ac:dyDescent="0.3">
      <c r="A227" s="11" t="s">
        <v>269</v>
      </c>
      <c r="B227" s="14" t="s">
        <v>270</v>
      </c>
      <c r="C227" s="28">
        <f>C228</f>
        <v>1306302556.22</v>
      </c>
      <c r="D227" s="28">
        <f>D228</f>
        <v>1000829192.86</v>
      </c>
      <c r="E227" s="29">
        <f t="shared" si="8"/>
        <v>76.615420225163064</v>
      </c>
      <c r="F227" s="28">
        <f t="shared" si="9"/>
        <v>305473363.36000001</v>
      </c>
    </row>
    <row r="228" spans="1:6" ht="31.2" x14ac:dyDescent="0.3">
      <c r="A228" s="11" t="s">
        <v>115</v>
      </c>
      <c r="B228" s="14" t="s">
        <v>271</v>
      </c>
      <c r="C228" s="28">
        <f>C229+C232</f>
        <v>1306302556.22</v>
      </c>
      <c r="D228" s="28">
        <f>D229+D232</f>
        <v>1000829192.86</v>
      </c>
      <c r="E228" s="29">
        <f t="shared" si="8"/>
        <v>76.615420225163064</v>
      </c>
      <c r="F228" s="28">
        <f t="shared" si="9"/>
        <v>305473363.36000001</v>
      </c>
    </row>
    <row r="229" spans="1:6" ht="15.6" x14ac:dyDescent="0.3">
      <c r="A229" s="11" t="s">
        <v>183</v>
      </c>
      <c r="B229" s="14" t="s">
        <v>272</v>
      </c>
      <c r="C229" s="28">
        <f>C230+C231</f>
        <v>1248673561.26</v>
      </c>
      <c r="D229" s="28">
        <f>D230+D231</f>
        <v>959478003.75999999</v>
      </c>
      <c r="E229" s="29">
        <f t="shared" si="8"/>
        <v>76.83977890841372</v>
      </c>
      <c r="F229" s="28">
        <f t="shared" si="9"/>
        <v>289195557.5</v>
      </c>
    </row>
    <row r="230" spans="1:6" ht="48" customHeight="1" x14ac:dyDescent="0.3">
      <c r="A230" s="11" t="s">
        <v>266</v>
      </c>
      <c r="B230" s="14" t="s">
        <v>273</v>
      </c>
      <c r="C230" s="28">
        <v>1028408351.23</v>
      </c>
      <c r="D230" s="28">
        <v>796895641.67999995</v>
      </c>
      <c r="E230" s="29">
        <f t="shared" si="8"/>
        <v>77.488250725200203</v>
      </c>
      <c r="F230" s="28">
        <f t="shared" si="9"/>
        <v>231512709.55000007</v>
      </c>
    </row>
    <row r="231" spans="1:6" ht="15.6" x14ac:dyDescent="0.3">
      <c r="A231" s="11" t="s">
        <v>185</v>
      </c>
      <c r="B231" s="14" t="s">
        <v>274</v>
      </c>
      <c r="C231" s="28">
        <v>220265210.03</v>
      </c>
      <c r="D231" s="28">
        <v>162582362.08000001</v>
      </c>
      <c r="E231" s="29">
        <f t="shared" si="8"/>
        <v>73.81209318432829</v>
      </c>
      <c r="F231" s="28">
        <f t="shared" si="9"/>
        <v>57682847.949999988</v>
      </c>
    </row>
    <row r="232" spans="1:6" ht="15.6" x14ac:dyDescent="0.3">
      <c r="A232" s="11" t="s">
        <v>275</v>
      </c>
      <c r="B232" s="14" t="s">
        <v>276</v>
      </c>
      <c r="C232" s="28">
        <f>C233+C234</f>
        <v>57628994.960000001</v>
      </c>
      <c r="D232" s="28">
        <f>D233+D234</f>
        <v>41351189.100000001</v>
      </c>
      <c r="E232" s="29">
        <f t="shared" si="8"/>
        <v>71.754138916879697</v>
      </c>
      <c r="F232" s="28">
        <f t="shared" si="9"/>
        <v>16277805.859999999</v>
      </c>
    </row>
    <row r="233" spans="1:6" ht="48" customHeight="1" x14ac:dyDescent="0.3">
      <c r="A233" s="11" t="s">
        <v>277</v>
      </c>
      <c r="B233" s="14" t="s">
        <v>278</v>
      </c>
      <c r="C233" s="28">
        <v>52755606</v>
      </c>
      <c r="D233" s="28">
        <v>37438747</v>
      </c>
      <c r="E233" s="29">
        <f t="shared" si="8"/>
        <v>70.966386017819602</v>
      </c>
      <c r="F233" s="28">
        <f t="shared" si="9"/>
        <v>15316859</v>
      </c>
    </row>
    <row r="234" spans="1:6" ht="15.6" x14ac:dyDescent="0.3">
      <c r="A234" s="11" t="s">
        <v>279</v>
      </c>
      <c r="B234" s="14" t="s">
        <v>280</v>
      </c>
      <c r="C234" s="28">
        <v>4873388.96</v>
      </c>
      <c r="D234" s="28">
        <v>3912442.1</v>
      </c>
      <c r="E234" s="29">
        <f t="shared" si="8"/>
        <v>80.281753254515522</v>
      </c>
      <c r="F234" s="28">
        <f t="shared" si="9"/>
        <v>960946.85999999987</v>
      </c>
    </row>
    <row r="235" spans="1:6" ht="15.6" x14ac:dyDescent="0.3">
      <c r="A235" s="11" t="s">
        <v>281</v>
      </c>
      <c r="B235" s="14" t="s">
        <v>282</v>
      </c>
      <c r="C235" s="28">
        <f>C236</f>
        <v>156363281.09</v>
      </c>
      <c r="D235" s="28">
        <f>D236</f>
        <v>113482649.72999999</v>
      </c>
      <c r="E235" s="29">
        <f t="shared" si="8"/>
        <v>72.576278099895674</v>
      </c>
      <c r="F235" s="28">
        <f t="shared" si="9"/>
        <v>42880631.360000014</v>
      </c>
    </row>
    <row r="236" spans="1:6" ht="31.2" x14ac:dyDescent="0.3">
      <c r="A236" s="11" t="s">
        <v>115</v>
      </c>
      <c r="B236" s="14" t="s">
        <v>283</v>
      </c>
      <c r="C236" s="28">
        <f>C237+C240</f>
        <v>156363281.09</v>
      </c>
      <c r="D236" s="28">
        <f>D237+D240</f>
        <v>113482649.72999999</v>
      </c>
      <c r="E236" s="29">
        <f t="shared" si="8"/>
        <v>72.576278099895674</v>
      </c>
      <c r="F236" s="28">
        <f t="shared" si="9"/>
        <v>42880631.360000014</v>
      </c>
    </row>
    <row r="237" spans="1:6" ht="15.6" x14ac:dyDescent="0.3">
      <c r="A237" s="11" t="s">
        <v>183</v>
      </c>
      <c r="B237" s="14" t="s">
        <v>284</v>
      </c>
      <c r="C237" s="28">
        <f>C238+C239</f>
        <v>153923171.09</v>
      </c>
      <c r="D237" s="28">
        <f>D238+D239</f>
        <v>111693025.06999999</v>
      </c>
      <c r="E237" s="29">
        <f t="shared" si="8"/>
        <v>72.564139810173401</v>
      </c>
      <c r="F237" s="28">
        <f t="shared" si="9"/>
        <v>42230146.020000011</v>
      </c>
    </row>
    <row r="238" spans="1:6" ht="48" customHeight="1" x14ac:dyDescent="0.3">
      <c r="A238" s="11" t="s">
        <v>266</v>
      </c>
      <c r="B238" s="14" t="s">
        <v>285</v>
      </c>
      <c r="C238" s="28">
        <v>145180754.30000001</v>
      </c>
      <c r="D238" s="28">
        <v>103489824.94</v>
      </c>
      <c r="E238" s="29">
        <f t="shared" si="8"/>
        <v>71.283432462507875</v>
      </c>
      <c r="F238" s="28">
        <f t="shared" si="9"/>
        <v>41690929.360000014</v>
      </c>
    </row>
    <row r="239" spans="1:6" ht="15.6" x14ac:dyDescent="0.3">
      <c r="A239" s="11" t="s">
        <v>185</v>
      </c>
      <c r="B239" s="14" t="s">
        <v>286</v>
      </c>
      <c r="C239" s="28">
        <v>8742416.7899999991</v>
      </c>
      <c r="D239" s="28">
        <v>8203200.1299999999</v>
      </c>
      <c r="E239" s="29">
        <f t="shared" si="8"/>
        <v>93.832178527374936</v>
      </c>
      <c r="F239" s="28">
        <f t="shared" si="9"/>
        <v>539216.65999999922</v>
      </c>
    </row>
    <row r="240" spans="1:6" ht="15.6" x14ac:dyDescent="0.3">
      <c r="A240" s="11" t="s">
        <v>275</v>
      </c>
      <c r="B240" s="14" t="s">
        <v>287</v>
      </c>
      <c r="C240" s="28">
        <f>C241</f>
        <v>2440110</v>
      </c>
      <c r="D240" s="28">
        <f>D241</f>
        <v>1789624.66</v>
      </c>
      <c r="E240" s="29">
        <f t="shared" si="8"/>
        <v>73.341966550688284</v>
      </c>
      <c r="F240" s="28">
        <f t="shared" si="9"/>
        <v>650485.34000000008</v>
      </c>
    </row>
    <row r="241" spans="1:6" ht="15.6" x14ac:dyDescent="0.3">
      <c r="A241" s="11" t="s">
        <v>279</v>
      </c>
      <c r="B241" s="14" t="s">
        <v>288</v>
      </c>
      <c r="C241" s="28">
        <v>2440110</v>
      </c>
      <c r="D241" s="28">
        <v>1789624.66</v>
      </c>
      <c r="E241" s="29">
        <f t="shared" si="8"/>
        <v>73.341966550688284</v>
      </c>
      <c r="F241" s="28">
        <f t="shared" si="9"/>
        <v>650485.34000000008</v>
      </c>
    </row>
    <row r="242" spans="1:6" ht="31.2" x14ac:dyDescent="0.3">
      <c r="A242" s="11" t="s">
        <v>289</v>
      </c>
      <c r="B242" s="14" t="s">
        <v>290</v>
      </c>
      <c r="C242" s="28">
        <f>C243</f>
        <v>575015</v>
      </c>
      <c r="D242" s="28">
        <f t="shared" ref="C242:D244" si="10">D243</f>
        <v>215950</v>
      </c>
      <c r="E242" s="29">
        <f t="shared" si="8"/>
        <v>37.555542029338362</v>
      </c>
      <c r="F242" s="28">
        <f t="shared" si="9"/>
        <v>359065</v>
      </c>
    </row>
    <row r="243" spans="1:6" ht="31.2" x14ac:dyDescent="0.3">
      <c r="A243" s="11" t="s">
        <v>28</v>
      </c>
      <c r="B243" s="14" t="s">
        <v>291</v>
      </c>
      <c r="C243" s="28">
        <f t="shared" si="10"/>
        <v>575015</v>
      </c>
      <c r="D243" s="28">
        <f t="shared" si="10"/>
        <v>215950</v>
      </c>
      <c r="E243" s="29">
        <f t="shared" si="8"/>
        <v>37.555542029338362</v>
      </c>
      <c r="F243" s="28">
        <f t="shared" si="9"/>
        <v>359065</v>
      </c>
    </row>
    <row r="244" spans="1:6" ht="31.2" x14ac:dyDescent="0.3">
      <c r="A244" s="11" t="s">
        <v>30</v>
      </c>
      <c r="B244" s="14" t="s">
        <v>292</v>
      </c>
      <c r="C244" s="28">
        <f t="shared" si="10"/>
        <v>575015</v>
      </c>
      <c r="D244" s="28">
        <f t="shared" si="10"/>
        <v>215950</v>
      </c>
      <c r="E244" s="29">
        <f t="shared" si="8"/>
        <v>37.555542029338362</v>
      </c>
      <c r="F244" s="28">
        <f t="shared" si="9"/>
        <v>359065</v>
      </c>
    </row>
    <row r="245" spans="1:6" ht="15.6" x14ac:dyDescent="0.3">
      <c r="A245" s="11" t="s">
        <v>34</v>
      </c>
      <c r="B245" s="14" t="s">
        <v>293</v>
      </c>
      <c r="C245" s="28">
        <v>575015</v>
      </c>
      <c r="D245" s="28">
        <v>215950</v>
      </c>
      <c r="E245" s="29">
        <f t="shared" si="8"/>
        <v>37.555542029338362</v>
      </c>
      <c r="F245" s="28">
        <f t="shared" si="9"/>
        <v>359065</v>
      </c>
    </row>
    <row r="246" spans="1:6" ht="15.6" x14ac:dyDescent="0.3">
      <c r="A246" s="11" t="s">
        <v>294</v>
      </c>
      <c r="B246" s="14" t="s">
        <v>295</v>
      </c>
      <c r="C246" s="28">
        <f>C247+C250</f>
        <v>13687768.449999999</v>
      </c>
      <c r="D246" s="28">
        <f>D247+D250</f>
        <v>10594272.49</v>
      </c>
      <c r="E246" s="29">
        <f t="shared" si="8"/>
        <v>77.399559531561195</v>
      </c>
      <c r="F246" s="28">
        <f t="shared" si="9"/>
        <v>3093495.959999999</v>
      </c>
    </row>
    <row r="247" spans="1:6" ht="31.2" x14ac:dyDescent="0.3">
      <c r="A247" s="11" t="s">
        <v>28</v>
      </c>
      <c r="B247" s="14" t="s">
        <v>296</v>
      </c>
      <c r="C247" s="28">
        <f>C248</f>
        <v>3470335.27</v>
      </c>
      <c r="D247" s="28">
        <f>D248</f>
        <v>469390</v>
      </c>
      <c r="E247" s="29">
        <f t="shared" si="8"/>
        <v>13.525782481529514</v>
      </c>
      <c r="F247" s="28">
        <f t="shared" si="9"/>
        <v>3000945.27</v>
      </c>
    </row>
    <row r="248" spans="1:6" ht="31.2" x14ac:dyDescent="0.3">
      <c r="A248" s="11" t="s">
        <v>30</v>
      </c>
      <c r="B248" s="14" t="s">
        <v>297</v>
      </c>
      <c r="C248" s="28">
        <f>C249</f>
        <v>3470335.27</v>
      </c>
      <c r="D248" s="28">
        <f>D249</f>
        <v>469390</v>
      </c>
      <c r="E248" s="29">
        <f t="shared" si="8"/>
        <v>13.525782481529514</v>
      </c>
      <c r="F248" s="28">
        <f t="shared" si="9"/>
        <v>3000945.27</v>
      </c>
    </row>
    <row r="249" spans="1:6" ht="15.6" x14ac:dyDescent="0.3">
      <c r="A249" s="11" t="s">
        <v>34</v>
      </c>
      <c r="B249" s="14" t="s">
        <v>298</v>
      </c>
      <c r="C249" s="28">
        <v>3470335.27</v>
      </c>
      <c r="D249" s="28">
        <v>469390</v>
      </c>
      <c r="E249" s="29">
        <f t="shared" si="8"/>
        <v>13.525782481529514</v>
      </c>
      <c r="F249" s="28">
        <f t="shared" si="9"/>
        <v>3000945.27</v>
      </c>
    </row>
    <row r="250" spans="1:6" ht="31.2" x14ac:dyDescent="0.3">
      <c r="A250" s="11" t="s">
        <v>115</v>
      </c>
      <c r="B250" s="14" t="s">
        <v>299</v>
      </c>
      <c r="C250" s="28">
        <f>C251+C253</f>
        <v>10217433.18</v>
      </c>
      <c r="D250" s="28">
        <f>D251+D253</f>
        <v>10124882.49</v>
      </c>
      <c r="E250" s="29">
        <f t="shared" si="8"/>
        <v>99.094188448609955</v>
      </c>
      <c r="F250" s="28">
        <f t="shared" si="9"/>
        <v>92550.689999999478</v>
      </c>
    </row>
    <row r="251" spans="1:6" ht="15.6" x14ac:dyDescent="0.3">
      <c r="A251" s="11" t="s">
        <v>183</v>
      </c>
      <c r="B251" s="14" t="s">
        <v>300</v>
      </c>
      <c r="C251" s="28">
        <f>C252</f>
        <v>9714204.1799999997</v>
      </c>
      <c r="D251" s="28">
        <f>D252</f>
        <v>9621658.4900000002</v>
      </c>
      <c r="E251" s="29">
        <f t="shared" si="8"/>
        <v>99.047315783308974</v>
      </c>
      <c r="F251" s="28">
        <f t="shared" si="9"/>
        <v>92545.689999999478</v>
      </c>
    </row>
    <row r="252" spans="1:6" ht="15.6" x14ac:dyDescent="0.3">
      <c r="A252" s="11" t="s">
        <v>185</v>
      </c>
      <c r="B252" s="14" t="s">
        <v>301</v>
      </c>
      <c r="C252" s="28">
        <v>9714204.1799999997</v>
      </c>
      <c r="D252" s="28">
        <v>9621658.4900000002</v>
      </c>
      <c r="E252" s="29">
        <f t="shared" si="8"/>
        <v>99.047315783308974</v>
      </c>
      <c r="F252" s="28">
        <f t="shared" si="9"/>
        <v>92545.689999999478</v>
      </c>
    </row>
    <row r="253" spans="1:6" ht="15.6" x14ac:dyDescent="0.3">
      <c r="A253" s="11" t="s">
        <v>275</v>
      </c>
      <c r="B253" s="14" t="s">
        <v>447</v>
      </c>
      <c r="C253" s="28">
        <f>C254</f>
        <v>503229</v>
      </c>
      <c r="D253" s="28">
        <f>D254</f>
        <v>503224</v>
      </c>
      <c r="E253" s="29">
        <f t="shared" si="8"/>
        <v>99.999006416561841</v>
      </c>
      <c r="F253" s="28">
        <f t="shared" si="9"/>
        <v>5</v>
      </c>
    </row>
    <row r="254" spans="1:6" ht="15.6" x14ac:dyDescent="0.3">
      <c r="A254" s="11" t="s">
        <v>279</v>
      </c>
      <c r="B254" s="14" t="s">
        <v>448</v>
      </c>
      <c r="C254" s="28">
        <v>503229</v>
      </c>
      <c r="D254" s="28">
        <v>503224</v>
      </c>
      <c r="E254" s="29">
        <f t="shared" si="8"/>
        <v>99.999006416561841</v>
      </c>
      <c r="F254" s="28">
        <f t="shared" si="9"/>
        <v>5</v>
      </c>
    </row>
    <row r="255" spans="1:6" ht="15.6" x14ac:dyDescent="0.3">
      <c r="A255" s="11" t="s">
        <v>302</v>
      </c>
      <c r="B255" s="14" t="s">
        <v>303</v>
      </c>
      <c r="C255" s="28">
        <f>C256+C261+C266+C269+C272</f>
        <v>82401070.999999985</v>
      </c>
      <c r="D255" s="28">
        <f>D256+D261+D266+D269+D272</f>
        <v>56134371.119999997</v>
      </c>
      <c r="E255" s="29">
        <f t="shared" si="8"/>
        <v>68.123351357896809</v>
      </c>
      <c r="F255" s="28">
        <f t="shared" si="9"/>
        <v>26266699.879999988</v>
      </c>
    </row>
    <row r="256" spans="1:6" ht="62.4" x14ac:dyDescent="0.3">
      <c r="A256" s="11" t="s">
        <v>11</v>
      </c>
      <c r="B256" s="14" t="s">
        <v>304</v>
      </c>
      <c r="C256" s="28">
        <f>C257</f>
        <v>67881875.329999998</v>
      </c>
      <c r="D256" s="28">
        <f>D257</f>
        <v>47676385.259999998</v>
      </c>
      <c r="E256" s="29">
        <f t="shared" si="8"/>
        <v>70.234337263410424</v>
      </c>
      <c r="F256" s="28">
        <f t="shared" si="9"/>
        <v>20205490.07</v>
      </c>
    </row>
    <row r="257" spans="1:6" ht="31.2" x14ac:dyDescent="0.3">
      <c r="A257" s="11" t="s">
        <v>13</v>
      </c>
      <c r="B257" s="14" t="s">
        <v>305</v>
      </c>
      <c r="C257" s="28">
        <f>C258+C259+C260</f>
        <v>67881875.329999998</v>
      </c>
      <c r="D257" s="28">
        <f>D258+D259+D260</f>
        <v>47676385.259999998</v>
      </c>
      <c r="E257" s="29">
        <f t="shared" si="8"/>
        <v>70.234337263410424</v>
      </c>
      <c r="F257" s="28">
        <f t="shared" si="9"/>
        <v>20205490.07</v>
      </c>
    </row>
    <row r="258" spans="1:6" ht="19.8" customHeight="1" x14ac:dyDescent="0.3">
      <c r="A258" s="11" t="s">
        <v>15</v>
      </c>
      <c r="B258" s="14" t="s">
        <v>306</v>
      </c>
      <c r="C258" s="28">
        <v>50616015</v>
      </c>
      <c r="D258" s="28">
        <v>35107381.899999999</v>
      </c>
      <c r="E258" s="29">
        <f t="shared" si="8"/>
        <v>69.360225019689921</v>
      </c>
      <c r="F258" s="28">
        <f t="shared" si="9"/>
        <v>15508633.100000001</v>
      </c>
    </row>
    <row r="259" spans="1:6" ht="31.2" x14ac:dyDescent="0.3">
      <c r="A259" s="11" t="s">
        <v>17</v>
      </c>
      <c r="B259" s="14" t="s">
        <v>307</v>
      </c>
      <c r="C259" s="28">
        <v>1982010</v>
      </c>
      <c r="D259" s="28">
        <v>1574401.3</v>
      </c>
      <c r="E259" s="29">
        <f t="shared" si="8"/>
        <v>79.434579038450863</v>
      </c>
      <c r="F259" s="28">
        <f t="shared" si="9"/>
        <v>407608.69999999995</v>
      </c>
    </row>
    <row r="260" spans="1:6" ht="46.8" x14ac:dyDescent="0.3">
      <c r="A260" s="11" t="s">
        <v>19</v>
      </c>
      <c r="B260" s="14" t="s">
        <v>308</v>
      </c>
      <c r="C260" s="28">
        <v>15283850.33</v>
      </c>
      <c r="D260" s="28">
        <v>10994602.060000001</v>
      </c>
      <c r="E260" s="29">
        <f t="shared" si="8"/>
        <v>71.936075155219086</v>
      </c>
      <c r="F260" s="28">
        <f t="shared" si="9"/>
        <v>4289248.2699999996</v>
      </c>
    </row>
    <row r="261" spans="1:6" ht="31.2" x14ac:dyDescent="0.3">
      <c r="A261" s="11" t="s">
        <v>28</v>
      </c>
      <c r="B261" s="14" t="s">
        <v>309</v>
      </c>
      <c r="C261" s="28">
        <f>C262</f>
        <v>5456643.0999999996</v>
      </c>
      <c r="D261" s="28">
        <f>D262</f>
        <v>2515050.29</v>
      </c>
      <c r="E261" s="29">
        <f t="shared" si="8"/>
        <v>46.091529973803858</v>
      </c>
      <c r="F261" s="28">
        <f t="shared" si="9"/>
        <v>2941592.8099999996</v>
      </c>
    </row>
    <row r="262" spans="1:6" ht="31.2" x14ac:dyDescent="0.3">
      <c r="A262" s="11" t="s">
        <v>30</v>
      </c>
      <c r="B262" s="14" t="s">
        <v>310</v>
      </c>
      <c r="C262" s="28">
        <f>C263+C264+C265</f>
        <v>5456643.0999999996</v>
      </c>
      <c r="D262" s="28">
        <f>D263+D264+D265</f>
        <v>2515050.29</v>
      </c>
      <c r="E262" s="29">
        <f t="shared" si="8"/>
        <v>46.091529973803858</v>
      </c>
      <c r="F262" s="28">
        <f t="shared" si="9"/>
        <v>2941592.8099999996</v>
      </c>
    </row>
    <row r="263" spans="1:6" ht="31.2" x14ac:dyDescent="0.3">
      <c r="A263" s="11" t="s">
        <v>32</v>
      </c>
      <c r="B263" s="14" t="s">
        <v>311</v>
      </c>
      <c r="C263" s="28">
        <v>2357715</v>
      </c>
      <c r="D263" s="28">
        <v>1110278.8799999999</v>
      </c>
      <c r="E263" s="29">
        <f t="shared" si="8"/>
        <v>47.091310018386437</v>
      </c>
      <c r="F263" s="28">
        <f t="shared" si="9"/>
        <v>1247436.1200000001</v>
      </c>
    </row>
    <row r="264" spans="1:6" ht="15.6" x14ac:dyDescent="0.3">
      <c r="A264" s="11" t="s">
        <v>34</v>
      </c>
      <c r="B264" s="14" t="s">
        <v>312</v>
      </c>
      <c r="C264" s="28">
        <v>1986828.1</v>
      </c>
      <c r="D264" s="28">
        <v>606228.06000000006</v>
      </c>
      <c r="E264" s="29">
        <f t="shared" si="8"/>
        <v>30.51235585001038</v>
      </c>
      <c r="F264" s="28">
        <f t="shared" si="9"/>
        <v>1380600.04</v>
      </c>
    </row>
    <row r="265" spans="1:6" ht="15.6" x14ac:dyDescent="0.3">
      <c r="A265" s="11" t="s">
        <v>53</v>
      </c>
      <c r="B265" s="14" t="s">
        <v>313</v>
      </c>
      <c r="C265" s="28">
        <v>1112100</v>
      </c>
      <c r="D265" s="28">
        <v>798543.35</v>
      </c>
      <c r="E265" s="29">
        <f t="shared" si="8"/>
        <v>71.804995054401587</v>
      </c>
      <c r="F265" s="28">
        <f t="shared" si="9"/>
        <v>313556.65000000002</v>
      </c>
    </row>
    <row r="266" spans="1:6" ht="19.8" customHeight="1" x14ac:dyDescent="0.3">
      <c r="A266" s="11" t="s">
        <v>78</v>
      </c>
      <c r="B266" s="14" t="s">
        <v>449</v>
      </c>
      <c r="C266" s="28">
        <f>C267</f>
        <v>98573.57</v>
      </c>
      <c r="D266" s="28">
        <f>D267</f>
        <v>98321.57</v>
      </c>
      <c r="E266" s="29">
        <f t="shared" si="8"/>
        <v>99.744353379917143</v>
      </c>
      <c r="F266" s="28">
        <f t="shared" si="9"/>
        <v>252</v>
      </c>
    </row>
    <row r="267" spans="1:6" ht="31.2" x14ac:dyDescent="0.3">
      <c r="A267" s="11" t="s">
        <v>80</v>
      </c>
      <c r="B267" s="14" t="s">
        <v>450</v>
      </c>
      <c r="C267" s="28">
        <f>C268</f>
        <v>98573.57</v>
      </c>
      <c r="D267" s="28">
        <f>D268</f>
        <v>98321.57</v>
      </c>
      <c r="E267" s="29">
        <f t="shared" si="8"/>
        <v>99.744353379917143</v>
      </c>
      <c r="F267" s="28">
        <f t="shared" si="9"/>
        <v>252</v>
      </c>
    </row>
    <row r="268" spans="1:6" ht="31.2" x14ac:dyDescent="0.3">
      <c r="A268" s="11" t="s">
        <v>82</v>
      </c>
      <c r="B268" s="14" t="s">
        <v>451</v>
      </c>
      <c r="C268" s="28">
        <v>98573.57</v>
      </c>
      <c r="D268" s="28">
        <v>98321.57</v>
      </c>
      <c r="E268" s="29">
        <f t="shared" si="8"/>
        <v>99.744353379917143</v>
      </c>
      <c r="F268" s="28">
        <f t="shared" si="9"/>
        <v>252</v>
      </c>
    </row>
    <row r="269" spans="1:6" ht="31.2" customHeight="1" x14ac:dyDescent="0.3">
      <c r="A269" s="11" t="s">
        <v>115</v>
      </c>
      <c r="B269" s="14" t="s">
        <v>314</v>
      </c>
      <c r="C269" s="28">
        <f>C270</f>
        <v>8782979</v>
      </c>
      <c r="D269" s="28">
        <f>D270</f>
        <v>5770060</v>
      </c>
      <c r="E269" s="29">
        <f t="shared" si="8"/>
        <v>65.695933008606758</v>
      </c>
      <c r="F269" s="28">
        <f t="shared" si="9"/>
        <v>3012919</v>
      </c>
    </row>
    <row r="270" spans="1:6" ht="15.6" x14ac:dyDescent="0.3">
      <c r="A270" s="11" t="s">
        <v>183</v>
      </c>
      <c r="B270" s="14" t="s">
        <v>315</v>
      </c>
      <c r="C270" s="28">
        <f>C271</f>
        <v>8782979</v>
      </c>
      <c r="D270" s="28">
        <f>D271</f>
        <v>5770060</v>
      </c>
      <c r="E270" s="29">
        <f t="shared" si="8"/>
        <v>65.695933008606758</v>
      </c>
      <c r="F270" s="28">
        <f t="shared" si="9"/>
        <v>3012919</v>
      </c>
    </row>
    <row r="271" spans="1:6" ht="47.4" customHeight="1" x14ac:dyDescent="0.3">
      <c r="A271" s="11" t="s">
        <v>266</v>
      </c>
      <c r="B271" s="14" t="s">
        <v>316</v>
      </c>
      <c r="C271" s="28">
        <v>8782979</v>
      </c>
      <c r="D271" s="28">
        <v>5770060</v>
      </c>
      <c r="E271" s="29">
        <f t="shared" si="8"/>
        <v>65.695933008606758</v>
      </c>
      <c r="F271" s="28">
        <f t="shared" si="9"/>
        <v>3012919</v>
      </c>
    </row>
    <row r="272" spans="1:6" ht="15.6" x14ac:dyDescent="0.3">
      <c r="A272" s="11" t="s">
        <v>36</v>
      </c>
      <c r="B272" s="14" t="s">
        <v>317</v>
      </c>
      <c r="C272" s="28">
        <f>C273</f>
        <v>181000</v>
      </c>
      <c r="D272" s="28">
        <f>D273</f>
        <v>74554</v>
      </c>
      <c r="E272" s="29">
        <f t="shared" si="8"/>
        <v>41.190055248618783</v>
      </c>
      <c r="F272" s="28">
        <f t="shared" si="9"/>
        <v>106446</v>
      </c>
    </row>
    <row r="273" spans="1:6" ht="15.6" x14ac:dyDescent="0.3">
      <c r="A273" s="11" t="s">
        <v>38</v>
      </c>
      <c r="B273" s="14" t="s">
        <v>318</v>
      </c>
      <c r="C273" s="28">
        <f>C274+C275</f>
        <v>181000</v>
      </c>
      <c r="D273" s="28">
        <f>D274+D275</f>
        <v>74554</v>
      </c>
      <c r="E273" s="29">
        <f t="shared" si="8"/>
        <v>41.190055248618783</v>
      </c>
      <c r="F273" s="28">
        <f t="shared" si="9"/>
        <v>106446</v>
      </c>
    </row>
    <row r="274" spans="1:6" ht="18.600000000000001" customHeight="1" x14ac:dyDescent="0.3">
      <c r="A274" s="11" t="s">
        <v>61</v>
      </c>
      <c r="B274" s="14" t="s">
        <v>319</v>
      </c>
      <c r="C274" s="28">
        <v>170000</v>
      </c>
      <c r="D274" s="28">
        <v>66364</v>
      </c>
      <c r="E274" s="29">
        <f t="shared" si="8"/>
        <v>39.037647058823531</v>
      </c>
      <c r="F274" s="28">
        <f t="shared" si="9"/>
        <v>103636</v>
      </c>
    </row>
    <row r="275" spans="1:6" ht="15.6" x14ac:dyDescent="0.3">
      <c r="A275" s="11" t="s">
        <v>63</v>
      </c>
      <c r="B275" s="14" t="s">
        <v>320</v>
      </c>
      <c r="C275" s="28">
        <v>11000</v>
      </c>
      <c r="D275" s="28">
        <v>8190</v>
      </c>
      <c r="E275" s="29">
        <f t="shared" si="8"/>
        <v>74.454545454545453</v>
      </c>
      <c r="F275" s="28">
        <f t="shared" si="9"/>
        <v>2810</v>
      </c>
    </row>
    <row r="276" spans="1:6" ht="15.6" x14ac:dyDescent="0.3">
      <c r="A276" s="21" t="s">
        <v>321</v>
      </c>
      <c r="B276" s="15" t="s">
        <v>322</v>
      </c>
      <c r="C276" s="26">
        <f>C277+C285</f>
        <v>263806033.69999999</v>
      </c>
      <c r="D276" s="26">
        <f>D277+D285</f>
        <v>186679572.26999998</v>
      </c>
      <c r="E276" s="27">
        <f t="shared" si="8"/>
        <v>70.763950942188032</v>
      </c>
      <c r="F276" s="26">
        <f t="shared" si="9"/>
        <v>77126461.430000007</v>
      </c>
    </row>
    <row r="277" spans="1:6" ht="15.6" x14ac:dyDescent="0.3">
      <c r="A277" s="11" t="s">
        <v>323</v>
      </c>
      <c r="B277" s="14" t="s">
        <v>324</v>
      </c>
      <c r="C277" s="28">
        <f>C278</f>
        <v>178579292.75</v>
      </c>
      <c r="D277" s="28">
        <f>D278</f>
        <v>126036443.16</v>
      </c>
      <c r="E277" s="29">
        <f t="shared" si="8"/>
        <v>70.577299987654925</v>
      </c>
      <c r="F277" s="28">
        <f t="shared" si="9"/>
        <v>52542849.590000004</v>
      </c>
    </row>
    <row r="278" spans="1:6" ht="31.2" x14ac:dyDescent="0.3">
      <c r="A278" s="11" t="s">
        <v>115</v>
      </c>
      <c r="B278" s="14" t="s">
        <v>325</v>
      </c>
      <c r="C278" s="28">
        <f>C279+C282</f>
        <v>178579292.75</v>
      </c>
      <c r="D278" s="28">
        <f>D279+D282</f>
        <v>126036443.16</v>
      </c>
      <c r="E278" s="29">
        <f t="shared" si="8"/>
        <v>70.577299987654925</v>
      </c>
      <c r="F278" s="28">
        <f t="shared" si="9"/>
        <v>52542849.590000004</v>
      </c>
    </row>
    <row r="279" spans="1:6" ht="15.6" x14ac:dyDescent="0.3">
      <c r="A279" s="11" t="s">
        <v>183</v>
      </c>
      <c r="B279" s="14" t="s">
        <v>326</v>
      </c>
      <c r="C279" s="28">
        <f>C280+C281</f>
        <v>133263431.10000001</v>
      </c>
      <c r="D279" s="28">
        <f>D280+D281</f>
        <v>91703159.420000002</v>
      </c>
      <c r="E279" s="29">
        <f t="shared" si="8"/>
        <v>68.813446166778149</v>
      </c>
      <c r="F279" s="28">
        <f t="shared" si="9"/>
        <v>41560271.680000007</v>
      </c>
    </row>
    <row r="280" spans="1:6" ht="62.4" customHeight="1" x14ac:dyDescent="0.3">
      <c r="A280" s="11" t="s">
        <v>266</v>
      </c>
      <c r="B280" s="14" t="s">
        <v>327</v>
      </c>
      <c r="C280" s="28">
        <v>125260982.12</v>
      </c>
      <c r="D280" s="28">
        <v>83836974.900000006</v>
      </c>
      <c r="E280" s="29">
        <f t="shared" si="8"/>
        <v>66.929839987749901</v>
      </c>
      <c r="F280" s="28">
        <f t="shared" si="9"/>
        <v>41424007.219999999</v>
      </c>
    </row>
    <row r="281" spans="1:6" ht="15.6" x14ac:dyDescent="0.3">
      <c r="A281" s="11" t="s">
        <v>185</v>
      </c>
      <c r="B281" s="14" t="s">
        <v>328</v>
      </c>
      <c r="C281" s="28">
        <v>8002448.9800000004</v>
      </c>
      <c r="D281" s="28">
        <v>7866184.5199999996</v>
      </c>
      <c r="E281" s="29">
        <f t="shared" si="8"/>
        <v>98.297215510644833</v>
      </c>
      <c r="F281" s="28">
        <f t="shared" si="9"/>
        <v>136264.46000000089</v>
      </c>
    </row>
    <row r="282" spans="1:6" ht="15.6" x14ac:dyDescent="0.3">
      <c r="A282" s="11" t="s">
        <v>275</v>
      </c>
      <c r="B282" s="14" t="s">
        <v>329</v>
      </c>
      <c r="C282" s="28">
        <f>C283+C284</f>
        <v>45315861.649999999</v>
      </c>
      <c r="D282" s="28">
        <f>D283+D284</f>
        <v>34333283.740000002</v>
      </c>
      <c r="E282" s="29">
        <f t="shared" si="8"/>
        <v>75.764384676551771</v>
      </c>
      <c r="F282" s="28">
        <f t="shared" si="9"/>
        <v>10982577.909999996</v>
      </c>
    </row>
    <row r="283" spans="1:6" ht="61.8" customHeight="1" x14ac:dyDescent="0.3">
      <c r="A283" s="11" t="s">
        <v>277</v>
      </c>
      <c r="B283" s="14" t="s">
        <v>330</v>
      </c>
      <c r="C283" s="28">
        <v>41178720.509999998</v>
      </c>
      <c r="D283" s="28">
        <v>30229082.68</v>
      </c>
      <c r="E283" s="29">
        <f t="shared" si="8"/>
        <v>73.409475344575256</v>
      </c>
      <c r="F283" s="28">
        <f t="shared" si="9"/>
        <v>10949637.829999998</v>
      </c>
    </row>
    <row r="284" spans="1:6" ht="15.6" x14ac:dyDescent="0.3">
      <c r="A284" s="11" t="s">
        <v>279</v>
      </c>
      <c r="B284" s="14" t="s">
        <v>331</v>
      </c>
      <c r="C284" s="28">
        <v>4137141.14</v>
      </c>
      <c r="D284" s="28">
        <v>4104201.06</v>
      </c>
      <c r="E284" s="29">
        <f t="shared" si="8"/>
        <v>99.203796078371155</v>
      </c>
      <c r="F284" s="28">
        <f t="shared" si="9"/>
        <v>32940.080000000075</v>
      </c>
    </row>
    <row r="285" spans="1:6" ht="15.6" x14ac:dyDescent="0.3">
      <c r="A285" s="11" t="s">
        <v>332</v>
      </c>
      <c r="B285" s="14" t="s">
        <v>333</v>
      </c>
      <c r="C285" s="28">
        <f>C286+C291+C296+C299+C303</f>
        <v>85226740.950000003</v>
      </c>
      <c r="D285" s="28">
        <f>D286+D291+D296+D299+D303</f>
        <v>60643129.109999999</v>
      </c>
      <c r="E285" s="29">
        <f t="shared" si="8"/>
        <v>71.155048795750062</v>
      </c>
      <c r="F285" s="28">
        <f t="shared" si="9"/>
        <v>24583611.840000004</v>
      </c>
    </row>
    <row r="286" spans="1:6" ht="62.4" x14ac:dyDescent="0.3">
      <c r="A286" s="11" t="s">
        <v>11</v>
      </c>
      <c r="B286" s="14" t="s">
        <v>334</v>
      </c>
      <c r="C286" s="28">
        <f>C287</f>
        <v>22856851.440000001</v>
      </c>
      <c r="D286" s="28">
        <f>D287</f>
        <v>13627219.92</v>
      </c>
      <c r="E286" s="29">
        <f t="shared" si="8"/>
        <v>59.619847273242804</v>
      </c>
      <c r="F286" s="28">
        <f t="shared" si="9"/>
        <v>9229631.5200000014</v>
      </c>
    </row>
    <row r="287" spans="1:6" ht="31.2" x14ac:dyDescent="0.3">
      <c r="A287" s="11" t="s">
        <v>13</v>
      </c>
      <c r="B287" s="14" t="s">
        <v>335</v>
      </c>
      <c r="C287" s="30">
        <f>C288+C289+C290</f>
        <v>22856851.440000001</v>
      </c>
      <c r="D287" s="28">
        <f>D288+D289+D290</f>
        <v>13627219.92</v>
      </c>
      <c r="E287" s="29">
        <f t="shared" ref="E287:E358" si="11">D287*100/C287</f>
        <v>59.619847273242804</v>
      </c>
      <c r="F287" s="28">
        <f t="shared" ref="F287:F358" si="12">C287-D287</f>
        <v>9229631.5200000014</v>
      </c>
    </row>
    <row r="288" spans="1:6" ht="18.600000000000001" customHeight="1" x14ac:dyDescent="0.3">
      <c r="A288" s="11" t="s">
        <v>15</v>
      </c>
      <c r="B288" s="14" t="s">
        <v>336</v>
      </c>
      <c r="C288" s="28">
        <v>16673237</v>
      </c>
      <c r="D288" s="28">
        <v>10415553.609999999</v>
      </c>
      <c r="E288" s="29">
        <f t="shared" si="11"/>
        <v>62.46869525095817</v>
      </c>
      <c r="F288" s="28">
        <f t="shared" si="12"/>
        <v>6257683.3900000006</v>
      </c>
    </row>
    <row r="289" spans="1:6" ht="31.2" x14ac:dyDescent="0.3">
      <c r="A289" s="11" t="s">
        <v>17</v>
      </c>
      <c r="B289" s="14" t="s">
        <v>337</v>
      </c>
      <c r="C289" s="28">
        <v>1138278</v>
      </c>
      <c r="D289" s="28">
        <v>238683.3</v>
      </c>
      <c r="E289" s="29">
        <f t="shared" si="11"/>
        <v>20.968805511483136</v>
      </c>
      <c r="F289" s="28">
        <f t="shared" si="12"/>
        <v>899594.7</v>
      </c>
    </row>
    <row r="290" spans="1:6" ht="46.8" x14ac:dyDescent="0.3">
      <c r="A290" s="11" t="s">
        <v>19</v>
      </c>
      <c r="B290" s="14" t="s">
        <v>338</v>
      </c>
      <c r="C290" s="28">
        <v>5045336.4400000004</v>
      </c>
      <c r="D290" s="28">
        <v>2972983.01</v>
      </c>
      <c r="E290" s="29">
        <f t="shared" si="11"/>
        <v>58.925366927562116</v>
      </c>
      <c r="F290" s="28">
        <f t="shared" si="12"/>
        <v>2072353.4300000006</v>
      </c>
    </row>
    <row r="291" spans="1:6" ht="31.2" x14ac:dyDescent="0.3">
      <c r="A291" s="11" t="s">
        <v>28</v>
      </c>
      <c r="B291" s="14" t="s">
        <v>339</v>
      </c>
      <c r="C291" s="28">
        <f>C292</f>
        <v>3928584</v>
      </c>
      <c r="D291" s="28">
        <f>D292</f>
        <v>2226263.14</v>
      </c>
      <c r="E291" s="29">
        <f t="shared" si="11"/>
        <v>56.668334952237245</v>
      </c>
      <c r="F291" s="28">
        <f t="shared" si="12"/>
        <v>1702320.8599999999</v>
      </c>
    </row>
    <row r="292" spans="1:6" ht="31.2" x14ac:dyDescent="0.3">
      <c r="A292" s="11" t="s">
        <v>30</v>
      </c>
      <c r="B292" s="14" t="s">
        <v>340</v>
      </c>
      <c r="C292" s="28">
        <f>C293+C294+C295</f>
        <v>3928584</v>
      </c>
      <c r="D292" s="28">
        <f>D293+D294+D295</f>
        <v>2226263.14</v>
      </c>
      <c r="E292" s="29">
        <f t="shared" si="11"/>
        <v>56.668334952237245</v>
      </c>
      <c r="F292" s="28">
        <f t="shared" si="12"/>
        <v>1702320.8599999999</v>
      </c>
    </row>
    <row r="293" spans="1:6" ht="31.2" x14ac:dyDescent="0.3">
      <c r="A293" s="11" t="s">
        <v>32</v>
      </c>
      <c r="B293" s="14" t="s">
        <v>341</v>
      </c>
      <c r="C293" s="28">
        <v>1581506</v>
      </c>
      <c r="D293" s="28">
        <v>1090878.6100000001</v>
      </c>
      <c r="E293" s="29">
        <f t="shared" si="11"/>
        <v>68.977203374505066</v>
      </c>
      <c r="F293" s="28">
        <f t="shared" si="12"/>
        <v>490627.3899999999</v>
      </c>
    </row>
    <row r="294" spans="1:6" ht="15.6" x14ac:dyDescent="0.3">
      <c r="A294" s="11" t="s">
        <v>34</v>
      </c>
      <c r="B294" s="14" t="s">
        <v>342</v>
      </c>
      <c r="C294" s="28">
        <v>1601417</v>
      </c>
      <c r="D294" s="28">
        <v>671552.45</v>
      </c>
      <c r="E294" s="29">
        <f t="shared" si="11"/>
        <v>41.934889538452509</v>
      </c>
      <c r="F294" s="28">
        <f t="shared" si="12"/>
        <v>929864.55</v>
      </c>
    </row>
    <row r="295" spans="1:6" ht="15.6" x14ac:dyDescent="0.3">
      <c r="A295" s="11" t="s">
        <v>53</v>
      </c>
      <c r="B295" s="14" t="s">
        <v>343</v>
      </c>
      <c r="C295" s="28">
        <v>745661</v>
      </c>
      <c r="D295" s="28">
        <v>463832.08</v>
      </c>
      <c r="E295" s="29">
        <f t="shared" si="11"/>
        <v>62.204149070422083</v>
      </c>
      <c r="F295" s="28">
        <f t="shared" si="12"/>
        <v>281828.92</v>
      </c>
    </row>
    <row r="296" spans="1:6" ht="15.6" x14ac:dyDescent="0.3">
      <c r="A296" s="11" t="s">
        <v>78</v>
      </c>
      <c r="B296" s="14" t="s">
        <v>452</v>
      </c>
      <c r="C296" s="28">
        <f>C297</f>
        <v>77388.56</v>
      </c>
      <c r="D296" s="28">
        <f>D297</f>
        <v>77388.56</v>
      </c>
      <c r="E296" s="29">
        <f t="shared" si="11"/>
        <v>100</v>
      </c>
      <c r="F296" s="28">
        <f t="shared" si="12"/>
        <v>0</v>
      </c>
    </row>
    <row r="297" spans="1:6" ht="31.2" x14ac:dyDescent="0.3">
      <c r="A297" s="11" t="s">
        <v>80</v>
      </c>
      <c r="B297" s="14" t="s">
        <v>453</v>
      </c>
      <c r="C297" s="28">
        <f>C298</f>
        <v>77388.56</v>
      </c>
      <c r="D297" s="28">
        <f>D298</f>
        <v>77388.56</v>
      </c>
      <c r="E297" s="29">
        <f t="shared" si="11"/>
        <v>100</v>
      </c>
      <c r="F297" s="28">
        <f t="shared" si="12"/>
        <v>0</v>
      </c>
    </row>
    <row r="298" spans="1:6" ht="31.2" x14ac:dyDescent="0.3">
      <c r="A298" s="11" t="s">
        <v>82</v>
      </c>
      <c r="B298" s="14" t="s">
        <v>454</v>
      </c>
      <c r="C298" s="28">
        <v>77388.56</v>
      </c>
      <c r="D298" s="28">
        <v>77388.56</v>
      </c>
      <c r="E298" s="29">
        <f t="shared" si="11"/>
        <v>100</v>
      </c>
      <c r="F298" s="28">
        <f t="shared" si="12"/>
        <v>0</v>
      </c>
    </row>
    <row r="299" spans="1:6" ht="30.6" customHeight="1" x14ac:dyDescent="0.3">
      <c r="A299" s="11" t="s">
        <v>115</v>
      </c>
      <c r="B299" s="14" t="s">
        <v>344</v>
      </c>
      <c r="C299" s="28">
        <f>C300</f>
        <v>58351476.950000003</v>
      </c>
      <c r="D299" s="28">
        <f>D300</f>
        <v>44710045.490000002</v>
      </c>
      <c r="E299" s="29">
        <f t="shared" si="11"/>
        <v>76.621960277562437</v>
      </c>
      <c r="F299" s="28">
        <f t="shared" si="12"/>
        <v>13641431.460000001</v>
      </c>
    </row>
    <row r="300" spans="1:6" ht="15.6" x14ac:dyDescent="0.3">
      <c r="A300" s="11" t="s">
        <v>183</v>
      </c>
      <c r="B300" s="14" t="s">
        <v>345</v>
      </c>
      <c r="C300" s="28">
        <f>C301+C302</f>
        <v>58351476.950000003</v>
      </c>
      <c r="D300" s="28">
        <f>D301+D302</f>
        <v>44710045.490000002</v>
      </c>
      <c r="E300" s="29">
        <f t="shared" si="11"/>
        <v>76.621960277562437</v>
      </c>
      <c r="F300" s="28">
        <f t="shared" si="12"/>
        <v>13641431.460000001</v>
      </c>
    </row>
    <row r="301" spans="1:6" ht="45.6" customHeight="1" x14ac:dyDescent="0.3">
      <c r="A301" s="11" t="s">
        <v>266</v>
      </c>
      <c r="B301" s="14" t="s">
        <v>346</v>
      </c>
      <c r="C301" s="28">
        <v>57292934.07</v>
      </c>
      <c r="D301" s="28">
        <v>43661989.990000002</v>
      </c>
      <c r="E301" s="29">
        <f>D301*100/C301</f>
        <v>76.208333014773103</v>
      </c>
      <c r="F301" s="28">
        <f t="shared" si="12"/>
        <v>13630944.079999998</v>
      </c>
    </row>
    <row r="302" spans="1:6" ht="15.6" x14ac:dyDescent="0.3">
      <c r="A302" s="11" t="s">
        <v>185</v>
      </c>
      <c r="B302" s="14" t="s">
        <v>455</v>
      </c>
      <c r="C302" s="28">
        <v>1058542.8799999999</v>
      </c>
      <c r="D302" s="28">
        <v>1048055.5</v>
      </c>
      <c r="E302" s="29">
        <f>D302*100/C302</f>
        <v>99.009262619573818</v>
      </c>
      <c r="F302" s="28">
        <f t="shared" si="12"/>
        <v>10487.379999999888</v>
      </c>
    </row>
    <row r="303" spans="1:6" ht="15.6" x14ac:dyDescent="0.3">
      <c r="A303" s="11" t="s">
        <v>36</v>
      </c>
      <c r="B303" s="14" t="s">
        <v>347</v>
      </c>
      <c r="C303" s="28">
        <f>C304</f>
        <v>12440</v>
      </c>
      <c r="D303" s="28">
        <f>D304</f>
        <v>2212</v>
      </c>
      <c r="E303" s="29">
        <f t="shared" si="11"/>
        <v>17.781350482315112</v>
      </c>
      <c r="F303" s="28">
        <f t="shared" si="12"/>
        <v>10228</v>
      </c>
    </row>
    <row r="304" spans="1:6" ht="15.6" x14ac:dyDescent="0.3">
      <c r="A304" s="11" t="s">
        <v>38</v>
      </c>
      <c r="B304" s="14" t="s">
        <v>348</v>
      </c>
      <c r="C304" s="28">
        <f>C305+C306</f>
        <v>12440</v>
      </c>
      <c r="D304" s="28">
        <f>D305+D306</f>
        <v>2212</v>
      </c>
      <c r="E304" s="29">
        <f t="shared" si="11"/>
        <v>17.781350482315112</v>
      </c>
      <c r="F304" s="28">
        <f t="shared" si="12"/>
        <v>10228</v>
      </c>
    </row>
    <row r="305" spans="1:6" ht="16.2" customHeight="1" x14ac:dyDescent="0.3">
      <c r="A305" s="11" t="s">
        <v>61</v>
      </c>
      <c r="B305" s="14" t="s">
        <v>349</v>
      </c>
      <c r="C305" s="28">
        <v>11246</v>
      </c>
      <c r="D305" s="28">
        <v>1317</v>
      </c>
      <c r="E305" s="29">
        <f t="shared" si="11"/>
        <v>11.710830517517339</v>
      </c>
      <c r="F305" s="28">
        <f t="shared" si="12"/>
        <v>9929</v>
      </c>
    </row>
    <row r="306" spans="1:6" ht="15.6" x14ac:dyDescent="0.3">
      <c r="A306" s="11" t="s">
        <v>63</v>
      </c>
      <c r="B306" s="14" t="s">
        <v>350</v>
      </c>
      <c r="C306" s="28">
        <v>1194</v>
      </c>
      <c r="D306" s="28">
        <v>895</v>
      </c>
      <c r="E306" s="29">
        <f t="shared" si="11"/>
        <v>74.958123953098834</v>
      </c>
      <c r="F306" s="28">
        <f t="shared" si="12"/>
        <v>299</v>
      </c>
    </row>
    <row r="307" spans="1:6" ht="15.6" x14ac:dyDescent="0.3">
      <c r="A307" s="21" t="s">
        <v>351</v>
      </c>
      <c r="B307" s="15" t="s">
        <v>352</v>
      </c>
      <c r="C307" s="26">
        <f>C308+C312+C319</f>
        <v>138996432.84999999</v>
      </c>
      <c r="D307" s="26">
        <f>D308+D312+D319</f>
        <v>121314052.78</v>
      </c>
      <c r="E307" s="27">
        <f t="shared" si="11"/>
        <v>87.278536788723073</v>
      </c>
      <c r="F307" s="26">
        <f t="shared" si="12"/>
        <v>17682380.069999993</v>
      </c>
    </row>
    <row r="308" spans="1:6" ht="15.6" x14ac:dyDescent="0.3">
      <c r="A308" s="11" t="s">
        <v>353</v>
      </c>
      <c r="B308" s="14" t="s">
        <v>354</v>
      </c>
      <c r="C308" s="28">
        <f>C309</f>
        <v>21500000</v>
      </c>
      <c r="D308" s="28">
        <f>D309</f>
        <v>16314692.65</v>
      </c>
      <c r="E308" s="29">
        <f t="shared" si="11"/>
        <v>75.882291395348844</v>
      </c>
      <c r="F308" s="28">
        <f t="shared" si="12"/>
        <v>5185307.3499999996</v>
      </c>
    </row>
    <row r="309" spans="1:6" ht="15.6" x14ac:dyDescent="0.3">
      <c r="A309" s="11" t="s">
        <v>78</v>
      </c>
      <c r="B309" s="14" t="s">
        <v>355</v>
      </c>
      <c r="C309" s="28">
        <f t="shared" ref="C309:D310" si="13">C310</f>
        <v>21500000</v>
      </c>
      <c r="D309" s="28">
        <f t="shared" si="13"/>
        <v>16314692.65</v>
      </c>
      <c r="E309" s="29">
        <f t="shared" si="11"/>
        <v>75.882291395348844</v>
      </c>
      <c r="F309" s="28">
        <f t="shared" si="12"/>
        <v>5185307.3499999996</v>
      </c>
    </row>
    <row r="310" spans="1:6" ht="31.2" x14ac:dyDescent="0.3">
      <c r="A310" s="11" t="s">
        <v>80</v>
      </c>
      <c r="B310" s="14" t="s">
        <v>356</v>
      </c>
      <c r="C310" s="28">
        <f t="shared" si="13"/>
        <v>21500000</v>
      </c>
      <c r="D310" s="28">
        <f t="shared" si="13"/>
        <v>16314692.65</v>
      </c>
      <c r="E310" s="29">
        <f t="shared" si="11"/>
        <v>75.882291395348844</v>
      </c>
      <c r="F310" s="28">
        <f t="shared" si="12"/>
        <v>5185307.3499999996</v>
      </c>
    </row>
    <row r="311" spans="1:6" ht="31.2" x14ac:dyDescent="0.3">
      <c r="A311" s="11" t="s">
        <v>82</v>
      </c>
      <c r="B311" s="14" t="s">
        <v>357</v>
      </c>
      <c r="C311" s="28">
        <v>21500000</v>
      </c>
      <c r="D311" s="28">
        <v>16314692.65</v>
      </c>
      <c r="E311" s="29">
        <f t="shared" si="11"/>
        <v>75.882291395348844</v>
      </c>
      <c r="F311" s="28">
        <f t="shared" si="12"/>
        <v>5185307.3499999996</v>
      </c>
    </row>
    <row r="312" spans="1:6" ht="15.6" x14ac:dyDescent="0.3">
      <c r="A312" s="11" t="s">
        <v>358</v>
      </c>
      <c r="B312" s="14" t="s">
        <v>359</v>
      </c>
      <c r="C312" s="28">
        <f>C313+C316</f>
        <v>14648954</v>
      </c>
      <c r="D312" s="28">
        <f>D313+D316</f>
        <v>12068131.440000001</v>
      </c>
      <c r="E312" s="29">
        <f t="shared" si="11"/>
        <v>82.382205855790133</v>
      </c>
      <c r="F312" s="28">
        <f t="shared" si="12"/>
        <v>2580822.5599999987</v>
      </c>
    </row>
    <row r="313" spans="1:6" ht="62.4" x14ac:dyDescent="0.3">
      <c r="A313" s="11" t="s">
        <v>11</v>
      </c>
      <c r="B313" s="14" t="s">
        <v>360</v>
      </c>
      <c r="C313" s="28">
        <f>C314</f>
        <v>8134394</v>
      </c>
      <c r="D313" s="28">
        <f>D314</f>
        <v>5553571.4400000004</v>
      </c>
      <c r="E313" s="29">
        <f t="shared" si="11"/>
        <v>68.272712632311638</v>
      </c>
      <c r="F313" s="28">
        <f t="shared" si="12"/>
        <v>2580822.5599999996</v>
      </c>
    </row>
    <row r="314" spans="1:6" ht="15.6" x14ac:dyDescent="0.3">
      <c r="A314" s="11" t="s">
        <v>133</v>
      </c>
      <c r="B314" s="14" t="s">
        <v>361</v>
      </c>
      <c r="C314" s="28">
        <f>C315</f>
        <v>8134394</v>
      </c>
      <c r="D314" s="28">
        <f>D315</f>
        <v>5553571.4400000004</v>
      </c>
      <c r="E314" s="29">
        <f t="shared" si="11"/>
        <v>68.272712632311638</v>
      </c>
      <c r="F314" s="28">
        <f t="shared" si="12"/>
        <v>2580822.5599999996</v>
      </c>
    </row>
    <row r="315" spans="1:6" ht="31.2" x14ac:dyDescent="0.3">
      <c r="A315" s="11" t="s">
        <v>137</v>
      </c>
      <c r="B315" s="14" t="s">
        <v>362</v>
      </c>
      <c r="C315" s="28">
        <v>8134394</v>
      </c>
      <c r="D315" s="28">
        <v>5553571.4400000004</v>
      </c>
      <c r="E315" s="29">
        <f t="shared" si="11"/>
        <v>68.272712632311638</v>
      </c>
      <c r="F315" s="28">
        <f t="shared" si="12"/>
        <v>2580822.5599999996</v>
      </c>
    </row>
    <row r="316" spans="1:6" ht="15.6" x14ac:dyDescent="0.3">
      <c r="A316" s="11" t="s">
        <v>78</v>
      </c>
      <c r="B316" s="14" t="s">
        <v>363</v>
      </c>
      <c r="C316" s="28">
        <f>C317</f>
        <v>6514560</v>
      </c>
      <c r="D316" s="28">
        <f>D317</f>
        <v>6514560</v>
      </c>
      <c r="E316" s="29">
        <f t="shared" si="11"/>
        <v>100</v>
      </c>
      <c r="F316" s="28">
        <f t="shared" si="12"/>
        <v>0</v>
      </c>
    </row>
    <row r="317" spans="1:6" ht="31.2" x14ac:dyDescent="0.3">
      <c r="A317" s="11" t="s">
        <v>80</v>
      </c>
      <c r="B317" s="14" t="s">
        <v>364</v>
      </c>
      <c r="C317" s="28">
        <f>C318</f>
        <v>6514560</v>
      </c>
      <c r="D317" s="28">
        <f>D318</f>
        <v>6514560</v>
      </c>
      <c r="E317" s="29">
        <f t="shared" si="11"/>
        <v>100</v>
      </c>
      <c r="F317" s="28">
        <f t="shared" si="12"/>
        <v>0</v>
      </c>
    </row>
    <row r="318" spans="1:6" ht="31.2" x14ac:dyDescent="0.3">
      <c r="A318" s="11" t="s">
        <v>82</v>
      </c>
      <c r="B318" s="14" t="s">
        <v>365</v>
      </c>
      <c r="C318" s="28">
        <v>6514560</v>
      </c>
      <c r="D318" s="28">
        <v>6514560</v>
      </c>
      <c r="E318" s="29">
        <f t="shared" si="11"/>
        <v>100</v>
      </c>
      <c r="F318" s="28">
        <f t="shared" si="12"/>
        <v>0</v>
      </c>
    </row>
    <row r="319" spans="1:6" ht="15.6" x14ac:dyDescent="0.3">
      <c r="A319" s="11" t="s">
        <v>366</v>
      </c>
      <c r="B319" s="14" t="s">
        <v>367</v>
      </c>
      <c r="C319" s="28">
        <f>C320+C323+C326+C329</f>
        <v>102847478.84999999</v>
      </c>
      <c r="D319" s="28">
        <f>D320+D323+D326+D329</f>
        <v>92931228.689999998</v>
      </c>
      <c r="E319" s="29">
        <f t="shared" si="11"/>
        <v>90.358295340946029</v>
      </c>
      <c r="F319" s="28">
        <f t="shared" si="12"/>
        <v>9916250.1599999964</v>
      </c>
    </row>
    <row r="320" spans="1:6" ht="31.2" x14ac:dyDescent="0.3">
      <c r="A320" s="11" t="s">
        <v>28</v>
      </c>
      <c r="B320" s="14" t="s">
        <v>457</v>
      </c>
      <c r="C320" s="28">
        <f>C321</f>
        <v>659531</v>
      </c>
      <c r="D320" s="28">
        <f>D321</f>
        <v>0</v>
      </c>
      <c r="E320" s="29">
        <f t="shared" si="11"/>
        <v>0</v>
      </c>
      <c r="F320" s="28">
        <f t="shared" si="12"/>
        <v>659531</v>
      </c>
    </row>
    <row r="321" spans="1:6" ht="31.2" x14ac:dyDescent="0.3">
      <c r="A321" s="11" t="s">
        <v>30</v>
      </c>
      <c r="B321" s="14" t="s">
        <v>458</v>
      </c>
      <c r="C321" s="28">
        <f>C322</f>
        <v>659531</v>
      </c>
      <c r="D321" s="28">
        <f>D322</f>
        <v>0</v>
      </c>
      <c r="E321" s="29">
        <f t="shared" si="11"/>
        <v>0</v>
      </c>
      <c r="F321" s="28">
        <f t="shared" si="12"/>
        <v>659531</v>
      </c>
    </row>
    <row r="322" spans="1:6" ht="15.6" x14ac:dyDescent="0.3">
      <c r="A322" s="11" t="s">
        <v>34</v>
      </c>
      <c r="B322" s="14" t="s">
        <v>462</v>
      </c>
      <c r="C322" s="28">
        <v>659531</v>
      </c>
      <c r="D322" s="28">
        <v>0</v>
      </c>
      <c r="E322" s="29">
        <f t="shared" si="11"/>
        <v>0</v>
      </c>
      <c r="F322" s="28">
        <f t="shared" si="12"/>
        <v>659531</v>
      </c>
    </row>
    <row r="323" spans="1:6" ht="15.6" x14ac:dyDescent="0.3">
      <c r="A323" s="11" t="s">
        <v>78</v>
      </c>
      <c r="B323" s="14" t="s">
        <v>368</v>
      </c>
      <c r="C323" s="28">
        <f>C324</f>
        <v>37035947.850000001</v>
      </c>
      <c r="D323" s="28">
        <f>D324</f>
        <v>36650628.689999998</v>
      </c>
      <c r="E323" s="29">
        <f t="shared" si="11"/>
        <v>98.959607672090399</v>
      </c>
      <c r="F323" s="28">
        <f t="shared" si="12"/>
        <v>385319.16000000387</v>
      </c>
    </row>
    <row r="324" spans="1:6" ht="31.2" x14ac:dyDescent="0.3">
      <c r="A324" s="11" t="s">
        <v>80</v>
      </c>
      <c r="B324" s="14" t="s">
        <v>369</v>
      </c>
      <c r="C324" s="28">
        <f>C325</f>
        <v>37035947.850000001</v>
      </c>
      <c r="D324" s="28">
        <f>D325</f>
        <v>36650628.689999998</v>
      </c>
      <c r="E324" s="29">
        <f t="shared" si="11"/>
        <v>98.959607672090399</v>
      </c>
      <c r="F324" s="28">
        <f t="shared" si="12"/>
        <v>385319.16000000387</v>
      </c>
    </row>
    <row r="325" spans="1:6" ht="15.6" x14ac:dyDescent="0.3">
      <c r="A325" s="11" t="s">
        <v>370</v>
      </c>
      <c r="B325" s="14" t="s">
        <v>371</v>
      </c>
      <c r="C325" s="28">
        <v>37035947.850000001</v>
      </c>
      <c r="D325" s="28">
        <v>36650628.689999998</v>
      </c>
      <c r="E325" s="29">
        <f t="shared" si="11"/>
        <v>98.959607672090399</v>
      </c>
      <c r="F325" s="28">
        <f t="shared" si="12"/>
        <v>385319.16000000387</v>
      </c>
    </row>
    <row r="326" spans="1:6" ht="31.2" x14ac:dyDescent="0.3">
      <c r="A326" s="11" t="s">
        <v>213</v>
      </c>
      <c r="B326" s="14" t="s">
        <v>372</v>
      </c>
      <c r="C326" s="28">
        <f>C327</f>
        <v>46006000</v>
      </c>
      <c r="D326" s="28">
        <f>D327</f>
        <v>46006000</v>
      </c>
      <c r="E326" s="29">
        <f t="shared" si="11"/>
        <v>100</v>
      </c>
      <c r="F326" s="28">
        <f t="shared" si="12"/>
        <v>0</v>
      </c>
    </row>
    <row r="327" spans="1:6" ht="15.6" x14ac:dyDescent="0.3">
      <c r="A327" s="11" t="s">
        <v>214</v>
      </c>
      <c r="B327" s="14" t="s">
        <v>373</v>
      </c>
      <c r="C327" s="28">
        <f>C328</f>
        <v>46006000</v>
      </c>
      <c r="D327" s="28">
        <f>D328</f>
        <v>46006000</v>
      </c>
      <c r="E327" s="29">
        <f t="shared" si="11"/>
        <v>100</v>
      </c>
      <c r="F327" s="28">
        <f t="shared" si="12"/>
        <v>0</v>
      </c>
    </row>
    <row r="328" spans="1:6" ht="31.8" customHeight="1" x14ac:dyDescent="0.3">
      <c r="A328" s="11" t="s">
        <v>215</v>
      </c>
      <c r="B328" s="14" t="s">
        <v>374</v>
      </c>
      <c r="C328" s="28">
        <v>46006000</v>
      </c>
      <c r="D328" s="28">
        <v>46006000</v>
      </c>
      <c r="E328" s="29">
        <f t="shared" si="11"/>
        <v>100</v>
      </c>
      <c r="F328" s="28">
        <f t="shared" si="12"/>
        <v>0</v>
      </c>
    </row>
    <row r="329" spans="1:6" ht="31.2" x14ac:dyDescent="0.3">
      <c r="A329" s="11" t="s">
        <v>115</v>
      </c>
      <c r="B329" s="14" t="s">
        <v>375</v>
      </c>
      <c r="C329" s="28">
        <f>C330</f>
        <v>19146000</v>
      </c>
      <c r="D329" s="28">
        <f>D330</f>
        <v>10274600</v>
      </c>
      <c r="E329" s="29">
        <f t="shared" si="11"/>
        <v>53.664472996970645</v>
      </c>
      <c r="F329" s="28">
        <f t="shared" si="12"/>
        <v>8871400</v>
      </c>
    </row>
    <row r="330" spans="1:6" ht="15.6" x14ac:dyDescent="0.3">
      <c r="A330" s="11" t="s">
        <v>183</v>
      </c>
      <c r="B330" s="14" t="s">
        <v>376</v>
      </c>
      <c r="C330" s="28">
        <f>C331</f>
        <v>19146000</v>
      </c>
      <c r="D330" s="28">
        <f>D331</f>
        <v>10274600</v>
      </c>
      <c r="E330" s="29">
        <f t="shared" si="11"/>
        <v>53.664472996970645</v>
      </c>
      <c r="F330" s="28">
        <f t="shared" si="12"/>
        <v>8871400</v>
      </c>
    </row>
    <row r="331" spans="1:6" ht="15.6" x14ac:dyDescent="0.3">
      <c r="A331" s="11" t="s">
        <v>185</v>
      </c>
      <c r="B331" s="14" t="s">
        <v>377</v>
      </c>
      <c r="C331" s="28">
        <v>19146000</v>
      </c>
      <c r="D331" s="28">
        <v>10274600</v>
      </c>
      <c r="E331" s="29">
        <f t="shared" si="11"/>
        <v>53.664472996970645</v>
      </c>
      <c r="F331" s="28">
        <f t="shared" si="12"/>
        <v>8871400</v>
      </c>
    </row>
    <row r="332" spans="1:6" ht="15.6" x14ac:dyDescent="0.3">
      <c r="A332" s="21" t="s">
        <v>378</v>
      </c>
      <c r="B332" s="15" t="s">
        <v>379</v>
      </c>
      <c r="C332" s="26">
        <f>C333+C344</f>
        <v>413906772.09999996</v>
      </c>
      <c r="D332" s="26">
        <f>D333+D344</f>
        <v>201181091.13</v>
      </c>
      <c r="E332" s="27">
        <f t="shared" si="11"/>
        <v>48.605411819982159</v>
      </c>
      <c r="F332" s="26">
        <f t="shared" si="12"/>
        <v>212725680.96999997</v>
      </c>
    </row>
    <row r="333" spans="1:6" ht="15.6" x14ac:dyDescent="0.3">
      <c r="A333" s="11" t="s">
        <v>380</v>
      </c>
      <c r="B333" s="14" t="s">
        <v>381</v>
      </c>
      <c r="C333" s="28">
        <f>C334+C337</f>
        <v>356057610.89999998</v>
      </c>
      <c r="D333" s="28">
        <f>D334+D337</f>
        <v>186736151.65000001</v>
      </c>
      <c r="E333" s="29">
        <f t="shared" si="11"/>
        <v>52.445488014703749</v>
      </c>
      <c r="F333" s="28">
        <f t="shared" si="12"/>
        <v>169321459.24999997</v>
      </c>
    </row>
    <row r="334" spans="1:6" ht="31.2" x14ac:dyDescent="0.3">
      <c r="A334" s="11" t="s">
        <v>213</v>
      </c>
      <c r="B334" s="14" t="s">
        <v>382</v>
      </c>
      <c r="C334" s="28">
        <f>C335</f>
        <v>158792336.59</v>
      </c>
      <c r="D334" s="28">
        <f>D335</f>
        <v>44061455.93</v>
      </c>
      <c r="E334" s="29">
        <f t="shared" si="11"/>
        <v>27.747847834600591</v>
      </c>
      <c r="F334" s="28">
        <f t="shared" si="12"/>
        <v>114730880.66</v>
      </c>
    </row>
    <row r="335" spans="1:6" ht="15.6" x14ac:dyDescent="0.3">
      <c r="A335" s="11" t="s">
        <v>214</v>
      </c>
      <c r="B335" s="14" t="s">
        <v>383</v>
      </c>
      <c r="C335" s="28">
        <f>C336</f>
        <v>158792336.59</v>
      </c>
      <c r="D335" s="28">
        <f>D336</f>
        <v>44061455.93</v>
      </c>
      <c r="E335" s="29">
        <f t="shared" si="11"/>
        <v>27.747847834600591</v>
      </c>
      <c r="F335" s="28">
        <f t="shared" si="12"/>
        <v>114730880.66</v>
      </c>
    </row>
    <row r="336" spans="1:6" ht="32.4" customHeight="1" x14ac:dyDescent="0.3">
      <c r="A336" s="11" t="s">
        <v>226</v>
      </c>
      <c r="B336" s="14" t="s">
        <v>384</v>
      </c>
      <c r="C336" s="28">
        <v>158792336.59</v>
      </c>
      <c r="D336" s="28">
        <v>44061455.93</v>
      </c>
      <c r="E336" s="29">
        <f t="shared" si="11"/>
        <v>27.747847834600591</v>
      </c>
      <c r="F336" s="28">
        <f t="shared" si="12"/>
        <v>114730880.66</v>
      </c>
    </row>
    <row r="337" spans="1:6" ht="31.2" x14ac:dyDescent="0.3">
      <c r="A337" s="11" t="s">
        <v>115</v>
      </c>
      <c r="B337" s="14" t="s">
        <v>385</v>
      </c>
      <c r="C337" s="28">
        <f>C338+C341</f>
        <v>197265274.31</v>
      </c>
      <c r="D337" s="28">
        <f>D338+D341</f>
        <v>142674695.72</v>
      </c>
      <c r="E337" s="29">
        <f t="shared" si="11"/>
        <v>72.326310963270927</v>
      </c>
      <c r="F337" s="28">
        <f t="shared" si="12"/>
        <v>54590578.590000004</v>
      </c>
    </row>
    <row r="338" spans="1:6" ht="15.6" x14ac:dyDescent="0.3">
      <c r="A338" s="11" t="s">
        <v>183</v>
      </c>
      <c r="B338" s="14" t="s">
        <v>386</v>
      </c>
      <c r="C338" s="28">
        <f>C339+C340</f>
        <v>145983915.88</v>
      </c>
      <c r="D338" s="28">
        <f>D339+D340</f>
        <v>106043389.42</v>
      </c>
      <c r="E338" s="29">
        <f t="shared" si="11"/>
        <v>72.640460958156893</v>
      </c>
      <c r="F338" s="28">
        <f t="shared" si="12"/>
        <v>39940526.459999993</v>
      </c>
    </row>
    <row r="339" spans="1:6" ht="46.8" customHeight="1" x14ac:dyDescent="0.3">
      <c r="A339" s="11" t="s">
        <v>266</v>
      </c>
      <c r="B339" s="14" t="s">
        <v>387</v>
      </c>
      <c r="C339" s="28">
        <v>138206907.66999999</v>
      </c>
      <c r="D339" s="28">
        <v>98557652.670000002</v>
      </c>
      <c r="E339" s="29">
        <f t="shared" si="11"/>
        <v>71.311669099296054</v>
      </c>
      <c r="F339" s="28">
        <f t="shared" si="12"/>
        <v>39649254.999999985</v>
      </c>
    </row>
    <row r="340" spans="1:6" ht="15.6" x14ac:dyDescent="0.3">
      <c r="A340" s="11" t="s">
        <v>185</v>
      </c>
      <c r="B340" s="14" t="s">
        <v>388</v>
      </c>
      <c r="C340" s="28">
        <v>7777008.21</v>
      </c>
      <c r="D340" s="28">
        <v>7485736.75</v>
      </c>
      <c r="E340" s="29">
        <f t="shared" si="11"/>
        <v>96.25471065305716</v>
      </c>
      <c r="F340" s="28">
        <f t="shared" si="12"/>
        <v>291271.45999999996</v>
      </c>
    </row>
    <row r="341" spans="1:6" ht="15.6" x14ac:dyDescent="0.3">
      <c r="A341" s="11" t="s">
        <v>275</v>
      </c>
      <c r="B341" s="14" t="s">
        <v>389</v>
      </c>
      <c r="C341" s="28">
        <f>C342+C343</f>
        <v>51281358.430000007</v>
      </c>
      <c r="D341" s="28">
        <f>D342+D343</f>
        <v>36631306.299999997</v>
      </c>
      <c r="E341" s="29">
        <f t="shared" si="11"/>
        <v>71.432012375417855</v>
      </c>
      <c r="F341" s="28">
        <f t="shared" si="12"/>
        <v>14650052.13000001</v>
      </c>
    </row>
    <row r="342" spans="1:6" ht="46.2" customHeight="1" x14ac:dyDescent="0.3">
      <c r="A342" s="11" t="s">
        <v>277</v>
      </c>
      <c r="B342" s="14" t="s">
        <v>390</v>
      </c>
      <c r="C342" s="28">
        <v>48996361.840000004</v>
      </c>
      <c r="D342" s="28">
        <v>35677879.649999999</v>
      </c>
      <c r="E342" s="29">
        <f t="shared" si="11"/>
        <v>72.817405844351967</v>
      </c>
      <c r="F342" s="28">
        <f t="shared" si="12"/>
        <v>13318482.190000005</v>
      </c>
    </row>
    <row r="343" spans="1:6" ht="15.6" x14ac:dyDescent="0.3">
      <c r="A343" s="11" t="s">
        <v>279</v>
      </c>
      <c r="B343" s="14" t="s">
        <v>391</v>
      </c>
      <c r="C343" s="28">
        <v>2284996.59</v>
      </c>
      <c r="D343" s="28">
        <v>953426.65</v>
      </c>
      <c r="E343" s="29">
        <f t="shared" si="11"/>
        <v>41.725517410947212</v>
      </c>
      <c r="F343" s="28">
        <f t="shared" si="12"/>
        <v>1331569.94</v>
      </c>
    </row>
    <row r="344" spans="1:6" ht="15.6" x14ac:dyDescent="0.3">
      <c r="A344" s="11" t="s">
        <v>392</v>
      </c>
      <c r="B344" s="14" t="s">
        <v>393</v>
      </c>
      <c r="C344" s="28">
        <f>C345+C353+C358</f>
        <v>57849161.200000003</v>
      </c>
      <c r="D344" s="28">
        <f>D345+D353+D358</f>
        <v>14444939.479999999</v>
      </c>
      <c r="E344" s="29">
        <f t="shared" si="11"/>
        <v>24.970006790694828</v>
      </c>
      <c r="F344" s="28">
        <f t="shared" si="12"/>
        <v>43404221.720000006</v>
      </c>
    </row>
    <row r="345" spans="1:6" ht="62.4" x14ac:dyDescent="0.3">
      <c r="A345" s="11" t="s">
        <v>11</v>
      </c>
      <c r="B345" s="14" t="s">
        <v>394</v>
      </c>
      <c r="C345" s="28">
        <f>C346+C348</f>
        <v>19411012</v>
      </c>
      <c r="D345" s="28">
        <f>D346+D348</f>
        <v>13032607.769999998</v>
      </c>
      <c r="E345" s="29">
        <f t="shared" si="11"/>
        <v>67.140279806122408</v>
      </c>
      <c r="F345" s="28">
        <f t="shared" si="12"/>
        <v>6378404.2300000023</v>
      </c>
    </row>
    <row r="346" spans="1:6" ht="15.6" x14ac:dyDescent="0.3">
      <c r="A346" s="11" t="s">
        <v>133</v>
      </c>
      <c r="B346" s="14" t="s">
        <v>430</v>
      </c>
      <c r="C346" s="28">
        <f>C347</f>
        <v>45846.7</v>
      </c>
      <c r="D346" s="28">
        <f>D347</f>
        <v>45846.7</v>
      </c>
      <c r="E346" s="29">
        <f t="shared" si="11"/>
        <v>100</v>
      </c>
      <c r="F346" s="28">
        <f t="shared" si="12"/>
        <v>0</v>
      </c>
    </row>
    <row r="347" spans="1:6" ht="46.8" x14ac:dyDescent="0.3">
      <c r="A347" s="11" t="s">
        <v>432</v>
      </c>
      <c r="B347" s="14" t="s">
        <v>431</v>
      </c>
      <c r="C347" s="28">
        <v>45846.7</v>
      </c>
      <c r="D347" s="28">
        <v>45846.7</v>
      </c>
      <c r="E347" s="29">
        <f t="shared" si="11"/>
        <v>100</v>
      </c>
      <c r="F347" s="28">
        <f t="shared" si="12"/>
        <v>0</v>
      </c>
    </row>
    <row r="348" spans="1:6" ht="31.2" x14ac:dyDescent="0.3">
      <c r="A348" s="11" t="s">
        <v>13</v>
      </c>
      <c r="B348" s="14" t="s">
        <v>395</v>
      </c>
      <c r="C348" s="28">
        <f>C349+C350+C351+C352</f>
        <v>19365165.300000001</v>
      </c>
      <c r="D348" s="28">
        <f>D349+D350+D351+D352</f>
        <v>12986761.069999998</v>
      </c>
      <c r="E348" s="29">
        <f>D348*100/C348</f>
        <v>67.062484976567674</v>
      </c>
      <c r="F348" s="28">
        <f>C348-D348</f>
        <v>6378404.2300000023</v>
      </c>
    </row>
    <row r="349" spans="1:6" ht="17.399999999999999" customHeight="1" x14ac:dyDescent="0.3">
      <c r="A349" s="11" t="s">
        <v>15</v>
      </c>
      <c r="B349" s="14" t="s">
        <v>396</v>
      </c>
      <c r="C349" s="28">
        <v>14342053</v>
      </c>
      <c r="D349" s="28">
        <v>9959580.9499999993</v>
      </c>
      <c r="E349" s="29">
        <f t="shared" si="11"/>
        <v>69.443202796698628</v>
      </c>
      <c r="F349" s="28">
        <f t="shared" si="12"/>
        <v>4382472.0500000007</v>
      </c>
    </row>
    <row r="350" spans="1:6" ht="31.2" x14ac:dyDescent="0.3">
      <c r="A350" s="11" t="s">
        <v>17</v>
      </c>
      <c r="B350" s="14" t="s">
        <v>397</v>
      </c>
      <c r="C350" s="28">
        <v>558000</v>
      </c>
      <c r="D350" s="28">
        <v>296714.77</v>
      </c>
      <c r="E350" s="29">
        <f t="shared" si="11"/>
        <v>53.174689964157707</v>
      </c>
      <c r="F350" s="28">
        <f t="shared" si="12"/>
        <v>261285.22999999998</v>
      </c>
    </row>
    <row r="351" spans="1:6" ht="62.4" x14ac:dyDescent="0.3">
      <c r="A351" s="11" t="s">
        <v>154</v>
      </c>
      <c r="B351" s="14" t="s">
        <v>456</v>
      </c>
      <c r="C351" s="28">
        <v>124753.3</v>
      </c>
      <c r="D351" s="28">
        <v>84921</v>
      </c>
      <c r="E351" s="29">
        <f t="shared" si="11"/>
        <v>68.071145212190771</v>
      </c>
      <c r="F351" s="28">
        <f>C351-D351</f>
        <v>39832.300000000003</v>
      </c>
    </row>
    <row r="352" spans="1:6" ht="46.8" x14ac:dyDescent="0.3">
      <c r="A352" s="11" t="s">
        <v>19</v>
      </c>
      <c r="B352" s="14" t="s">
        <v>398</v>
      </c>
      <c r="C352" s="28">
        <v>4340359</v>
      </c>
      <c r="D352" s="28">
        <v>2645544.35</v>
      </c>
      <c r="E352" s="29">
        <f t="shared" si="11"/>
        <v>60.952201188887834</v>
      </c>
      <c r="F352" s="28">
        <f t="shared" si="12"/>
        <v>1694814.65</v>
      </c>
    </row>
    <row r="353" spans="1:6" ht="31.2" x14ac:dyDescent="0.3">
      <c r="A353" s="11" t="s">
        <v>28</v>
      </c>
      <c r="B353" s="14" t="s">
        <v>399</v>
      </c>
      <c r="C353" s="28">
        <f>C354</f>
        <v>38435089.200000003</v>
      </c>
      <c r="D353" s="28">
        <f>D354</f>
        <v>1410036.7100000002</v>
      </c>
      <c r="E353" s="29">
        <f t="shared" si="11"/>
        <v>3.6686182843566817</v>
      </c>
      <c r="F353" s="28">
        <f t="shared" si="12"/>
        <v>37025052.490000002</v>
      </c>
    </row>
    <row r="354" spans="1:6" ht="31.2" x14ac:dyDescent="0.3">
      <c r="A354" s="11" t="s">
        <v>30</v>
      </c>
      <c r="B354" s="14" t="s">
        <v>400</v>
      </c>
      <c r="C354" s="28">
        <f>C355+C356+C357</f>
        <v>38435089.200000003</v>
      </c>
      <c r="D354" s="28">
        <f>D355+D356+D357</f>
        <v>1410036.7100000002</v>
      </c>
      <c r="E354" s="29">
        <f t="shared" si="11"/>
        <v>3.6686182843566817</v>
      </c>
      <c r="F354" s="28">
        <f t="shared" si="12"/>
        <v>37025052.490000002</v>
      </c>
    </row>
    <row r="355" spans="1:6" ht="31.2" x14ac:dyDescent="0.3">
      <c r="A355" s="11" t="s">
        <v>32</v>
      </c>
      <c r="B355" s="14" t="s">
        <v>401</v>
      </c>
      <c r="C355" s="28">
        <v>752931</v>
      </c>
      <c r="D355" s="28">
        <v>581139.05000000005</v>
      </c>
      <c r="E355" s="29">
        <f t="shared" si="11"/>
        <v>77.183573262357385</v>
      </c>
      <c r="F355" s="28">
        <f t="shared" si="12"/>
        <v>171791.94999999995</v>
      </c>
    </row>
    <row r="356" spans="1:6" ht="15.6" x14ac:dyDescent="0.3">
      <c r="A356" s="11" t="s">
        <v>34</v>
      </c>
      <c r="B356" s="14" t="s">
        <v>402</v>
      </c>
      <c r="C356" s="28">
        <v>37385188.200000003</v>
      </c>
      <c r="D356" s="28">
        <v>660688.38</v>
      </c>
      <c r="E356" s="29">
        <f t="shared" si="11"/>
        <v>1.7672463663028983</v>
      </c>
      <c r="F356" s="28">
        <f t="shared" si="12"/>
        <v>36724499.82</v>
      </c>
    </row>
    <row r="357" spans="1:6" ht="15.6" x14ac:dyDescent="0.3">
      <c r="A357" s="11" t="s">
        <v>53</v>
      </c>
      <c r="B357" s="14" t="s">
        <v>403</v>
      </c>
      <c r="C357" s="28">
        <v>296970</v>
      </c>
      <c r="D357" s="28">
        <v>168209.28</v>
      </c>
      <c r="E357" s="29">
        <f t="shared" si="11"/>
        <v>56.641842610364684</v>
      </c>
      <c r="F357" s="28">
        <f t="shared" si="12"/>
        <v>128760.72</v>
      </c>
    </row>
    <row r="358" spans="1:6" ht="15.6" x14ac:dyDescent="0.3">
      <c r="A358" s="11" t="s">
        <v>36</v>
      </c>
      <c r="B358" s="14" t="s">
        <v>404</v>
      </c>
      <c r="C358" s="28">
        <f>C359</f>
        <v>3060</v>
      </c>
      <c r="D358" s="28">
        <f>D359</f>
        <v>2295</v>
      </c>
      <c r="E358" s="29">
        <f t="shared" si="11"/>
        <v>75</v>
      </c>
      <c r="F358" s="28">
        <f t="shared" si="12"/>
        <v>765</v>
      </c>
    </row>
    <row r="359" spans="1:6" ht="15.6" x14ac:dyDescent="0.3">
      <c r="A359" s="11" t="s">
        <v>38</v>
      </c>
      <c r="B359" s="14" t="s">
        <v>405</v>
      </c>
      <c r="C359" s="28">
        <f>C360</f>
        <v>3060</v>
      </c>
      <c r="D359" s="28">
        <f>D360</f>
        <v>2295</v>
      </c>
      <c r="E359" s="29">
        <f t="shared" ref="E359:E369" si="14">D359*100/C359</f>
        <v>75</v>
      </c>
      <c r="F359" s="28">
        <f t="shared" ref="F359:F369" si="15">C359-D359</f>
        <v>765</v>
      </c>
    </row>
    <row r="360" spans="1:6" ht="15.6" x14ac:dyDescent="0.3">
      <c r="A360" s="11" t="s">
        <v>63</v>
      </c>
      <c r="B360" s="14" t="s">
        <v>406</v>
      </c>
      <c r="C360" s="28">
        <v>3060</v>
      </c>
      <c r="D360" s="28">
        <v>2295</v>
      </c>
      <c r="E360" s="29">
        <f t="shared" si="14"/>
        <v>75</v>
      </c>
      <c r="F360" s="28">
        <f t="shared" si="15"/>
        <v>765</v>
      </c>
    </row>
    <row r="361" spans="1:6" ht="15.6" x14ac:dyDescent="0.3">
      <c r="A361" s="9" t="s">
        <v>407</v>
      </c>
      <c r="B361" s="15" t="s">
        <v>408</v>
      </c>
      <c r="C361" s="26">
        <f t="shared" ref="C361:D364" si="16">C362</f>
        <v>6000000</v>
      </c>
      <c r="D361" s="26">
        <f t="shared" si="16"/>
        <v>4900000</v>
      </c>
      <c r="E361" s="27">
        <f t="shared" si="14"/>
        <v>81.666666666666671</v>
      </c>
      <c r="F361" s="26">
        <f t="shared" si="15"/>
        <v>1100000</v>
      </c>
    </row>
    <row r="362" spans="1:6" ht="15.6" x14ac:dyDescent="0.3">
      <c r="A362" s="10" t="s">
        <v>409</v>
      </c>
      <c r="B362" s="14" t="s">
        <v>410</v>
      </c>
      <c r="C362" s="28">
        <f t="shared" si="16"/>
        <v>6000000</v>
      </c>
      <c r="D362" s="28">
        <f t="shared" si="16"/>
        <v>4900000</v>
      </c>
      <c r="E362" s="29">
        <f t="shared" si="14"/>
        <v>81.666666666666671</v>
      </c>
      <c r="F362" s="28">
        <f t="shared" si="15"/>
        <v>1100000</v>
      </c>
    </row>
    <row r="363" spans="1:6" ht="31.2" x14ac:dyDescent="0.3">
      <c r="A363" s="10" t="s">
        <v>115</v>
      </c>
      <c r="B363" s="14" t="s">
        <v>411</v>
      </c>
      <c r="C363" s="28">
        <f t="shared" si="16"/>
        <v>6000000</v>
      </c>
      <c r="D363" s="28">
        <f t="shared" si="16"/>
        <v>4900000</v>
      </c>
      <c r="E363" s="29">
        <f t="shared" si="14"/>
        <v>81.666666666666671</v>
      </c>
      <c r="F363" s="28">
        <f t="shared" si="15"/>
        <v>1100000</v>
      </c>
    </row>
    <row r="364" spans="1:6" ht="15.6" x14ac:dyDescent="0.3">
      <c r="A364" s="10" t="s">
        <v>183</v>
      </c>
      <c r="B364" s="14" t="s">
        <v>412</v>
      </c>
      <c r="C364" s="28">
        <f t="shared" si="16"/>
        <v>6000000</v>
      </c>
      <c r="D364" s="28">
        <f t="shared" si="16"/>
        <v>4900000</v>
      </c>
      <c r="E364" s="29">
        <f t="shared" si="14"/>
        <v>81.666666666666671</v>
      </c>
      <c r="F364" s="28">
        <f t="shared" si="15"/>
        <v>1100000</v>
      </c>
    </row>
    <row r="365" spans="1:6" ht="47.4" customHeight="1" x14ac:dyDescent="0.3">
      <c r="A365" s="10" t="s">
        <v>266</v>
      </c>
      <c r="B365" s="14" t="s">
        <v>413</v>
      </c>
      <c r="C365" s="28">
        <v>6000000</v>
      </c>
      <c r="D365" s="28">
        <v>4900000</v>
      </c>
      <c r="E365" s="29">
        <f t="shared" si="14"/>
        <v>81.666666666666671</v>
      </c>
      <c r="F365" s="28">
        <f t="shared" si="15"/>
        <v>1100000</v>
      </c>
    </row>
    <row r="366" spans="1:6" ht="31.2" x14ac:dyDescent="0.3">
      <c r="A366" s="9" t="s">
        <v>414</v>
      </c>
      <c r="B366" s="15" t="s">
        <v>415</v>
      </c>
      <c r="C366" s="26">
        <f t="shared" ref="C366:D368" si="17">C367</f>
        <v>32186670.25</v>
      </c>
      <c r="D366" s="26">
        <f t="shared" si="17"/>
        <v>16753932.1</v>
      </c>
      <c r="E366" s="27">
        <f t="shared" si="14"/>
        <v>52.052393024407365</v>
      </c>
      <c r="F366" s="26">
        <f t="shared" si="15"/>
        <v>15432738.15</v>
      </c>
    </row>
    <row r="367" spans="1:6" ht="31.2" x14ac:dyDescent="0.3">
      <c r="A367" s="10" t="s">
        <v>416</v>
      </c>
      <c r="B367" s="14" t="s">
        <v>417</v>
      </c>
      <c r="C367" s="28">
        <f t="shared" si="17"/>
        <v>32186670.25</v>
      </c>
      <c r="D367" s="28">
        <f t="shared" si="17"/>
        <v>16753932.1</v>
      </c>
      <c r="E367" s="29">
        <f t="shared" si="14"/>
        <v>52.052393024407365</v>
      </c>
      <c r="F367" s="28">
        <f t="shared" si="15"/>
        <v>15432738.15</v>
      </c>
    </row>
    <row r="368" spans="1:6" ht="15.6" x14ac:dyDescent="0.3">
      <c r="A368" s="10" t="s">
        <v>418</v>
      </c>
      <c r="B368" s="14" t="s">
        <v>419</v>
      </c>
      <c r="C368" s="28">
        <f t="shared" si="17"/>
        <v>32186670.25</v>
      </c>
      <c r="D368" s="28">
        <f t="shared" si="17"/>
        <v>16753932.1</v>
      </c>
      <c r="E368" s="29">
        <f t="shared" si="14"/>
        <v>52.052393024407365</v>
      </c>
      <c r="F368" s="28">
        <f t="shared" si="15"/>
        <v>15432738.15</v>
      </c>
    </row>
    <row r="369" spans="1:6" ht="15.6" x14ac:dyDescent="0.3">
      <c r="A369" s="10" t="s">
        <v>420</v>
      </c>
      <c r="B369" s="14" t="s">
        <v>421</v>
      </c>
      <c r="C369" s="28">
        <v>32186670.25</v>
      </c>
      <c r="D369" s="28">
        <v>16753932.1</v>
      </c>
      <c r="E369" s="29">
        <f t="shared" si="14"/>
        <v>52.052393024407365</v>
      </c>
      <c r="F369" s="28">
        <f t="shared" si="15"/>
        <v>15432738.15</v>
      </c>
    </row>
    <row r="370" spans="1:6" ht="12.9" customHeight="1" x14ac:dyDescent="0.3">
      <c r="A370" s="3"/>
      <c r="B370" s="3"/>
      <c r="C370" s="4"/>
      <c r="D370" s="4"/>
      <c r="E370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2022-10-07T09:32:16Z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