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heckCompatibility="1"/>
  <bookViews>
    <workbookView xWindow="216" yWindow="408" windowWidth="23136" windowHeight="11940"/>
  </bookViews>
  <sheets>
    <sheet name="Расходы" sheetId="3" r:id="rId1"/>
  </sheets>
  <definedNames>
    <definedName name="_xlnm._FilterDatabase" localSheetId="0" hidden="1">Расходы!$A$5:$F$5</definedName>
    <definedName name="_xlnm.Print_Titles" localSheetId="0">Расходы!$4:$5</definedName>
  </definedNames>
  <calcPr calcId="145621"/>
</workbook>
</file>

<file path=xl/calcChain.xml><?xml version="1.0" encoding="utf-8"?>
<calcChain xmlns="http://schemas.openxmlformats.org/spreadsheetml/2006/main">
  <c r="D170" i="3" l="1"/>
  <c r="C170" i="3"/>
  <c r="F170" i="3" s="1"/>
  <c r="F176" i="3"/>
  <c r="F175" i="3"/>
  <c r="F174" i="3"/>
  <c r="E176" i="3"/>
  <c r="E175" i="3"/>
  <c r="E174" i="3"/>
  <c r="D175" i="3"/>
  <c r="D174" i="3"/>
  <c r="C175" i="3"/>
  <c r="C174" i="3" s="1"/>
  <c r="C169" i="3" l="1"/>
  <c r="F322" i="3"/>
  <c r="E322" i="3"/>
  <c r="D321" i="3"/>
  <c r="D320" i="3" s="1"/>
  <c r="C321" i="3"/>
  <c r="C320" i="3" s="1"/>
  <c r="F320" i="3" s="1"/>
  <c r="D257" i="3"/>
  <c r="E320" i="3" l="1"/>
  <c r="F321" i="3"/>
  <c r="E321" i="3"/>
  <c r="F298" i="3"/>
  <c r="E298" i="3"/>
  <c r="F268" i="3"/>
  <c r="E268" i="3"/>
  <c r="F254" i="3"/>
  <c r="F252" i="3"/>
  <c r="E254" i="3"/>
  <c r="D214" i="3"/>
  <c r="C214" i="3"/>
  <c r="F210" i="3"/>
  <c r="E210" i="3"/>
  <c r="D209" i="3"/>
  <c r="D208" i="3" s="1"/>
  <c r="C209" i="3"/>
  <c r="C208" i="3" s="1"/>
  <c r="C120" i="3"/>
  <c r="F119" i="3"/>
  <c r="E119" i="3"/>
  <c r="D118" i="3"/>
  <c r="C118" i="3"/>
  <c r="C117" i="3" s="1"/>
  <c r="D93" i="3"/>
  <c r="D92" i="3" s="1"/>
  <c r="C93" i="3"/>
  <c r="C92" i="3" s="1"/>
  <c r="F94" i="3"/>
  <c r="E94" i="3"/>
  <c r="F44" i="3"/>
  <c r="E44" i="3"/>
  <c r="F302" i="3"/>
  <c r="E302" i="3"/>
  <c r="E301" i="3"/>
  <c r="D300" i="3"/>
  <c r="C300" i="3"/>
  <c r="F351" i="3"/>
  <c r="D348" i="3"/>
  <c r="C348" i="3"/>
  <c r="E351" i="3"/>
  <c r="D297" i="3"/>
  <c r="D296" i="3" s="1"/>
  <c r="C297" i="3"/>
  <c r="C296" i="3" s="1"/>
  <c r="D267" i="3"/>
  <c r="D266" i="3" s="1"/>
  <c r="C267" i="3"/>
  <c r="C266" i="3" s="1"/>
  <c r="D253" i="3"/>
  <c r="C253" i="3"/>
  <c r="F217" i="3"/>
  <c r="F216" i="3"/>
  <c r="E217" i="3"/>
  <c r="F266" i="3" l="1"/>
  <c r="F208" i="3"/>
  <c r="F348" i="3"/>
  <c r="E296" i="3"/>
  <c r="F253" i="3"/>
  <c r="F296" i="3"/>
  <c r="E266" i="3"/>
  <c r="E208" i="3"/>
  <c r="E253" i="3"/>
  <c r="E209" i="3"/>
  <c r="F297" i="3"/>
  <c r="F267" i="3"/>
  <c r="E348" i="3"/>
  <c r="E267" i="3"/>
  <c r="E297" i="3"/>
  <c r="F209" i="3"/>
  <c r="F118" i="3"/>
  <c r="E118" i="3"/>
  <c r="E92" i="3"/>
  <c r="F93" i="3"/>
  <c r="E93" i="3"/>
  <c r="F92" i="3"/>
  <c r="E14" i="3"/>
  <c r="D192" i="3" l="1"/>
  <c r="C26" i="3"/>
  <c r="D11" i="3" l="1"/>
  <c r="D10" i="3" s="1"/>
  <c r="D9" i="3" s="1"/>
  <c r="C11" i="3"/>
  <c r="C10" i="3" s="1"/>
  <c r="C9" i="3" s="1"/>
  <c r="D17" i="3"/>
  <c r="D16" i="3" s="1"/>
  <c r="C17" i="3"/>
  <c r="C16" i="3" s="1"/>
  <c r="D23" i="3"/>
  <c r="D22" i="3" s="1"/>
  <c r="C23" i="3"/>
  <c r="C22" i="3" s="1"/>
  <c r="D29" i="3"/>
  <c r="D28" i="3" s="1"/>
  <c r="C29" i="3"/>
  <c r="C28" i="3" s="1"/>
  <c r="D26" i="3"/>
  <c r="D33" i="3"/>
  <c r="D32" i="3" s="1"/>
  <c r="C33" i="3"/>
  <c r="C32" i="3" s="1"/>
  <c r="C38" i="3"/>
  <c r="C37" i="3" s="1"/>
  <c r="D38" i="3"/>
  <c r="D37" i="3" s="1"/>
  <c r="D43" i="3"/>
  <c r="C43" i="3"/>
  <c r="D46" i="3"/>
  <c r="C46" i="3"/>
  <c r="D48" i="3"/>
  <c r="C48" i="3"/>
  <c r="D54" i="3"/>
  <c r="D53" i="3" s="1"/>
  <c r="C54" i="3"/>
  <c r="C53" i="3" s="1"/>
  <c r="D59" i="3"/>
  <c r="D58" i="3" s="1"/>
  <c r="C59" i="3"/>
  <c r="C58" i="3" s="1"/>
  <c r="D64" i="3"/>
  <c r="D63" i="3" s="1"/>
  <c r="C64" i="3"/>
  <c r="C63" i="3" s="1"/>
  <c r="D67" i="3"/>
  <c r="D66" i="3" s="1"/>
  <c r="C67" i="3"/>
  <c r="C66" i="3" s="1"/>
  <c r="D75" i="3"/>
  <c r="D74" i="3" s="1"/>
  <c r="C75" i="3"/>
  <c r="C74" i="3" s="1"/>
  <c r="D72" i="3"/>
  <c r="D71" i="3" s="1"/>
  <c r="C72" i="3"/>
  <c r="C71" i="3" s="1"/>
  <c r="D79" i="3"/>
  <c r="D78" i="3" s="1"/>
  <c r="C79" i="3"/>
  <c r="C78" i="3" s="1"/>
  <c r="D84" i="3"/>
  <c r="D83" i="3" s="1"/>
  <c r="C84" i="3"/>
  <c r="C83" i="3" s="1"/>
  <c r="D90" i="3"/>
  <c r="D89" i="3" s="1"/>
  <c r="C90" i="3"/>
  <c r="C89" i="3" s="1"/>
  <c r="D96" i="3"/>
  <c r="D95" i="3" s="1"/>
  <c r="C96" i="3"/>
  <c r="C95" i="3" s="1"/>
  <c r="D99" i="3"/>
  <c r="C99" i="3"/>
  <c r="D101" i="3"/>
  <c r="C101" i="3"/>
  <c r="C108" i="3"/>
  <c r="C107" i="3" s="1"/>
  <c r="D108" i="3"/>
  <c r="D107" i="3" s="1"/>
  <c r="D113" i="3"/>
  <c r="D112" i="3" s="1"/>
  <c r="C113" i="3"/>
  <c r="C112" i="3" s="1"/>
  <c r="D120" i="3"/>
  <c r="D117" i="3" s="1"/>
  <c r="D125" i="3"/>
  <c r="D124" i="3" s="1"/>
  <c r="C125" i="3"/>
  <c r="C124" i="3" s="1"/>
  <c r="D128" i="3"/>
  <c r="D127" i="3" s="1"/>
  <c r="C128" i="3"/>
  <c r="C127" i="3" s="1"/>
  <c r="C134" i="3"/>
  <c r="C133" i="3" s="1"/>
  <c r="D134" i="3"/>
  <c r="D133" i="3" s="1"/>
  <c r="D137" i="3"/>
  <c r="D136" i="3" s="1"/>
  <c r="C137" i="3"/>
  <c r="C136" i="3" s="1"/>
  <c r="D141" i="3"/>
  <c r="D140" i="3" s="1"/>
  <c r="C141" i="3"/>
  <c r="C140" i="3" s="1"/>
  <c r="D144" i="3"/>
  <c r="D143" i="3" s="1"/>
  <c r="C144" i="3"/>
  <c r="C143" i="3" s="1"/>
  <c r="D148" i="3"/>
  <c r="D147" i="3" s="1"/>
  <c r="D146" i="3" s="1"/>
  <c r="C148" i="3"/>
  <c r="C147" i="3" s="1"/>
  <c r="C146" i="3" s="1"/>
  <c r="D152" i="3"/>
  <c r="D151" i="3" s="1"/>
  <c r="C152" i="3"/>
  <c r="C151" i="3" s="1"/>
  <c r="D157" i="3"/>
  <c r="D156" i="3" s="1"/>
  <c r="C157" i="3"/>
  <c r="C156" i="3" s="1"/>
  <c r="D162" i="3"/>
  <c r="C162" i="3"/>
  <c r="D165" i="3"/>
  <c r="C165" i="3"/>
  <c r="D172" i="3"/>
  <c r="D171" i="3" s="1"/>
  <c r="C172" i="3"/>
  <c r="C171" i="3" s="1"/>
  <c r="D178" i="3"/>
  <c r="D177" i="3" s="1"/>
  <c r="C178" i="3"/>
  <c r="C177" i="3" s="1"/>
  <c r="D182" i="3"/>
  <c r="D181" i="3" s="1"/>
  <c r="C182" i="3"/>
  <c r="C181" i="3" s="1"/>
  <c r="D185" i="3"/>
  <c r="D184" i="3" s="1"/>
  <c r="C185" i="3"/>
  <c r="C184" i="3" s="1"/>
  <c r="D188" i="3"/>
  <c r="C188" i="3"/>
  <c r="C187" i="3" s="1"/>
  <c r="D191" i="3"/>
  <c r="C192" i="3"/>
  <c r="C191" i="3" s="1"/>
  <c r="D196" i="3"/>
  <c r="D195" i="3" s="1"/>
  <c r="C196" i="3"/>
  <c r="C195" i="3" s="1"/>
  <c r="C200" i="3"/>
  <c r="C199" i="3" s="1"/>
  <c r="D200" i="3"/>
  <c r="D199" i="3" s="1"/>
  <c r="D205" i="3"/>
  <c r="D204" i="3" s="1"/>
  <c r="C205" i="3"/>
  <c r="C204" i="3" s="1"/>
  <c r="D212" i="3"/>
  <c r="D211" i="3" s="1"/>
  <c r="C212" i="3"/>
  <c r="C211" i="3" s="1"/>
  <c r="D221" i="3"/>
  <c r="D220" i="3" s="1"/>
  <c r="C221" i="3"/>
  <c r="C220" i="3" s="1"/>
  <c r="D224" i="3"/>
  <c r="D223" i="3" s="1"/>
  <c r="C224" i="3"/>
  <c r="C223" i="3" s="1"/>
  <c r="D229" i="3"/>
  <c r="C229" i="3"/>
  <c r="D232" i="3"/>
  <c r="C232" i="3"/>
  <c r="D187" i="3" l="1"/>
  <c r="E188" i="3"/>
  <c r="C106" i="3"/>
  <c r="D106" i="3"/>
  <c r="E107" i="3"/>
  <c r="F117" i="3"/>
  <c r="E117" i="3"/>
  <c r="D198" i="3"/>
  <c r="C198" i="3"/>
  <c r="C123" i="3"/>
  <c r="C42" i="3"/>
  <c r="F43" i="3"/>
  <c r="D42" i="3"/>
  <c r="E43" i="3"/>
  <c r="D139" i="3"/>
  <c r="D123" i="3"/>
  <c r="C228" i="3"/>
  <c r="C227" i="3" s="1"/>
  <c r="C219" i="3"/>
  <c r="D228" i="3"/>
  <c r="D227" i="3" s="1"/>
  <c r="C139" i="3"/>
  <c r="C132" i="3"/>
  <c r="C45" i="3"/>
  <c r="C161" i="3"/>
  <c r="C150" i="3" s="1"/>
  <c r="D132" i="3"/>
  <c r="D45" i="3"/>
  <c r="C190" i="3"/>
  <c r="C98" i="3"/>
  <c r="C77" i="3" s="1"/>
  <c r="D219" i="3"/>
  <c r="D161" i="3"/>
  <c r="D150" i="3" s="1"/>
  <c r="D98" i="3"/>
  <c r="D77" i="3" s="1"/>
  <c r="C15" i="3"/>
  <c r="D190" i="3"/>
  <c r="D180" i="3"/>
  <c r="D15" i="3"/>
  <c r="C180" i="3"/>
  <c r="C52" i="3"/>
  <c r="D52" i="3"/>
  <c r="D237" i="3"/>
  <c r="C237" i="3"/>
  <c r="D240" i="3"/>
  <c r="C240" i="3"/>
  <c r="D244" i="3"/>
  <c r="D243" i="3" s="1"/>
  <c r="D242" i="3" s="1"/>
  <c r="C244" i="3"/>
  <c r="C243" i="3" s="1"/>
  <c r="C242" i="3" s="1"/>
  <c r="D248" i="3"/>
  <c r="D247" i="3" s="1"/>
  <c r="C248" i="3"/>
  <c r="C247" i="3" s="1"/>
  <c r="D251" i="3"/>
  <c r="D250" i="3" s="1"/>
  <c r="C251" i="3"/>
  <c r="C250" i="3" s="1"/>
  <c r="D256" i="3"/>
  <c r="C257" i="3"/>
  <c r="C256" i="3" s="1"/>
  <c r="C262" i="3"/>
  <c r="C261" i="3" s="1"/>
  <c r="D262" i="3"/>
  <c r="D261" i="3" s="1"/>
  <c r="C270" i="3"/>
  <c r="C269" i="3" s="1"/>
  <c r="D270" i="3"/>
  <c r="D269" i="3" s="1"/>
  <c r="D273" i="3"/>
  <c r="D272" i="3" s="1"/>
  <c r="C273" i="3"/>
  <c r="C272" i="3" s="1"/>
  <c r="C287" i="3"/>
  <c r="C286" i="3" s="1"/>
  <c r="C282" i="3"/>
  <c r="C279" i="3"/>
  <c r="D279" i="3"/>
  <c r="D282" i="3"/>
  <c r="D287" i="3"/>
  <c r="D286" i="3" s="1"/>
  <c r="D292" i="3"/>
  <c r="D291" i="3" s="1"/>
  <c r="C292" i="3"/>
  <c r="C291" i="3" s="1"/>
  <c r="D299" i="3"/>
  <c r="C299" i="3"/>
  <c r="D304" i="3"/>
  <c r="D303" i="3" s="1"/>
  <c r="C304" i="3"/>
  <c r="C303" i="3" s="1"/>
  <c r="D310" i="3"/>
  <c r="D309" i="3" s="1"/>
  <c r="D308" i="3" s="1"/>
  <c r="C310" i="3"/>
  <c r="C309" i="3" s="1"/>
  <c r="C308" i="3" s="1"/>
  <c r="D314" i="3"/>
  <c r="D313" i="3" s="1"/>
  <c r="C314" i="3"/>
  <c r="C313" i="3" s="1"/>
  <c r="D317" i="3"/>
  <c r="D316" i="3" s="1"/>
  <c r="C317" i="3"/>
  <c r="C316" i="3" s="1"/>
  <c r="D324" i="3"/>
  <c r="D323" i="3" s="1"/>
  <c r="C324" i="3"/>
  <c r="C323" i="3" s="1"/>
  <c r="D327" i="3"/>
  <c r="D326" i="3" s="1"/>
  <c r="C327" i="3"/>
  <c r="C326" i="3" s="1"/>
  <c r="D330" i="3"/>
  <c r="D329" i="3" s="1"/>
  <c r="C330" i="3"/>
  <c r="C329" i="3" s="1"/>
  <c r="D335" i="3"/>
  <c r="D334" i="3" s="1"/>
  <c r="C335" i="3"/>
  <c r="C334" i="3" s="1"/>
  <c r="D338" i="3"/>
  <c r="C338" i="3"/>
  <c r="D341" i="3"/>
  <c r="C341" i="3"/>
  <c r="C354" i="3"/>
  <c r="C353" i="3" s="1"/>
  <c r="D346" i="3"/>
  <c r="C346" i="3"/>
  <c r="D354" i="3"/>
  <c r="D353" i="3" s="1"/>
  <c r="D359" i="3"/>
  <c r="D358" i="3" s="1"/>
  <c r="C359" i="3"/>
  <c r="C358" i="3" s="1"/>
  <c r="D364" i="3"/>
  <c r="D363" i="3" s="1"/>
  <c r="D362" i="3" s="1"/>
  <c r="D361" i="3" s="1"/>
  <c r="C364" i="3"/>
  <c r="C363" i="3" s="1"/>
  <c r="C362" i="3" s="1"/>
  <c r="C361" i="3" s="1"/>
  <c r="D368" i="3"/>
  <c r="D367" i="3" s="1"/>
  <c r="D366" i="3" s="1"/>
  <c r="C368" i="3"/>
  <c r="C367" i="3" s="1"/>
  <c r="C366" i="3" s="1"/>
  <c r="C319" i="3" l="1"/>
  <c r="D319" i="3"/>
  <c r="E106" i="3"/>
  <c r="C105" i="3"/>
  <c r="F106" i="3"/>
  <c r="D285" i="3"/>
  <c r="C255" i="3"/>
  <c r="C246" i="3"/>
  <c r="C31" i="3"/>
  <c r="C8" i="3" s="1"/>
  <c r="C285" i="3"/>
  <c r="D255" i="3"/>
  <c r="E42" i="3"/>
  <c r="F77" i="3"/>
  <c r="D31" i="3"/>
  <c r="D8" i="3" s="1"/>
  <c r="F42" i="3"/>
  <c r="C278" i="3"/>
  <c r="C277" i="3" s="1"/>
  <c r="D105" i="3"/>
  <c r="D131" i="3"/>
  <c r="D169" i="3"/>
  <c r="C131" i="3"/>
  <c r="C312" i="3"/>
  <c r="C307" i="3" s="1"/>
  <c r="D278" i="3"/>
  <c r="D277" i="3" s="1"/>
  <c r="D312" i="3"/>
  <c r="D307" i="3" s="1"/>
  <c r="C345" i="3"/>
  <c r="C344" i="3" s="1"/>
  <c r="C337" i="3"/>
  <c r="C333" i="3" s="1"/>
  <c r="D246" i="3"/>
  <c r="D236" i="3"/>
  <c r="D235" i="3" s="1"/>
  <c r="D345" i="3"/>
  <c r="D344" i="3" s="1"/>
  <c r="D337" i="3"/>
  <c r="D333" i="3" s="1"/>
  <c r="C236" i="3"/>
  <c r="C235" i="3" s="1"/>
  <c r="A68" i="3"/>
  <c r="A69" i="3"/>
  <c r="A70" i="3"/>
  <c r="D218" i="3" l="1"/>
  <c r="C276" i="3"/>
  <c r="C332" i="3"/>
  <c r="D276" i="3"/>
  <c r="C218" i="3"/>
  <c r="D332" i="3"/>
  <c r="F369" i="3"/>
  <c r="E369" i="3"/>
  <c r="F368" i="3"/>
  <c r="E368" i="3"/>
  <c r="F367" i="3"/>
  <c r="E367" i="3"/>
  <c r="F366" i="3"/>
  <c r="E366" i="3"/>
  <c r="F365" i="3"/>
  <c r="E365" i="3"/>
  <c r="F364" i="3"/>
  <c r="E364" i="3"/>
  <c r="F363" i="3"/>
  <c r="E363" i="3"/>
  <c r="F362" i="3"/>
  <c r="E362" i="3"/>
  <c r="F361" i="3"/>
  <c r="E361" i="3"/>
  <c r="F360" i="3"/>
  <c r="E360" i="3"/>
  <c r="F359" i="3"/>
  <c r="E359" i="3"/>
  <c r="F358" i="3"/>
  <c r="E358" i="3"/>
  <c r="F357" i="3"/>
  <c r="E357" i="3"/>
  <c r="F356" i="3"/>
  <c r="E356" i="3"/>
  <c r="F355" i="3"/>
  <c r="E355" i="3"/>
  <c r="F354" i="3"/>
  <c r="E354" i="3"/>
  <c r="F353" i="3"/>
  <c r="E353" i="3"/>
  <c r="F352" i="3"/>
  <c r="E352" i="3"/>
  <c r="F350" i="3"/>
  <c r="E350" i="3"/>
  <c r="F349" i="3"/>
  <c r="E349" i="3"/>
  <c r="F347" i="3"/>
  <c r="E347" i="3"/>
  <c r="F346" i="3"/>
  <c r="E346" i="3"/>
  <c r="F345" i="3"/>
  <c r="E345" i="3"/>
  <c r="F344" i="3"/>
  <c r="E344" i="3"/>
  <c r="F343" i="3"/>
  <c r="E343" i="3"/>
  <c r="F342" i="3"/>
  <c r="E342" i="3"/>
  <c r="F341" i="3"/>
  <c r="E341" i="3"/>
  <c r="F340" i="3"/>
  <c r="E340" i="3"/>
  <c r="F339" i="3"/>
  <c r="E339" i="3"/>
  <c r="F338" i="3"/>
  <c r="E338" i="3"/>
  <c r="F337" i="3"/>
  <c r="E337" i="3"/>
  <c r="F336" i="3"/>
  <c r="E336" i="3"/>
  <c r="F335" i="3"/>
  <c r="E335" i="3"/>
  <c r="F334" i="3"/>
  <c r="E334" i="3"/>
  <c r="F333" i="3"/>
  <c r="E333" i="3"/>
  <c r="F331" i="3"/>
  <c r="E331" i="3"/>
  <c r="F330" i="3"/>
  <c r="E330" i="3"/>
  <c r="F329" i="3"/>
  <c r="E329" i="3"/>
  <c r="F328" i="3"/>
  <c r="E328" i="3"/>
  <c r="F327" i="3"/>
  <c r="E327" i="3"/>
  <c r="F326" i="3"/>
  <c r="E326" i="3"/>
  <c r="F325" i="3"/>
  <c r="E325" i="3"/>
  <c r="F324" i="3"/>
  <c r="E324" i="3"/>
  <c r="F323" i="3"/>
  <c r="E323" i="3"/>
  <c r="F319" i="3"/>
  <c r="E319" i="3"/>
  <c r="F318" i="3"/>
  <c r="E318" i="3"/>
  <c r="F317" i="3"/>
  <c r="E317" i="3"/>
  <c r="F316" i="3"/>
  <c r="E316" i="3"/>
  <c r="F315" i="3"/>
  <c r="E315" i="3"/>
  <c r="F314" i="3"/>
  <c r="E314" i="3"/>
  <c r="F313" i="3"/>
  <c r="E313" i="3"/>
  <c r="F312" i="3"/>
  <c r="E312" i="3"/>
  <c r="F311" i="3"/>
  <c r="E311" i="3"/>
  <c r="F310" i="3"/>
  <c r="E310" i="3"/>
  <c r="F309" i="3"/>
  <c r="E309" i="3"/>
  <c r="F308" i="3"/>
  <c r="E308" i="3"/>
  <c r="F306" i="3"/>
  <c r="E306" i="3"/>
  <c r="F305" i="3"/>
  <c r="E305" i="3"/>
  <c r="F304" i="3"/>
  <c r="E304" i="3"/>
  <c r="F303" i="3"/>
  <c r="E303" i="3"/>
  <c r="F301" i="3"/>
  <c r="F300" i="3"/>
  <c r="E300" i="3"/>
  <c r="F299" i="3"/>
  <c r="E299" i="3"/>
  <c r="F295" i="3"/>
  <c r="E295" i="3"/>
  <c r="F294" i="3"/>
  <c r="E294" i="3"/>
  <c r="F293" i="3"/>
  <c r="E293" i="3"/>
  <c r="F292" i="3"/>
  <c r="E292" i="3"/>
  <c r="F291" i="3"/>
  <c r="E291" i="3"/>
  <c r="F290" i="3"/>
  <c r="E290" i="3"/>
  <c r="F289" i="3"/>
  <c r="E289" i="3"/>
  <c r="F288" i="3"/>
  <c r="E288" i="3"/>
  <c r="F287" i="3"/>
  <c r="E287" i="3"/>
  <c r="F286" i="3"/>
  <c r="E286" i="3"/>
  <c r="F285" i="3"/>
  <c r="E285" i="3"/>
  <c r="F284" i="3"/>
  <c r="E284" i="3"/>
  <c r="F283" i="3"/>
  <c r="E283" i="3"/>
  <c r="F282" i="3"/>
  <c r="E282" i="3"/>
  <c r="F281" i="3"/>
  <c r="E281" i="3"/>
  <c r="F280" i="3"/>
  <c r="E280" i="3"/>
  <c r="F279" i="3"/>
  <c r="E279" i="3"/>
  <c r="F278" i="3"/>
  <c r="E278" i="3"/>
  <c r="F277" i="3"/>
  <c r="E277" i="3"/>
  <c r="F275" i="3"/>
  <c r="E275" i="3"/>
  <c r="F274" i="3"/>
  <c r="E274" i="3"/>
  <c r="F273" i="3"/>
  <c r="E273" i="3"/>
  <c r="F272" i="3"/>
  <c r="E272" i="3"/>
  <c r="F271" i="3"/>
  <c r="E271" i="3"/>
  <c r="F270" i="3"/>
  <c r="E270" i="3"/>
  <c r="F269" i="3"/>
  <c r="E269" i="3"/>
  <c r="F265" i="3"/>
  <c r="E265" i="3"/>
  <c r="F264" i="3"/>
  <c r="E264" i="3"/>
  <c r="F263" i="3"/>
  <c r="E263" i="3"/>
  <c r="F262" i="3"/>
  <c r="E262" i="3"/>
  <c r="F261" i="3"/>
  <c r="E261" i="3"/>
  <c r="F260" i="3"/>
  <c r="E260" i="3"/>
  <c r="F259" i="3"/>
  <c r="E259" i="3"/>
  <c r="F258" i="3"/>
  <c r="E258" i="3"/>
  <c r="F257" i="3"/>
  <c r="E257" i="3"/>
  <c r="F256" i="3"/>
  <c r="E256" i="3"/>
  <c r="F255" i="3"/>
  <c r="E255" i="3"/>
  <c r="E252" i="3"/>
  <c r="F251" i="3"/>
  <c r="E251" i="3"/>
  <c r="F250" i="3"/>
  <c r="E250" i="3"/>
  <c r="F249" i="3"/>
  <c r="E249" i="3"/>
  <c r="F248" i="3"/>
  <c r="E248" i="3"/>
  <c r="F247" i="3"/>
  <c r="E247" i="3"/>
  <c r="F246" i="3"/>
  <c r="E246" i="3"/>
  <c r="F245" i="3"/>
  <c r="E245" i="3"/>
  <c r="F244" i="3"/>
  <c r="E244" i="3"/>
  <c r="F243" i="3"/>
  <c r="E243" i="3"/>
  <c r="F242" i="3"/>
  <c r="E242" i="3"/>
  <c r="F241" i="3"/>
  <c r="E241" i="3"/>
  <c r="F240" i="3"/>
  <c r="E240" i="3"/>
  <c r="F239" i="3"/>
  <c r="E239" i="3"/>
  <c r="F238" i="3"/>
  <c r="E238" i="3"/>
  <c r="F237" i="3"/>
  <c r="E237" i="3"/>
  <c r="F236" i="3"/>
  <c r="E236" i="3"/>
  <c r="F235" i="3"/>
  <c r="E235" i="3"/>
  <c r="F234" i="3"/>
  <c r="E234" i="3"/>
  <c r="F233" i="3"/>
  <c r="E233" i="3"/>
  <c r="F232" i="3"/>
  <c r="E232" i="3"/>
  <c r="F231" i="3"/>
  <c r="E231" i="3"/>
  <c r="F230" i="3"/>
  <c r="E230" i="3"/>
  <c r="F229" i="3"/>
  <c r="E229" i="3"/>
  <c r="F228" i="3"/>
  <c r="E228" i="3"/>
  <c r="F227" i="3"/>
  <c r="E227" i="3"/>
  <c r="F226" i="3"/>
  <c r="E226" i="3"/>
  <c r="F225" i="3"/>
  <c r="E225" i="3"/>
  <c r="F224" i="3"/>
  <c r="E224" i="3"/>
  <c r="F223" i="3"/>
  <c r="E223" i="3"/>
  <c r="F222" i="3"/>
  <c r="E222" i="3"/>
  <c r="F221" i="3"/>
  <c r="E221" i="3"/>
  <c r="F220" i="3"/>
  <c r="E220" i="3"/>
  <c r="F219" i="3"/>
  <c r="E219" i="3"/>
  <c r="E216" i="3"/>
  <c r="F215" i="3"/>
  <c r="E215" i="3"/>
  <c r="F214" i="3"/>
  <c r="E214" i="3"/>
  <c r="F213" i="3"/>
  <c r="E213" i="3"/>
  <c r="F212" i="3"/>
  <c r="E212" i="3"/>
  <c r="F211" i="3"/>
  <c r="E211" i="3"/>
  <c r="F207" i="3"/>
  <c r="E207" i="3"/>
  <c r="F206" i="3"/>
  <c r="E206" i="3"/>
  <c r="F205" i="3"/>
  <c r="E205" i="3"/>
  <c r="F204" i="3"/>
  <c r="E204" i="3"/>
  <c r="F203" i="3"/>
  <c r="E203" i="3"/>
  <c r="F202" i="3"/>
  <c r="E202" i="3"/>
  <c r="F201" i="3"/>
  <c r="E201" i="3"/>
  <c r="F200" i="3"/>
  <c r="E200" i="3"/>
  <c r="F199" i="3"/>
  <c r="E199" i="3"/>
  <c r="F198" i="3"/>
  <c r="E198" i="3"/>
  <c r="F197" i="3"/>
  <c r="E197" i="3"/>
  <c r="F196" i="3"/>
  <c r="E196" i="3"/>
  <c r="F195" i="3"/>
  <c r="E195" i="3"/>
  <c r="F194" i="3"/>
  <c r="E194" i="3"/>
  <c r="F193" i="3"/>
  <c r="E193" i="3"/>
  <c r="F192" i="3"/>
  <c r="E192" i="3"/>
  <c r="F191" i="3"/>
  <c r="E191" i="3"/>
  <c r="F190" i="3"/>
  <c r="E190" i="3"/>
  <c r="F189" i="3"/>
  <c r="E189" i="3"/>
  <c r="F188" i="3"/>
  <c r="F187" i="3"/>
  <c r="E187" i="3"/>
  <c r="F186" i="3"/>
  <c r="E186" i="3"/>
  <c r="F185" i="3"/>
  <c r="E185" i="3"/>
  <c r="F184" i="3"/>
  <c r="E184" i="3"/>
  <c r="F183" i="3"/>
  <c r="E183" i="3"/>
  <c r="F182" i="3"/>
  <c r="E182" i="3"/>
  <c r="F181" i="3"/>
  <c r="E181" i="3"/>
  <c r="F180" i="3"/>
  <c r="E180" i="3"/>
  <c r="F179" i="3"/>
  <c r="E179" i="3"/>
  <c r="F178" i="3"/>
  <c r="E178" i="3"/>
  <c r="F177" i="3"/>
  <c r="E177" i="3"/>
  <c r="F173" i="3"/>
  <c r="E173" i="3"/>
  <c r="F172" i="3"/>
  <c r="E172" i="3"/>
  <c r="F171" i="3"/>
  <c r="E171" i="3"/>
  <c r="E170" i="3"/>
  <c r="F169" i="3"/>
  <c r="E169" i="3"/>
  <c r="F168" i="3"/>
  <c r="E168" i="3"/>
  <c r="F167" i="3"/>
  <c r="E167" i="3"/>
  <c r="F166" i="3"/>
  <c r="E166" i="3"/>
  <c r="F165" i="3"/>
  <c r="E165" i="3"/>
  <c r="F163" i="3"/>
  <c r="E163" i="3"/>
  <c r="F162" i="3"/>
  <c r="E162" i="3"/>
  <c r="F161" i="3"/>
  <c r="E161" i="3"/>
  <c r="F160" i="3"/>
  <c r="E160" i="3"/>
  <c r="F159" i="3"/>
  <c r="E159" i="3"/>
  <c r="F158" i="3"/>
  <c r="E158" i="3"/>
  <c r="F157" i="3"/>
  <c r="E157" i="3"/>
  <c r="F156" i="3"/>
  <c r="E156" i="3"/>
  <c r="F155" i="3"/>
  <c r="E155" i="3"/>
  <c r="F154" i="3"/>
  <c r="E154" i="3"/>
  <c r="F153" i="3"/>
  <c r="E153" i="3"/>
  <c r="F152" i="3"/>
  <c r="E152" i="3"/>
  <c r="F151" i="3"/>
  <c r="E151" i="3"/>
  <c r="F150" i="3"/>
  <c r="E150" i="3"/>
  <c r="F149" i="3"/>
  <c r="E149" i="3"/>
  <c r="F148" i="3"/>
  <c r="E148" i="3"/>
  <c r="F147" i="3"/>
  <c r="E147" i="3"/>
  <c r="F146" i="3"/>
  <c r="E146" i="3"/>
  <c r="F145" i="3"/>
  <c r="E145" i="3"/>
  <c r="F144" i="3"/>
  <c r="E144" i="3"/>
  <c r="F143" i="3"/>
  <c r="E143" i="3"/>
  <c r="F142" i="3"/>
  <c r="E142" i="3"/>
  <c r="F141" i="3"/>
  <c r="E141" i="3"/>
  <c r="F140" i="3"/>
  <c r="E140" i="3"/>
  <c r="F139" i="3"/>
  <c r="E139" i="3"/>
  <c r="F138" i="3"/>
  <c r="E138" i="3"/>
  <c r="F137" i="3"/>
  <c r="E137" i="3"/>
  <c r="F136" i="3"/>
  <c r="E136" i="3"/>
  <c r="F135" i="3"/>
  <c r="E135" i="3"/>
  <c r="F134" i="3"/>
  <c r="E134" i="3"/>
  <c r="F133" i="3"/>
  <c r="E133" i="3"/>
  <c r="F132" i="3"/>
  <c r="E132" i="3"/>
  <c r="F131" i="3"/>
  <c r="E131" i="3"/>
  <c r="F130" i="3"/>
  <c r="E130" i="3"/>
  <c r="F129" i="3"/>
  <c r="E129" i="3"/>
  <c r="F128" i="3"/>
  <c r="E128" i="3"/>
  <c r="F127" i="3"/>
  <c r="E127" i="3"/>
  <c r="F126" i="3"/>
  <c r="E126" i="3"/>
  <c r="F125" i="3"/>
  <c r="E125" i="3"/>
  <c r="F124" i="3"/>
  <c r="E124" i="3"/>
  <c r="F123" i="3"/>
  <c r="E123" i="3"/>
  <c r="F122" i="3"/>
  <c r="E122" i="3"/>
  <c r="F121" i="3"/>
  <c r="E121" i="3"/>
  <c r="F120" i="3"/>
  <c r="E120" i="3"/>
  <c r="F116" i="3"/>
  <c r="E116" i="3"/>
  <c r="F115" i="3"/>
  <c r="E115" i="3"/>
  <c r="F114" i="3"/>
  <c r="E114" i="3"/>
  <c r="F113" i="3"/>
  <c r="E113" i="3"/>
  <c r="F112" i="3"/>
  <c r="E112" i="3"/>
  <c r="F111" i="3"/>
  <c r="E111" i="3"/>
  <c r="F110" i="3"/>
  <c r="E110" i="3"/>
  <c r="F109" i="3"/>
  <c r="E109" i="3"/>
  <c r="F108" i="3"/>
  <c r="E108" i="3"/>
  <c r="F107" i="3"/>
  <c r="F105" i="3"/>
  <c r="E105" i="3"/>
  <c r="F104" i="3"/>
  <c r="E104" i="3"/>
  <c r="F103" i="3"/>
  <c r="E103" i="3"/>
  <c r="F102" i="3"/>
  <c r="E102" i="3"/>
  <c r="F101" i="3"/>
  <c r="E101" i="3"/>
  <c r="F100" i="3"/>
  <c r="E100" i="3"/>
  <c r="F99" i="3"/>
  <c r="E99" i="3"/>
  <c r="F98" i="3"/>
  <c r="E98" i="3"/>
  <c r="F97" i="3"/>
  <c r="E97" i="3"/>
  <c r="F96" i="3"/>
  <c r="E96" i="3"/>
  <c r="F95" i="3"/>
  <c r="E95" i="3"/>
  <c r="F91" i="3"/>
  <c r="E91" i="3"/>
  <c r="F90" i="3"/>
  <c r="E90" i="3"/>
  <c r="F89" i="3"/>
  <c r="E89" i="3"/>
  <c r="F88" i="3"/>
  <c r="E88" i="3"/>
  <c r="F87" i="3"/>
  <c r="E87" i="3"/>
  <c r="F86" i="3"/>
  <c r="E86" i="3"/>
  <c r="F85" i="3"/>
  <c r="E85" i="3"/>
  <c r="F84" i="3"/>
  <c r="E84" i="3"/>
  <c r="F83" i="3"/>
  <c r="E83" i="3"/>
  <c r="F82" i="3"/>
  <c r="E82" i="3"/>
  <c r="F81" i="3"/>
  <c r="E81" i="3"/>
  <c r="F80" i="3"/>
  <c r="E80" i="3"/>
  <c r="F79" i="3"/>
  <c r="E79" i="3"/>
  <c r="F78" i="3"/>
  <c r="E78" i="3"/>
  <c r="E77" i="3"/>
  <c r="F76" i="3"/>
  <c r="E76" i="3"/>
  <c r="F73" i="3"/>
  <c r="E73" i="3"/>
  <c r="F70" i="3"/>
  <c r="E70" i="3"/>
  <c r="F69" i="3"/>
  <c r="E69" i="3"/>
  <c r="F68" i="3"/>
  <c r="E68" i="3"/>
  <c r="F65" i="3"/>
  <c r="E65" i="3"/>
  <c r="F62" i="3"/>
  <c r="E62" i="3"/>
  <c r="F61" i="3"/>
  <c r="E61" i="3"/>
  <c r="F60" i="3"/>
  <c r="E60" i="3"/>
  <c r="F57" i="3"/>
  <c r="E57" i="3"/>
  <c r="F56" i="3"/>
  <c r="E56" i="3"/>
  <c r="F55" i="3"/>
  <c r="E55" i="3"/>
  <c r="F52" i="3"/>
  <c r="E52" i="3"/>
  <c r="F51" i="3"/>
  <c r="E51" i="3"/>
  <c r="F50" i="3"/>
  <c r="E50" i="3"/>
  <c r="F49" i="3"/>
  <c r="E49" i="3"/>
  <c r="F47" i="3"/>
  <c r="E47" i="3"/>
  <c r="F41" i="3"/>
  <c r="E41" i="3"/>
  <c r="F40" i="3"/>
  <c r="E40" i="3"/>
  <c r="F39" i="3"/>
  <c r="E39" i="3"/>
  <c r="F36" i="3"/>
  <c r="E36" i="3"/>
  <c r="F35" i="3"/>
  <c r="E35" i="3"/>
  <c r="F34" i="3"/>
  <c r="E34" i="3"/>
  <c r="F30" i="3"/>
  <c r="E30" i="3"/>
  <c r="F27" i="3"/>
  <c r="E27" i="3"/>
  <c r="F25" i="3"/>
  <c r="E25" i="3"/>
  <c r="F24" i="3"/>
  <c r="E24" i="3"/>
  <c r="F21" i="3"/>
  <c r="E21" i="3"/>
  <c r="F20" i="3"/>
  <c r="E20" i="3"/>
  <c r="F19" i="3"/>
  <c r="E19" i="3"/>
  <c r="F18" i="3"/>
  <c r="E18" i="3"/>
  <c r="F14" i="3"/>
  <c r="F13" i="3"/>
  <c r="E13" i="3"/>
  <c r="F12" i="3"/>
  <c r="E12" i="3"/>
  <c r="F8" i="3"/>
  <c r="E8" i="3"/>
  <c r="E74" i="3"/>
  <c r="F74" i="3"/>
  <c r="F71" i="3"/>
  <c r="F66" i="3"/>
  <c r="F63" i="3"/>
  <c r="E58" i="3"/>
  <c r="F58" i="3"/>
  <c r="F53" i="3"/>
  <c r="E48" i="3"/>
  <c r="F48" i="3"/>
  <c r="F46" i="3"/>
  <c r="F37" i="3"/>
  <c r="E37" i="3"/>
  <c r="F32" i="3"/>
  <c r="F26" i="3"/>
  <c r="F28" i="3"/>
  <c r="F22" i="3"/>
  <c r="F16" i="3"/>
  <c r="C6" i="3" l="1"/>
  <c r="D6" i="3"/>
  <c r="F276" i="3"/>
  <c r="E218" i="3"/>
  <c r="F218" i="3"/>
  <c r="E332" i="3"/>
  <c r="E276" i="3"/>
  <c r="F307" i="3"/>
  <c r="E307" i="3"/>
  <c r="F332" i="3"/>
  <c r="E11" i="3"/>
  <c r="E66" i="3"/>
  <c r="E26" i="3"/>
  <c r="F23" i="3"/>
  <c r="E23" i="3"/>
  <c r="E22" i="3"/>
  <c r="F11" i="3"/>
  <c r="E16" i="3"/>
  <c r="E28" i="3"/>
  <c r="E32" i="3"/>
  <c r="E53" i="3"/>
  <c r="E63" i="3"/>
  <c r="E71" i="3"/>
  <c r="E17" i="3"/>
  <c r="E33" i="3"/>
  <c r="E46" i="3"/>
  <c r="E54" i="3"/>
  <c r="F17" i="3"/>
  <c r="F29" i="3"/>
  <c r="F33" i="3"/>
  <c r="F72" i="3"/>
  <c r="E10" i="3"/>
  <c r="E38" i="3"/>
  <c r="E59" i="3"/>
  <c r="E67" i="3"/>
  <c r="E75" i="3"/>
  <c r="E29" i="3"/>
  <c r="E64" i="3"/>
  <c r="E72" i="3"/>
  <c r="F54" i="3"/>
  <c r="F64" i="3"/>
  <c r="F10" i="3"/>
  <c r="F38" i="3"/>
  <c r="F59" i="3"/>
  <c r="F67" i="3"/>
  <c r="F75" i="3"/>
  <c r="F15" i="3"/>
  <c r="E9" i="3"/>
  <c r="F9" i="3"/>
  <c r="E45" i="3" l="1"/>
  <c r="E15" i="3"/>
  <c r="F45" i="3"/>
  <c r="F6" i="3"/>
  <c r="E6" i="3"/>
  <c r="E31" i="3" l="1"/>
  <c r="F31" i="3"/>
</calcChain>
</file>

<file path=xl/sharedStrings.xml><?xml version="1.0" encoding="utf-8"?>
<sst xmlns="http://schemas.openxmlformats.org/spreadsheetml/2006/main" count="731" uniqueCount="463">
  <si>
    <t>Наименование 
показателя</t>
  </si>
  <si>
    <t>Утвержденные бюджетные назначения</t>
  </si>
  <si>
    <t>Исполнено</t>
  </si>
  <si>
    <t>х</t>
  </si>
  <si>
    <t xml:space="preserve">в том числе: </t>
  </si>
  <si>
    <t>Код расхода по бюджетной классификации</t>
  </si>
  <si>
    <t>Расходы бюджета - ИТОГО</t>
  </si>
  <si>
    <t>ОБЩЕГОСУДАРСТВЕННЫЕ ВОПРОСЫ</t>
  </si>
  <si>
    <t xml:space="preserve"> 000 0100 0000000000 000</t>
  </si>
  <si>
    <t>Функционирование высшего должностного лица субъекта Российской Федерации и муниципального образования</t>
  </si>
  <si>
    <t xml:space="preserve"> 000 0102 0000000000 000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</si>
  <si>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</si>
  <si>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 000 0102 0000000000 100</t>
  </si>
  <si>
    <t>Расходы на выплаты персоналу государственных (муниципальных) органов</t>
  </si>
  <si>
    <t xml:space="preserve"> 000 0102 0000000000 120</t>
  </si>
  <si>
    <t>Фонд оплаты труда государственных (муниципальных) органов</t>
  </si>
  <si>
    <t xml:space="preserve"> 000 0102 0000000000 121</t>
  </si>
  <si>
    <t>Иные выплаты персоналу государственных (муниципальных) органов, за исключением фонда оплаты труда</t>
  </si>
  <si>
    <t xml:space="preserve"> 000 0102 0000000000 122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</si>
  <si>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</si>
  <si>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 000 0102 0000000000 129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</si>
  <si>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</si>
  <si>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000 0103 0000000000 000</t>
  </si>
  <si>
    <t xml:space="preserve"> 000 0103 0000000000 100</t>
  </si>
  <si>
    <t xml:space="preserve"> 000 0103 0000000000 120</t>
  </si>
  <si>
    <t xml:space="preserve"> 000 0103 0000000000 121</t>
  </si>
  <si>
    <t xml:space="preserve"> 000 0103 0000000000 122</t>
  </si>
  <si>
    <t xml:space="preserve"> 000 0103 0000000000 129</t>
  </si>
  <si>
    <t>Закупка товаров, работ и услуг для обеспечения государственных (муниципальных) нужд</t>
  </si>
  <si>
    <t xml:space="preserve"> 000 0103 0000000000 200</t>
  </si>
  <si>
    <t>Иные закупки товаров, работ и услуг для обеспечения государственных (муниципальных) нужд</t>
  </si>
  <si>
    <t xml:space="preserve"> 000 0103 0000000000 240</t>
  </si>
  <si>
    <t>Закупка товаров, работ, услуг в сфере информационно-коммуникационных технологий</t>
  </si>
  <si>
    <t xml:space="preserve"> 000 0103 0000000000 242</t>
  </si>
  <si>
    <t>Прочая закупка товаров, работ и услуг</t>
  </si>
  <si>
    <t xml:space="preserve"> 000 0103 0000000000 244</t>
  </si>
  <si>
    <t>Иные бюджетные ассигнования</t>
  </si>
  <si>
    <t xml:space="preserve"> 000 0103 0000000000 800</t>
  </si>
  <si>
    <t>Уплата налогов, сборов и иных платежей</t>
  </si>
  <si>
    <t xml:space="preserve"> 000 0103 0000000000 850</t>
  </si>
  <si>
    <t>Уплата иных платежей</t>
  </si>
  <si>
    <t xml:space="preserve"> 000 0103 0000000000 853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</si>
  <si>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</si>
  <si>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000 0104 0000000000 000</t>
  </si>
  <si>
    <t xml:space="preserve"> 000 0104 0000000000 100</t>
  </si>
  <si>
    <t xml:space="preserve"> 000 0104 0000000000 120</t>
  </si>
  <si>
    <t xml:space="preserve"> 000 0104 0000000000 121</t>
  </si>
  <si>
    <t xml:space="preserve"> 000 0104 0000000000 122</t>
  </si>
  <si>
    <t xml:space="preserve"> 000 0104 0000000000 129</t>
  </si>
  <si>
    <t xml:space="preserve"> 000 0104 0000000000 200</t>
  </si>
  <si>
    <t xml:space="preserve"> 000 0104 0000000000 240</t>
  </si>
  <si>
    <t xml:space="preserve"> 000 0104 0000000000 242</t>
  </si>
  <si>
    <t xml:space="preserve"> 000 0104 0000000000 244</t>
  </si>
  <si>
    <t>Закупка энергетических ресурсов</t>
  </si>
  <si>
    <t xml:space="preserve"> 000 0104 0000000000 247</t>
  </si>
  <si>
    <t xml:space="preserve"> 000 0104 0000000000 800</t>
  </si>
  <si>
    <t>Исполнение судебных актов</t>
  </si>
  <si>
    <t xml:space="preserve"> 000 0104 0000000000 830</t>
  </si>
  <si>
    <t>Исполнение судебных актов Российской Федерации и мировых соглашений по возмещению причиненного вреда</t>
  </si>
  <si>
    <t xml:space="preserve"> 000 0104 0000000000 831</t>
  </si>
  <si>
    <t xml:space="preserve"> 000 0104 0000000000 850</t>
  </si>
  <si>
    <t>Уплата налога на имущество организаций и земельного налога</t>
  </si>
  <si>
    <t xml:space="preserve"> 000 0104 0000000000 851</t>
  </si>
  <si>
    <t>Уплата прочих налогов, сборов</t>
  </si>
  <si>
    <t xml:space="preserve"> 000 0104 0000000000 852</t>
  </si>
  <si>
    <t xml:space="preserve"> 000 0104 0000000000 853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</si>
  <si>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</si>
  <si>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 000 0106 0000000000 000</t>
  </si>
  <si>
    <t xml:space="preserve"> 000 0106 0000000000 100</t>
  </si>
  <si>
    <t xml:space="preserve"> 000 0106 0000000000 120</t>
  </si>
  <si>
    <t xml:space="preserve"> 000 0106 0000000000 121</t>
  </si>
  <si>
    <t xml:space="preserve"> 000 0106 0000000000 122</t>
  </si>
  <si>
    <t xml:space="preserve"> 000 0106 0000000000 129</t>
  </si>
  <si>
    <t xml:space="preserve"> 000 0106 0000000000 200</t>
  </si>
  <si>
    <t xml:space="preserve"> 000 0106 0000000000 240</t>
  </si>
  <si>
    <t xml:space="preserve"> 000 0106 0000000000 242</t>
  </si>
  <si>
    <t xml:space="preserve"> 000 0106 0000000000 244</t>
  </si>
  <si>
    <t xml:space="preserve"> 000 0106 0000000000 247</t>
  </si>
  <si>
    <t>Социальное обеспечение и иные выплаты населению</t>
  </si>
  <si>
    <t xml:space="preserve"> 000 0106 0000000000 300</t>
  </si>
  <si>
    <t>Социальные выплаты гражданам, кроме публичных нормативных социальных выплат</t>
  </si>
  <si>
    <t xml:space="preserve"> 000 0106 0000000000 320</t>
  </si>
  <si>
    <t>Пособия, компенсации и иные социальные выплаты гражданам, кроме публичных нормативных обязательств</t>
  </si>
  <si>
    <t xml:space="preserve"> 000 0106 0000000000 321</t>
  </si>
  <si>
    <t xml:space="preserve"> 000 0106 0000000000 800</t>
  </si>
  <si>
    <t xml:space="preserve"> 000 0106 0000000000 850</t>
  </si>
  <si>
    <t xml:space="preserve"> 000 0106 0000000000 852</t>
  </si>
  <si>
    <t xml:space="preserve"> 000 0106 0000000000 853</t>
  </si>
  <si>
    <t>Обеспечение проведения выборов и референдумов</t>
  </si>
  <si>
    <t xml:space="preserve"> 000 0107 0000000000 000</t>
  </si>
  <si>
    <t xml:space="preserve"> 000 0107 0000000000 800</t>
  </si>
  <si>
    <t>Специальные расходы</t>
  </si>
  <si>
    <t xml:space="preserve"> 000 0107 0000000000 880</t>
  </si>
  <si>
    <t>Резервные фонды</t>
  </si>
  <si>
    <t xml:space="preserve"> 000 0111 0000000000 000</t>
  </si>
  <si>
    <t xml:space="preserve"> 000 0111 0000000000 800</t>
  </si>
  <si>
    <t>Резервные средства</t>
  </si>
  <si>
    <t xml:space="preserve"> 000 0111 0000000000 870</t>
  </si>
  <si>
    <t>Другие общегосударственные вопросы</t>
  </si>
  <si>
    <t xml:space="preserve"> 000 0113 0000000000 000</t>
  </si>
  <si>
    <t xml:space="preserve"> 000 0113 0000000000 100</t>
  </si>
  <si>
    <t xml:space="preserve"> 000 0113 0000000000 120</t>
  </si>
  <si>
    <t xml:space="preserve"> 000 0113 0000000000 121</t>
  </si>
  <si>
    <t xml:space="preserve"> 000 0113 0000000000 122</t>
  </si>
  <si>
    <t xml:space="preserve"> 000 0113 0000000000 129</t>
  </si>
  <si>
    <t xml:space="preserve"> 000 0113 0000000000 200</t>
  </si>
  <si>
    <t xml:space="preserve"> 000 0113 0000000000 240</t>
  </si>
  <si>
    <t xml:space="preserve"> 000 0113 0000000000 242</t>
  </si>
  <si>
    <t>Закупка товаров, работ, услуг в целях капитального ремонта государственного (муниципального) имущества</t>
  </si>
  <si>
    <t xml:space="preserve"> 000 0113 0000000000 243</t>
  </si>
  <si>
    <t xml:space="preserve"> 000 0113 0000000000 244</t>
  </si>
  <si>
    <t xml:space="preserve"> 000 0113 0000000000 247</t>
  </si>
  <si>
    <t xml:space="preserve"> 000 0113 0000000000 300</t>
  </si>
  <si>
    <t xml:space="preserve"> 000 0113 0000000000 320</t>
  </si>
  <si>
    <t xml:space="preserve"> 000 0113 0000000000 321</t>
  </si>
  <si>
    <t>Предоставление субсидий бюджетным, автономным учреждениям и иным некоммерческим организациям</t>
  </si>
  <si>
    <t xml:space="preserve"> 000 0113 0000000000 600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</si>
  <si>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</si>
  <si>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 xml:space="preserve"> 000 0113 0000000000 630</t>
  </si>
  <si>
    <t>Субсидии (гранты в форме субсидий), не подлежащие казначейскому сопровождению</t>
  </si>
  <si>
    <t xml:space="preserve"> 000 0113 0000000000 633</t>
  </si>
  <si>
    <t xml:space="preserve"> 000 0113 0000000000 800</t>
  </si>
  <si>
    <t xml:space="preserve"> 000 0113 0000000000 830</t>
  </si>
  <si>
    <t xml:space="preserve"> 000 0113 0000000000 831</t>
  </si>
  <si>
    <t xml:space="preserve"> 000 0113 0000000000 850</t>
  </si>
  <si>
    <t xml:space="preserve"> 000 0113 0000000000 851</t>
  </si>
  <si>
    <t xml:space="preserve"> 000 0113 0000000000 852</t>
  </si>
  <si>
    <t xml:space="preserve"> 000 0113 0000000000 853</t>
  </si>
  <si>
    <t>НАЦИОНАЛЬНАЯ БЕЗОПАСНОСТЬ И ПРАВООХРАНИТЕЛЬНАЯ ДЕЯТЕЛЬНОСТЬ</t>
  </si>
  <si>
    <t xml:space="preserve"> 000 0300 0000000000 000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</si>
  <si>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</si>
  <si>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 000 0310 0000000000 000</t>
  </si>
  <si>
    <t xml:space="preserve"> 000 0310 0000000000 100</t>
  </si>
  <si>
    <t>Расходы на выплаты персоналу казенных учреждений</t>
  </si>
  <si>
    <t xml:space="preserve"> 000 0310 0000000000 110</t>
  </si>
  <si>
    <t>Фонд оплаты труда учреждений</t>
  </si>
  <si>
    <t xml:space="preserve"> 000 0310 0000000000 111</t>
  </si>
  <si>
    <t>Иные выплаты персоналу учреждений, за исключением фонда оплаты труда</t>
  </si>
  <si>
    <t xml:space="preserve"> 000 0310 0000000000 112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</si>
  <si>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</si>
  <si>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 000 0310 0000000000 119</t>
  </si>
  <si>
    <t xml:space="preserve"> 000 0310 0000000000 200</t>
  </si>
  <si>
    <t xml:space="preserve"> 000 0310 0000000000 240</t>
  </si>
  <si>
    <t xml:space="preserve"> 000 0310 0000000000 242</t>
  </si>
  <si>
    <t xml:space="preserve"> 000 0310 0000000000 244</t>
  </si>
  <si>
    <t xml:space="preserve"> 000 0310 0000000000 247</t>
  </si>
  <si>
    <t xml:space="preserve"> 000 0310 0000000000 800</t>
  </si>
  <si>
    <t xml:space="preserve"> 000 0310 0000000000 850</t>
  </si>
  <si>
    <t xml:space="preserve"> 000 0310 0000000000 851</t>
  </si>
  <si>
    <t xml:space="preserve"> 000 0310 0000000000 852</t>
  </si>
  <si>
    <t>Другие вопросы в области национальной безопасности и правоохранительной деятельности</t>
  </si>
  <si>
    <t xml:space="preserve"> 000 0314 0000000000 000</t>
  </si>
  <si>
    <t xml:space="preserve"> 000 0314 0000000000 100</t>
  </si>
  <si>
    <t xml:space="preserve"> 000 0314 0000000000 120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</si>
  <si>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</si>
  <si>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 000 0314 0000000000 123</t>
  </si>
  <si>
    <t xml:space="preserve"> 000 0314 0000000000 200</t>
  </si>
  <si>
    <t xml:space="preserve"> 000 0314 0000000000 240</t>
  </si>
  <si>
    <t xml:space="preserve"> 000 0314 0000000000 244</t>
  </si>
  <si>
    <t xml:space="preserve"> 000 0314 0000000000 247</t>
  </si>
  <si>
    <t>НАЦИОНАЛЬНАЯ ЭКОНОМИКА</t>
  </si>
  <si>
    <t xml:space="preserve"> 000 0400 0000000000 000</t>
  </si>
  <si>
    <t>Транспорт</t>
  </si>
  <si>
    <t xml:space="preserve"> 000 0408 0000000000 000</t>
  </si>
  <si>
    <t xml:space="preserve"> 000 0408 0000000000 200</t>
  </si>
  <si>
    <t xml:space="preserve"> 000 0408 0000000000 240</t>
  </si>
  <si>
    <t xml:space="preserve"> 000 0408 0000000000 244</t>
  </si>
  <si>
    <t xml:space="preserve"> 000 0408 0000000000 800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</si>
  <si>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</si>
  <si>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 000 0408 0000000000 810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</si>
  <si>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</si>
  <si>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 000 0408 0000000000 811</t>
  </si>
  <si>
    <t>Дорожное хозяйство (дорожные фонды)</t>
  </si>
  <si>
    <t xml:space="preserve"> 000 0409 0000000000 000</t>
  </si>
  <si>
    <t xml:space="preserve"> 000 0409 0000000000 200</t>
  </si>
  <si>
    <t xml:space="preserve"> 000 0409 0000000000 240</t>
  </si>
  <si>
    <t xml:space="preserve"> 000 0409 0000000000 244</t>
  </si>
  <si>
    <t xml:space="preserve"> 000 0409 0000000000 800</t>
  </si>
  <si>
    <t xml:space="preserve"> 000 0409 0000000000 810</t>
  </si>
  <si>
    <t xml:space="preserve"> 000 0409 0000000000 811</t>
  </si>
  <si>
    <t>Связь и информатика</t>
  </si>
  <si>
    <t xml:space="preserve"> 000 0410 0000000000 000</t>
  </si>
  <si>
    <t xml:space="preserve"> 000 0410 0000000000 600</t>
  </si>
  <si>
    <t>Субсидии бюджетным учреждениям</t>
  </si>
  <si>
    <t xml:space="preserve"> 000 0410 0000000000 610</t>
  </si>
  <si>
    <t>Субсидии бюджетным учреждениям на иные цели</t>
  </si>
  <si>
    <t xml:space="preserve"> 000 0410 0000000000 612</t>
  </si>
  <si>
    <t>Другие вопросы в области национальной экономики</t>
  </si>
  <si>
    <t xml:space="preserve"> 000 0412 0000000000 000</t>
  </si>
  <si>
    <t xml:space="preserve"> 000 0412 0000000000 100</t>
  </si>
  <si>
    <t xml:space="preserve"> 000 0412 0000000000 110</t>
  </si>
  <si>
    <t xml:space="preserve"> 000 0412 0000000000 111</t>
  </si>
  <si>
    <t xml:space="preserve"> 000 0412 0000000000 112</t>
  </si>
  <si>
    <t xml:space="preserve"> 000 0412 0000000000 119</t>
  </si>
  <si>
    <t xml:space="preserve"> 000 0412 0000000000 200</t>
  </si>
  <si>
    <t xml:space="preserve"> 000 0412 0000000000 240</t>
  </si>
  <si>
    <t xml:space="preserve"> 000 0412 0000000000 242</t>
  </si>
  <si>
    <t xml:space="preserve"> 000 0412 0000000000 244</t>
  </si>
  <si>
    <t xml:space="preserve"> 000 0412 0000000000 247</t>
  </si>
  <si>
    <t xml:space="preserve"> 000 0412 0000000000 800</t>
  </si>
  <si>
    <t xml:space="preserve"> 000 0412 0000000000 810</t>
  </si>
  <si>
    <t xml:space="preserve"> 000 0412 0000000000 811</t>
  </si>
  <si>
    <t xml:space="preserve"> 000 0412 0000000000 850</t>
  </si>
  <si>
    <t xml:space="preserve"> 000 0412 0000000000 851</t>
  </si>
  <si>
    <t xml:space="preserve"> 000 0412 0000000000 852</t>
  </si>
  <si>
    <t xml:space="preserve"> 000 0412 0000000000 853</t>
  </si>
  <si>
    <t>ЖИЛИЩНО-КОММУНАЛЬНОЕ ХОЗЯЙСТВО</t>
  </si>
  <si>
    <t xml:space="preserve"> 000 0500 0000000000 000</t>
  </si>
  <si>
    <t>Жилищное хозяйство</t>
  </si>
  <si>
    <t xml:space="preserve"> 000 0501 0000000000 000</t>
  </si>
  <si>
    <t xml:space="preserve"> 000 0501 0000000000 200</t>
  </si>
  <si>
    <t xml:space="preserve"> 000 0501 0000000000 240</t>
  </si>
  <si>
    <t xml:space="preserve"> 000 0501 0000000000 244</t>
  </si>
  <si>
    <t>Капитальные вложения в объекты государственной (муниципальной) собственности</t>
  </si>
  <si>
    <t>Бюджетные инвестиции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</si>
  <si>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</si>
  <si>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 000 0501 0000000000 800</t>
  </si>
  <si>
    <t xml:space="preserve"> 000 0501 0000000000 810</t>
  </si>
  <si>
    <t xml:space="preserve"> 000 0501 0000000000 811</t>
  </si>
  <si>
    <t>Коммунальное хозяйство</t>
  </si>
  <si>
    <t xml:space="preserve"> 000 0502 0000000000 000</t>
  </si>
  <si>
    <t xml:space="preserve"> 000 0502 0000000000 200</t>
  </si>
  <si>
    <t xml:space="preserve"> 000 0502 0000000000 240</t>
  </si>
  <si>
    <t xml:space="preserve"> 000 0502 0000000000 244</t>
  </si>
  <si>
    <t xml:space="preserve"> 000 0502 0000000000 400</t>
  </si>
  <si>
    <t xml:space="preserve"> 000 0502 0000000000 410</t>
  </si>
  <si>
    <t>Бюджетные инвестиции в объекты капитального строительства государственной (муниципальной) собственности</t>
  </si>
  <si>
    <t xml:space="preserve"> 000 0502 0000000000 414</t>
  </si>
  <si>
    <t xml:space="preserve"> 000 0502 0000000000 800</t>
  </si>
  <si>
    <t xml:space="preserve"> 000 0502 0000000000 810</t>
  </si>
  <si>
    <t xml:space="preserve"> 000 0502 0000000000 811</t>
  </si>
  <si>
    <t>Благоустройство</t>
  </si>
  <si>
    <t xml:space="preserve"> 000 0503 0000000000 000</t>
  </si>
  <si>
    <t xml:space="preserve"> 000 0503 0000000000 200</t>
  </si>
  <si>
    <t xml:space="preserve"> 000 0503 0000000000 240</t>
  </si>
  <si>
    <t xml:space="preserve"> 000 0503 0000000000 244</t>
  </si>
  <si>
    <t xml:space="preserve"> 000 0503 0000000000 247</t>
  </si>
  <si>
    <t xml:space="preserve"> 000 0503 0000000000 800</t>
  </si>
  <si>
    <t xml:space="preserve"> 000 0503 0000000000 810</t>
  </si>
  <si>
    <t xml:space="preserve"> 000 0503 0000000000 811</t>
  </si>
  <si>
    <t>Другие вопросы в области жилищно-коммунального хозяйства</t>
  </si>
  <si>
    <t xml:space="preserve"> 000 0505 0000000000 000</t>
  </si>
  <si>
    <t xml:space="preserve"> 000 0505 0000000000 100</t>
  </si>
  <si>
    <t xml:space="preserve"> 000 0505 0000000000 120</t>
  </si>
  <si>
    <t xml:space="preserve"> 000 0505 0000000000 121</t>
  </si>
  <si>
    <t xml:space="preserve"> 000 0505 0000000000 122</t>
  </si>
  <si>
    <t xml:space="preserve"> 000 0505 0000000000 129</t>
  </si>
  <si>
    <t xml:space="preserve"> 000 0505 0000000000 200</t>
  </si>
  <si>
    <t xml:space="preserve"> 000 0505 0000000000 240</t>
  </si>
  <si>
    <t xml:space="preserve"> 000 0505 0000000000 242</t>
  </si>
  <si>
    <t xml:space="preserve"> 000 0505 0000000000 244</t>
  </si>
  <si>
    <t xml:space="preserve"> 000 0505 0000000000 800</t>
  </si>
  <si>
    <t xml:space="preserve"> 000 0505 0000000000 830</t>
  </si>
  <si>
    <t xml:space="preserve"> 000 0505 0000000000 831</t>
  </si>
  <si>
    <t xml:space="preserve"> 000 0505 0000000000 850</t>
  </si>
  <si>
    <t xml:space="preserve"> 000 0505 0000000000 851</t>
  </si>
  <si>
    <t xml:space="preserve"> 000 0505 0000000000 852</t>
  </si>
  <si>
    <t>ОБРАЗОВАНИЕ</t>
  </si>
  <si>
    <t xml:space="preserve"> 000 0700 0000000000 000</t>
  </si>
  <si>
    <t>Дошкольное образование</t>
  </si>
  <si>
    <t xml:space="preserve"> 000 0701 0000000000 000</t>
  </si>
  <si>
    <t xml:space="preserve"> 000 0701 0000000000 300</t>
  </si>
  <si>
    <t xml:space="preserve"> 000 0701 0000000000 320</t>
  </si>
  <si>
    <t xml:space="preserve"> 000 0701 0000000000 321</t>
  </si>
  <si>
    <t xml:space="preserve"> 000 0701 0000000000 600</t>
  </si>
  <si>
    <t xml:space="preserve"> 000 0701 0000000000 610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</si>
  <si>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</si>
  <si>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 000 0701 0000000000 611</t>
  </si>
  <si>
    <t xml:space="preserve"> 000 0701 0000000000 612</t>
  </si>
  <si>
    <t>Общее образование</t>
  </si>
  <si>
    <t xml:space="preserve"> 000 0702 0000000000 000</t>
  </si>
  <si>
    <t xml:space="preserve"> 000 0702 0000000000 600</t>
  </si>
  <si>
    <t xml:space="preserve"> 000 0702 0000000000 610</t>
  </si>
  <si>
    <t xml:space="preserve"> 000 0702 0000000000 611</t>
  </si>
  <si>
    <t xml:space="preserve"> 000 0702 0000000000 612</t>
  </si>
  <si>
    <t>Субсидии автономным учреждениям</t>
  </si>
  <si>
    <t xml:space="preserve"> 000 0702 0000000000 620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</si>
  <si>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</si>
  <si>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 000 0702 0000000000 621</t>
  </si>
  <si>
    <t>Субсидии автономным учреждениям на иные цели</t>
  </si>
  <si>
    <t xml:space="preserve"> 000 0702 0000000000 622</t>
  </si>
  <si>
    <t>Дополнительное образование детей</t>
  </si>
  <si>
    <t xml:space="preserve"> 000 0703 0000000000 000</t>
  </si>
  <si>
    <t xml:space="preserve"> 000 0703 0000000000 600</t>
  </si>
  <si>
    <t xml:space="preserve"> 000 0703 0000000000 610</t>
  </si>
  <si>
    <t xml:space="preserve"> 000 0703 0000000000 611</t>
  </si>
  <si>
    <t xml:space="preserve"> 000 0703 0000000000 612</t>
  </si>
  <si>
    <t xml:space="preserve"> 000 0703 0000000000 620</t>
  </si>
  <si>
    <t xml:space="preserve"> 000 0703 0000000000 622</t>
  </si>
  <si>
    <t>Профессиональная подготовка, переподготовка и повышение квалификации</t>
  </si>
  <si>
    <t xml:space="preserve"> 000 0705 0000000000 000</t>
  </si>
  <si>
    <t xml:space="preserve"> 000 0705 0000000000 200</t>
  </si>
  <si>
    <t xml:space="preserve"> 000 0705 0000000000 240</t>
  </si>
  <si>
    <t xml:space="preserve"> 000 0705 0000000000 244</t>
  </si>
  <si>
    <t>Молодежная политика</t>
  </si>
  <si>
    <t xml:space="preserve"> 000 0707 0000000000 000</t>
  </si>
  <si>
    <t xml:space="preserve"> 000 0707 0000000000 200</t>
  </si>
  <si>
    <t xml:space="preserve"> 000 0707 0000000000 240</t>
  </si>
  <si>
    <t xml:space="preserve"> 000 0707 0000000000 244</t>
  </si>
  <si>
    <t xml:space="preserve"> 000 0707 0000000000 600</t>
  </si>
  <si>
    <t xml:space="preserve"> 000 0707 0000000000 610</t>
  </si>
  <si>
    <t xml:space="preserve"> 000 0707 0000000000 612</t>
  </si>
  <si>
    <t>Другие вопросы в области образования</t>
  </si>
  <si>
    <t xml:space="preserve"> 000 0709 0000000000 000</t>
  </si>
  <si>
    <t xml:space="preserve"> 000 0709 0000000000 100</t>
  </si>
  <si>
    <t xml:space="preserve"> 000 0709 0000000000 120</t>
  </si>
  <si>
    <t xml:space="preserve"> 000 0709 0000000000 121</t>
  </si>
  <si>
    <t xml:space="preserve"> 000 0709 0000000000 122</t>
  </si>
  <si>
    <t xml:space="preserve"> 000 0709 0000000000 129</t>
  </si>
  <si>
    <t xml:space="preserve"> 000 0709 0000000000 200</t>
  </si>
  <si>
    <t xml:space="preserve"> 000 0709 0000000000 240</t>
  </si>
  <si>
    <t xml:space="preserve"> 000 0709 0000000000 242</t>
  </si>
  <si>
    <t xml:space="preserve"> 000 0709 0000000000 244</t>
  </si>
  <si>
    <t xml:space="preserve"> 000 0709 0000000000 247</t>
  </si>
  <si>
    <t xml:space="preserve"> 000 0709 0000000000 600</t>
  </si>
  <si>
    <t xml:space="preserve"> 000 0709 0000000000 610</t>
  </si>
  <si>
    <t xml:space="preserve"> 000 0709 0000000000 611</t>
  </si>
  <si>
    <t xml:space="preserve"> 000 0709 0000000000 800</t>
  </si>
  <si>
    <t xml:space="preserve"> 000 0709 0000000000 850</t>
  </si>
  <si>
    <t xml:space="preserve"> 000 0709 0000000000 851</t>
  </si>
  <si>
    <t xml:space="preserve"> 000 0709 0000000000 852</t>
  </si>
  <si>
    <t>КУЛЬТУРА, КИНЕМАТОГРАФИЯ</t>
  </si>
  <si>
    <t xml:space="preserve"> 000 0800 0000000000 000</t>
  </si>
  <si>
    <t>Культура</t>
  </si>
  <si>
    <t xml:space="preserve"> 000 0801 0000000000 000</t>
  </si>
  <si>
    <t xml:space="preserve"> 000 0801 0000000000 600</t>
  </si>
  <si>
    <t xml:space="preserve"> 000 0801 0000000000 610</t>
  </si>
  <si>
    <t xml:space="preserve"> 000 0801 0000000000 611</t>
  </si>
  <si>
    <t xml:space="preserve"> 000 0801 0000000000 612</t>
  </si>
  <si>
    <t xml:space="preserve"> 000 0801 0000000000 620</t>
  </si>
  <si>
    <t xml:space="preserve"> 000 0801 0000000000 621</t>
  </si>
  <si>
    <t xml:space="preserve"> 000 0801 0000000000 622</t>
  </si>
  <si>
    <t>Другие вопросы в области культуры, кинематографии</t>
  </si>
  <si>
    <t xml:space="preserve"> 000 0804 0000000000 000</t>
  </si>
  <si>
    <t xml:space="preserve"> 000 0804 0000000000 100</t>
  </si>
  <si>
    <t xml:space="preserve"> 000 0804 0000000000 120</t>
  </si>
  <si>
    <t xml:space="preserve"> 000 0804 0000000000 121</t>
  </si>
  <si>
    <t xml:space="preserve"> 000 0804 0000000000 122</t>
  </si>
  <si>
    <t xml:space="preserve"> 000 0804 0000000000 129</t>
  </si>
  <si>
    <t xml:space="preserve"> 000 0804 0000000000 200</t>
  </si>
  <si>
    <t xml:space="preserve"> 000 0804 0000000000 240</t>
  </si>
  <si>
    <t xml:space="preserve"> 000 0804 0000000000 242</t>
  </si>
  <si>
    <t xml:space="preserve"> 000 0804 0000000000 244</t>
  </si>
  <si>
    <t xml:space="preserve"> 000 0804 0000000000 247</t>
  </si>
  <si>
    <t xml:space="preserve"> 000 0804 0000000000 600</t>
  </si>
  <si>
    <t xml:space="preserve"> 000 0804 0000000000 610</t>
  </si>
  <si>
    <t xml:space="preserve"> 000 0804 0000000000 611</t>
  </si>
  <si>
    <t xml:space="preserve"> 000 0804 0000000000 800</t>
  </si>
  <si>
    <t xml:space="preserve"> 000 0804 0000000000 850</t>
  </si>
  <si>
    <t xml:space="preserve"> 000 0804 0000000000 851</t>
  </si>
  <si>
    <t xml:space="preserve"> 000 0804 0000000000 852</t>
  </si>
  <si>
    <t>СОЦИАЛЬНАЯ ПОЛИТИКА</t>
  </si>
  <si>
    <t xml:space="preserve"> 000 1000 0000000000 000</t>
  </si>
  <si>
    <t>Пенсионное обеспечение</t>
  </si>
  <si>
    <t xml:space="preserve"> 000 1001 0000000000 000</t>
  </si>
  <si>
    <t xml:space="preserve"> 000 1001 0000000000 300</t>
  </si>
  <si>
    <t xml:space="preserve"> 000 1001 0000000000 320</t>
  </si>
  <si>
    <t xml:space="preserve"> 000 1001 0000000000 321</t>
  </si>
  <si>
    <t>Социальное обеспечение населения</t>
  </si>
  <si>
    <t xml:space="preserve"> 000 1003 0000000000 000</t>
  </si>
  <si>
    <t xml:space="preserve"> 000 1003 0000000000 100</t>
  </si>
  <si>
    <t xml:space="preserve"> 000 1003 0000000000 110</t>
  </si>
  <si>
    <t xml:space="preserve"> 000 1003 0000000000 112</t>
  </si>
  <si>
    <t xml:space="preserve"> 000 1003 0000000000 300</t>
  </si>
  <si>
    <t xml:space="preserve"> 000 1003 0000000000 320</t>
  </si>
  <si>
    <t xml:space="preserve"> 000 1003 0000000000 321</t>
  </si>
  <si>
    <t>Охрана семьи и детства</t>
  </si>
  <si>
    <t xml:space="preserve"> 000 1004 0000000000 000</t>
  </si>
  <si>
    <t xml:space="preserve"> 000 1004 0000000000 300</t>
  </si>
  <si>
    <t xml:space="preserve"> 000 1004 0000000000 320</t>
  </si>
  <si>
    <t>Субсидии гражданам на приобретение жилья</t>
  </si>
  <si>
    <t xml:space="preserve"> 000 1004 0000000000 322</t>
  </si>
  <si>
    <t xml:space="preserve"> 000 1004 0000000000 400</t>
  </si>
  <si>
    <t xml:space="preserve"> 000 1004 0000000000 410</t>
  </si>
  <si>
    <t xml:space="preserve"> 000 1004 0000000000 412</t>
  </si>
  <si>
    <t xml:space="preserve"> 000 1004 0000000000 600</t>
  </si>
  <si>
    <t xml:space="preserve"> 000 1004 0000000000 610</t>
  </si>
  <si>
    <t xml:space="preserve"> 000 1004 0000000000 612</t>
  </si>
  <si>
    <t>ФИЗИЧЕСКАЯ КУЛЬТУРА И СПОРТ</t>
  </si>
  <si>
    <t xml:space="preserve"> 000 1100 0000000000 000</t>
  </si>
  <si>
    <t>Физическая культура</t>
  </si>
  <si>
    <t xml:space="preserve"> 000 1101 0000000000 000</t>
  </si>
  <si>
    <t xml:space="preserve"> 000 1101 0000000000 400</t>
  </si>
  <si>
    <t xml:space="preserve"> 000 1101 0000000000 410</t>
  </si>
  <si>
    <t xml:space="preserve"> 000 1101 0000000000 414</t>
  </si>
  <si>
    <t xml:space="preserve"> 000 1101 0000000000 600</t>
  </si>
  <si>
    <t xml:space="preserve"> 000 1101 0000000000 610</t>
  </si>
  <si>
    <t xml:space="preserve"> 000 1101 0000000000 611</t>
  </si>
  <si>
    <t xml:space="preserve"> 000 1101 0000000000 612</t>
  </si>
  <si>
    <t xml:space="preserve"> 000 1101 0000000000 620</t>
  </si>
  <si>
    <t xml:space="preserve"> 000 1101 0000000000 621</t>
  </si>
  <si>
    <t xml:space="preserve"> 000 1101 0000000000 622</t>
  </si>
  <si>
    <t>Другие вопросы в области физической культуры и спорта</t>
  </si>
  <si>
    <t xml:space="preserve"> 000 1105 0000000000 000</t>
  </si>
  <si>
    <t xml:space="preserve"> 000 1105 0000000000 100</t>
  </si>
  <si>
    <t xml:space="preserve"> 000 1105 0000000000 120</t>
  </si>
  <si>
    <t xml:space="preserve"> 000 1105 0000000000 121</t>
  </si>
  <si>
    <t xml:space="preserve"> 000 1105 0000000000 122</t>
  </si>
  <si>
    <t xml:space="preserve"> 000 1105 0000000000 129</t>
  </si>
  <si>
    <t xml:space="preserve"> 000 1105 0000000000 200</t>
  </si>
  <si>
    <t xml:space="preserve"> 000 1105 0000000000 240</t>
  </si>
  <si>
    <t xml:space="preserve"> 000 1105 0000000000 242</t>
  </si>
  <si>
    <t xml:space="preserve"> 000 1105 0000000000 244</t>
  </si>
  <si>
    <t xml:space="preserve"> 000 1105 0000000000 247</t>
  </si>
  <si>
    <t xml:space="preserve"> 000 1105 0000000000 800</t>
  </si>
  <si>
    <t xml:space="preserve"> 000 1105 0000000000 850</t>
  </si>
  <si>
    <t xml:space="preserve"> 000 1105 0000000000 852</t>
  </si>
  <si>
    <t>СРЕДСТВА МАССОВОЙ ИНФОРМАЦИИ</t>
  </si>
  <si>
    <t xml:space="preserve"> 000 1200 0000000000 000</t>
  </si>
  <si>
    <t>Периодическая печать и издательства</t>
  </si>
  <si>
    <t xml:space="preserve"> 000 1202 0000000000 000</t>
  </si>
  <si>
    <t xml:space="preserve"> 000 1202 0000000000 600</t>
  </si>
  <si>
    <t xml:space="preserve"> 000 1202 0000000000 610</t>
  </si>
  <si>
    <t xml:space="preserve"> 000 1202 0000000000 611</t>
  </si>
  <si>
    <t>ОБСЛУЖИВАНИЕ ГОСУДАРСТВЕННОГО (МУНИЦИПАЛЬНОГО) ДОЛГА</t>
  </si>
  <si>
    <t xml:space="preserve"> 000 1300 0000000000 000</t>
  </si>
  <si>
    <t>Обслуживание государственного (муниципального) внутреннего долга</t>
  </si>
  <si>
    <t xml:space="preserve"> 000 1301 0000000000 000</t>
  </si>
  <si>
    <t>Обслуживание государственного (муниципального) долга</t>
  </si>
  <si>
    <t xml:space="preserve"> 000 1301 0000000000 700</t>
  </si>
  <si>
    <t>Обслуживание муниципального долга</t>
  </si>
  <si>
    <t xml:space="preserve"> 000 1301 0000000000 730</t>
  </si>
  <si>
    <t>2. Расходы бюджета</t>
  </si>
  <si>
    <t>% исполнения</t>
  </si>
  <si>
    <t>Неисполненные назначения 
(гр. 3 - гр. 4)</t>
  </si>
  <si>
    <t xml:space="preserve"> 000 0103 0000000000 123</t>
  </si>
  <si>
    <t xml:space="preserve"> 000 0103 0000000000 300</t>
  </si>
  <si>
    <t xml:space="preserve"> 000 0103 0000000000 360</t>
  </si>
  <si>
    <t>Иные выплаты населению</t>
  </si>
  <si>
    <t xml:space="preserve"> 000 0106 0000000000 851</t>
  </si>
  <si>
    <t xml:space="preserve"> 000 1105 0000000000 110</t>
  </si>
  <si>
    <t xml:space="preserve"> 000 1105 0000000000 113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</si>
  <si>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</si>
  <si>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 xml:space="preserve"> 000 0104 0000000000 300</t>
  </si>
  <si>
    <t xml:space="preserve"> 000 0104 0000000000 320</t>
  </si>
  <si>
    <t xml:space="preserve"> 000 0104 0000000000 321</t>
  </si>
  <si>
    <t xml:space="preserve"> 000 0412 0000000000 813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</si>
  <si>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</si>
  <si>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 xml:space="preserve"> 000 0113 0000000000 412</t>
  </si>
  <si>
    <t xml:space="preserve"> 000 0113 0000000000 400</t>
  </si>
  <si>
    <t xml:space="preserve"> 000 0113 0000000000 410</t>
  </si>
  <si>
    <t xml:space="preserve"> 000 0310 0000000000 830</t>
  </si>
  <si>
    <t xml:space="preserve"> 000 0310 0000000000 831</t>
  </si>
  <si>
    <t xml:space="preserve"> 000 0505 0000000000 300</t>
  </si>
  <si>
    <t xml:space="preserve"> 000 0505 0000000000 320</t>
  </si>
  <si>
    <t xml:space="preserve"> 000 0505 0000000000 321</t>
  </si>
  <si>
    <t xml:space="preserve"> 000 0505 0000000000 853</t>
  </si>
  <si>
    <t xml:space="preserve"> 000 0707 0000000000 620</t>
  </si>
  <si>
    <t xml:space="preserve"> 000 0707 0000000000 622</t>
  </si>
  <si>
    <t xml:space="preserve"> 000 0709 0000000000 300</t>
  </si>
  <si>
    <t xml:space="preserve"> 000 0709 0000000000 320</t>
  </si>
  <si>
    <t xml:space="preserve"> 000 0709 0000000000 321</t>
  </si>
  <si>
    <t xml:space="preserve"> 000 0804 0000000000 300</t>
  </si>
  <si>
    <t xml:space="preserve"> 000 0804 0000000000 320</t>
  </si>
  <si>
    <t xml:space="preserve"> 000 0804 0000000000 321</t>
  </si>
  <si>
    <t xml:space="preserve"> 000 0804 0000000000 612</t>
  </si>
  <si>
    <t xml:space="preserve"> 000 1105 0000000000 123</t>
  </si>
  <si>
    <t>000 1004 0000000000 200</t>
  </si>
  <si>
    <t>000 1004 0000000000 240</t>
  </si>
  <si>
    <t xml:space="preserve"> 000 0501 0000000000 412</t>
  </si>
  <si>
    <t xml:space="preserve"> 000 0501 0000000000 400</t>
  </si>
  <si>
    <t xml:space="preserve"> 000 0501 0000000000 410</t>
  </si>
  <si>
    <t xml:space="preserve"> 000 1004 0000000000 244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</si>
</sst>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\.mm\.yyyy"/>
    <numFmt numFmtId="165" formatCode="#,##0.0"/>
  </numFmts>
  <fonts count="21" x14ac:knownFonts="1">
    <font>
      <sz val="11"/>
      <name val="Calibri"/>
      <family val="2"/>
      <scheme val="minor"/>
    </font>
    <font>
      <b/>
      <sz val="8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6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sz val="8"/>
      <color rgb="FF000000"/>
      <name val="Arial"/>
      <family val="2"/>
      <charset val="204"/>
    </font>
    <font>
      <b/>
      <i/>
      <sz val="8"/>
      <color rgb="FF000000"/>
      <name val="Arial"/>
      <family val="2"/>
      <charset val="204"/>
    </font>
    <font>
      <sz val="11"/>
      <color rgb="FF000000"/>
      <name val="Times New Roman"/>
      <family val="1"/>
      <charset val="204"/>
    </font>
    <font>
      <sz val="11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11"/>
      <name val="Calibri"/>
      <family val="2"/>
      <scheme val="minor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8">
    <xf numFmtId="0" fontId="0" fillId="0" borderId="0"/>
    <xf numFmtId="0" fontId="1" fillId="0" borderId="1"/>
    <xf numFmtId="0" fontId="2" fillId="0" borderId="1">
      <alignment horizontal="center" wrapText="1"/>
    </xf>
    <xf numFmtId="0" fontId="3" fillId="0" borderId="2"/>
    <xf numFmtId="0" fontId="3" fillId="0" borderId="1"/>
    <xf numFmtId="0" fontId="4" fillId="0" borderId="1"/>
    <xf numFmtId="0" fontId="2" fillId="0" borderId="1">
      <alignment horizontal="left" wrapText="1"/>
    </xf>
    <xf numFmtId="0" fontId="5" fillId="0" borderId="1"/>
    <xf numFmtId="0" fontId="3" fillId="0" borderId="3"/>
    <xf numFmtId="0" fontId="6" fillId="0" borderId="4">
      <alignment horizontal="center"/>
    </xf>
    <xf numFmtId="0" fontId="4" fillId="0" borderId="5"/>
    <xf numFmtId="0" fontId="6" fillId="0" borderId="1">
      <alignment horizontal="left"/>
    </xf>
    <xf numFmtId="0" fontId="7" fillId="0" borderId="1">
      <alignment horizontal="center" vertical="top"/>
    </xf>
    <xf numFmtId="49" fontId="8" fillId="0" borderId="6">
      <alignment horizontal="right"/>
    </xf>
    <xf numFmtId="49" fontId="4" fillId="0" borderId="7">
      <alignment horizontal="center"/>
    </xf>
    <xf numFmtId="0" fontId="4" fillId="0" borderId="8"/>
    <xf numFmtId="49" fontId="4" fillId="0" borderId="1"/>
    <xf numFmtId="49" fontId="6" fillId="0" borderId="1">
      <alignment horizontal="right"/>
    </xf>
    <xf numFmtId="0" fontId="6" fillId="0" borderId="1"/>
    <xf numFmtId="0" fontId="6" fillId="0" borderId="1">
      <alignment horizontal="center"/>
    </xf>
    <xf numFmtId="0" fontId="6" fillId="0" borderId="6">
      <alignment horizontal="right"/>
    </xf>
    <xf numFmtId="164" fontId="6" fillId="0" borderId="9">
      <alignment horizontal="center"/>
    </xf>
    <xf numFmtId="49" fontId="6" fillId="0" borderId="1"/>
    <xf numFmtId="0" fontId="6" fillId="0" borderId="1">
      <alignment horizontal="right"/>
    </xf>
    <xf numFmtId="0" fontId="6" fillId="0" borderId="10">
      <alignment horizontal="center"/>
    </xf>
    <xf numFmtId="0" fontId="6" fillId="0" borderId="2">
      <alignment wrapText="1"/>
    </xf>
    <xf numFmtId="49" fontId="6" fillId="0" borderId="11">
      <alignment horizontal="center"/>
    </xf>
    <xf numFmtId="0" fontId="6" fillId="0" borderId="12">
      <alignment wrapText="1"/>
    </xf>
    <xf numFmtId="49" fontId="6" fillId="0" borderId="9">
      <alignment horizontal="center"/>
    </xf>
    <xf numFmtId="0" fontId="6" fillId="0" borderId="13">
      <alignment horizontal="left"/>
    </xf>
    <xf numFmtId="49" fontId="6" fillId="0" borderId="13"/>
    <xf numFmtId="0" fontId="6" fillId="0" borderId="9">
      <alignment horizontal="center"/>
    </xf>
    <xf numFmtId="49" fontId="6" fillId="0" borderId="14">
      <alignment horizontal="center"/>
    </xf>
    <xf numFmtId="0" fontId="9" fillId="0" borderId="1"/>
    <xf numFmtId="0" fontId="9" fillId="0" borderId="15"/>
    <xf numFmtId="49" fontId="6" fillId="0" borderId="16">
      <alignment horizontal="center" vertical="center" wrapText="1"/>
    </xf>
    <xf numFmtId="49" fontId="6" fillId="0" borderId="4">
      <alignment horizontal="center" vertical="center" wrapText="1"/>
    </xf>
    <xf numFmtId="0" fontId="6" fillId="0" borderId="17">
      <alignment horizontal="left" wrapText="1"/>
    </xf>
    <xf numFmtId="49" fontId="6" fillId="0" borderId="18">
      <alignment horizontal="center" wrapText="1"/>
    </xf>
    <xf numFmtId="49" fontId="6" fillId="0" borderId="19">
      <alignment horizontal="center"/>
    </xf>
    <xf numFmtId="4" fontId="6" fillId="0" borderId="16">
      <alignment horizontal="right"/>
    </xf>
    <xf numFmtId="4" fontId="6" fillId="0" borderId="20">
      <alignment horizontal="right"/>
    </xf>
    <xf numFmtId="0" fontId="6" fillId="0" borderId="21">
      <alignment horizontal="left" wrapText="1"/>
    </xf>
    <xf numFmtId="0" fontId="6" fillId="0" borderId="22">
      <alignment horizontal="left" wrapText="1" indent="1"/>
    </xf>
    <xf numFmtId="49" fontId="6" fillId="0" borderId="23">
      <alignment horizontal="center" wrapText="1"/>
    </xf>
    <xf numFmtId="49" fontId="6" fillId="0" borderId="24">
      <alignment horizontal="center"/>
    </xf>
    <xf numFmtId="49" fontId="6" fillId="0" borderId="25">
      <alignment horizontal="center"/>
    </xf>
    <xf numFmtId="0" fontId="6" fillId="0" borderId="26">
      <alignment horizontal="left" wrapText="1" indent="1"/>
    </xf>
    <xf numFmtId="0" fontId="6" fillId="0" borderId="20">
      <alignment horizontal="left" wrapText="1" indent="2"/>
    </xf>
    <xf numFmtId="49" fontId="6" fillId="0" borderId="27">
      <alignment horizontal="center"/>
    </xf>
    <xf numFmtId="49" fontId="6" fillId="0" borderId="16">
      <alignment horizontal="center"/>
    </xf>
    <xf numFmtId="0" fontId="6" fillId="0" borderId="28">
      <alignment horizontal="left" wrapText="1" indent="2"/>
    </xf>
    <xf numFmtId="0" fontId="6" fillId="0" borderId="15"/>
    <xf numFmtId="0" fontId="6" fillId="2" borderId="15"/>
    <xf numFmtId="0" fontId="6" fillId="2" borderId="1"/>
    <xf numFmtId="0" fontId="6" fillId="0" borderId="1">
      <alignment horizontal="left" wrapText="1"/>
    </xf>
    <xf numFmtId="49" fontId="6" fillId="0" borderId="1">
      <alignment horizontal="center" wrapText="1"/>
    </xf>
    <xf numFmtId="49" fontId="6" fillId="0" borderId="1">
      <alignment horizontal="center"/>
    </xf>
    <xf numFmtId="0" fontId="6" fillId="0" borderId="2">
      <alignment horizontal="left"/>
    </xf>
    <xf numFmtId="49" fontId="6" fillId="0" borderId="2"/>
    <xf numFmtId="0" fontId="6" fillId="0" borderId="2"/>
    <xf numFmtId="0" fontId="4" fillId="0" borderId="2"/>
    <xf numFmtId="0" fontId="6" fillId="0" borderId="29">
      <alignment horizontal="left" wrapText="1"/>
    </xf>
    <xf numFmtId="49" fontId="6" fillId="0" borderId="19">
      <alignment horizontal="center" wrapText="1"/>
    </xf>
    <xf numFmtId="4" fontId="6" fillId="0" borderId="30">
      <alignment horizontal="right"/>
    </xf>
    <xf numFmtId="4" fontId="6" fillId="0" borderId="31">
      <alignment horizontal="right"/>
    </xf>
    <xf numFmtId="0" fontId="6" fillId="0" borderId="32">
      <alignment horizontal="left" wrapText="1"/>
    </xf>
    <xf numFmtId="49" fontId="6" fillId="0" borderId="27">
      <alignment horizontal="center" wrapText="1"/>
    </xf>
    <xf numFmtId="49" fontId="6" fillId="0" borderId="20">
      <alignment horizontal="center"/>
    </xf>
    <xf numFmtId="0" fontId="6" fillId="0" borderId="12"/>
    <xf numFmtId="0" fontId="6" fillId="0" borderId="33"/>
    <xf numFmtId="0" fontId="1" fillId="0" borderId="28">
      <alignment horizontal="left" wrapText="1"/>
    </xf>
    <xf numFmtId="0" fontId="6" fillId="0" borderId="34">
      <alignment horizontal="center" wrapText="1"/>
    </xf>
    <xf numFmtId="49" fontId="6" fillId="0" borderId="35">
      <alignment horizontal="center" wrapText="1"/>
    </xf>
    <xf numFmtId="4" fontId="6" fillId="0" borderId="19">
      <alignment horizontal="right"/>
    </xf>
    <xf numFmtId="4" fontId="6" fillId="0" borderId="36">
      <alignment horizontal="right"/>
    </xf>
    <xf numFmtId="0" fontId="1" fillId="0" borderId="9">
      <alignment horizontal="left" wrapText="1"/>
    </xf>
    <xf numFmtId="0" fontId="4" fillId="0" borderId="15"/>
    <xf numFmtId="0" fontId="6" fillId="0" borderId="1">
      <alignment horizontal="center" wrapText="1"/>
    </xf>
    <xf numFmtId="0" fontId="1" fillId="0" borderId="1">
      <alignment horizontal="center"/>
    </xf>
    <xf numFmtId="0" fontId="1" fillId="0" borderId="2"/>
    <xf numFmtId="49" fontId="6" fillId="0" borderId="2">
      <alignment horizontal="left"/>
    </xf>
    <xf numFmtId="0" fontId="6" fillId="0" borderId="22">
      <alignment horizontal="left" wrapText="1"/>
    </xf>
    <xf numFmtId="0" fontId="6" fillId="0" borderId="26">
      <alignment horizontal="left" wrapText="1"/>
    </xf>
    <xf numFmtId="0" fontId="4" fillId="0" borderId="24"/>
    <xf numFmtId="0" fontId="4" fillId="0" borderId="25"/>
    <xf numFmtId="0" fontId="6" fillId="0" borderId="29">
      <alignment horizontal="left" wrapText="1" indent="1"/>
    </xf>
    <xf numFmtId="49" fontId="6" fillId="0" borderId="37">
      <alignment horizontal="center" wrapText="1"/>
    </xf>
    <xf numFmtId="49" fontId="6" fillId="0" borderId="30">
      <alignment horizontal="center"/>
    </xf>
    <xf numFmtId="0" fontId="6" fillId="0" borderId="32">
      <alignment horizontal="left" wrapText="1" indent="1"/>
    </xf>
    <xf numFmtId="0" fontId="6" fillId="0" borderId="22">
      <alignment horizontal="left" wrapText="1" indent="2"/>
    </xf>
    <xf numFmtId="0" fontId="6" fillId="0" borderId="26">
      <alignment horizontal="left" wrapText="1" indent="2"/>
    </xf>
    <xf numFmtId="49" fontId="6" fillId="0" borderId="37">
      <alignment horizontal="center"/>
    </xf>
    <xf numFmtId="0" fontId="4" fillId="0" borderId="13"/>
    <xf numFmtId="0" fontId="10" fillId="0" borderId="38">
      <alignment horizontal="center" vertical="center" textRotation="90" wrapText="1"/>
    </xf>
    <xf numFmtId="0" fontId="6" fillId="0" borderId="16">
      <alignment horizontal="center" vertical="top" wrapText="1"/>
    </xf>
    <xf numFmtId="0" fontId="6" fillId="0" borderId="16">
      <alignment horizontal="center" vertical="top"/>
    </xf>
    <xf numFmtId="49" fontId="6" fillId="0" borderId="16">
      <alignment horizontal="center" vertical="top" wrapText="1"/>
    </xf>
    <xf numFmtId="0" fontId="1" fillId="0" borderId="39"/>
    <xf numFmtId="49" fontId="1" fillId="0" borderId="18">
      <alignment horizontal="center"/>
    </xf>
    <xf numFmtId="0" fontId="9" fillId="0" borderId="8"/>
    <xf numFmtId="49" fontId="11" fillId="0" borderId="40">
      <alignment horizontal="left" vertical="center" wrapText="1"/>
    </xf>
    <xf numFmtId="49" fontId="1" fillId="0" borderId="27">
      <alignment horizontal="center" vertical="center" wrapText="1"/>
    </xf>
    <xf numFmtId="49" fontId="6" fillId="0" borderId="41">
      <alignment horizontal="left" vertical="center" wrapText="1" indent="2"/>
    </xf>
    <xf numFmtId="49" fontId="6" fillId="0" borderId="23">
      <alignment horizontal="center" vertical="center" wrapText="1"/>
    </xf>
    <xf numFmtId="0" fontId="6" fillId="0" borderId="24"/>
    <xf numFmtId="4" fontId="6" fillId="0" borderId="24">
      <alignment horizontal="right"/>
    </xf>
    <xf numFmtId="4" fontId="6" fillId="0" borderId="25">
      <alignment horizontal="right"/>
    </xf>
    <xf numFmtId="49" fontId="6" fillId="0" borderId="42">
      <alignment horizontal="left" vertical="center" wrapText="1" indent="3"/>
    </xf>
    <xf numFmtId="49" fontId="6" fillId="0" borderId="37">
      <alignment horizontal="center" vertical="center" wrapText="1"/>
    </xf>
    <xf numFmtId="49" fontId="6" fillId="0" borderId="40">
      <alignment horizontal="left" vertical="center" wrapText="1" indent="3"/>
    </xf>
    <xf numFmtId="49" fontId="6" fillId="0" borderId="27">
      <alignment horizontal="center" vertical="center" wrapText="1"/>
    </xf>
    <xf numFmtId="49" fontId="6" fillId="0" borderId="43">
      <alignment horizontal="left" vertical="center" wrapText="1" indent="3"/>
    </xf>
    <xf numFmtId="0" fontId="11" fillId="0" borderId="39">
      <alignment horizontal="left" vertical="center" wrapText="1"/>
    </xf>
    <xf numFmtId="49" fontId="6" fillId="0" borderId="44">
      <alignment horizontal="center" vertical="center" wrapText="1"/>
    </xf>
    <xf numFmtId="4" fontId="6" fillId="0" borderId="4">
      <alignment horizontal="right"/>
    </xf>
    <xf numFmtId="4" fontId="6" fillId="0" borderId="45">
      <alignment horizontal="right"/>
    </xf>
    <xf numFmtId="0" fontId="10" fillId="0" borderId="13">
      <alignment horizontal="center" vertical="center" textRotation="90" wrapText="1"/>
    </xf>
    <xf numFmtId="49" fontId="6" fillId="0" borderId="13">
      <alignment horizontal="left" vertical="center" wrapText="1" indent="3"/>
    </xf>
    <xf numFmtId="49" fontId="6" fillId="0" borderId="15">
      <alignment horizontal="center" vertical="center" wrapText="1"/>
    </xf>
    <xf numFmtId="4" fontId="6" fillId="0" borderId="15">
      <alignment horizontal="right"/>
    </xf>
    <xf numFmtId="0" fontId="6" fillId="0" borderId="1">
      <alignment vertical="center"/>
    </xf>
    <xf numFmtId="49" fontId="6" fillId="0" borderId="1">
      <alignment horizontal="left" vertical="center" wrapText="1" indent="3"/>
    </xf>
    <xf numFmtId="49" fontId="6" fillId="0" borderId="1">
      <alignment horizontal="center" vertical="center" wrapText="1"/>
    </xf>
    <xf numFmtId="4" fontId="6" fillId="0" borderId="1">
      <alignment horizontal="right" shrinkToFit="1"/>
    </xf>
    <xf numFmtId="0" fontId="10" fillId="0" borderId="2">
      <alignment horizontal="center" vertical="center" textRotation="90" wrapText="1"/>
    </xf>
    <xf numFmtId="49" fontId="6" fillId="0" borderId="2">
      <alignment horizontal="left" vertical="center" wrapText="1" indent="3"/>
    </xf>
    <xf numFmtId="49" fontId="6" fillId="0" borderId="2">
      <alignment horizontal="center" vertical="center" wrapText="1"/>
    </xf>
    <xf numFmtId="4" fontId="6" fillId="0" borderId="2">
      <alignment horizontal="right"/>
    </xf>
    <xf numFmtId="49" fontId="1" fillId="0" borderId="18">
      <alignment horizontal="center" vertical="center" wrapText="1"/>
    </xf>
    <xf numFmtId="0" fontId="6" fillId="0" borderId="25"/>
    <xf numFmtId="0" fontId="10" fillId="0" borderId="13">
      <alignment horizontal="center" vertical="center" textRotation="90"/>
    </xf>
    <xf numFmtId="0" fontId="10" fillId="0" borderId="2">
      <alignment horizontal="center" vertical="center" textRotation="90"/>
    </xf>
    <xf numFmtId="0" fontId="10" fillId="0" borderId="38">
      <alignment horizontal="center" vertical="center" textRotation="90"/>
    </xf>
    <xf numFmtId="49" fontId="11" fillId="0" borderId="39">
      <alignment horizontal="left" vertical="center" wrapText="1"/>
    </xf>
    <xf numFmtId="0" fontId="10" fillId="0" borderId="16">
      <alignment horizontal="center" vertical="center" textRotation="90"/>
    </xf>
    <xf numFmtId="0" fontId="1" fillId="0" borderId="18">
      <alignment horizontal="center" vertical="center"/>
    </xf>
    <xf numFmtId="0" fontId="6" fillId="0" borderId="40">
      <alignment horizontal="left" vertical="center" wrapText="1"/>
    </xf>
    <xf numFmtId="0" fontId="6" fillId="0" borderId="23">
      <alignment horizontal="center" vertical="center"/>
    </xf>
    <xf numFmtId="0" fontId="6" fillId="0" borderId="37">
      <alignment horizontal="center" vertical="center"/>
    </xf>
    <xf numFmtId="0" fontId="6" fillId="0" borderId="27">
      <alignment horizontal="center" vertical="center"/>
    </xf>
    <xf numFmtId="0" fontId="6" fillId="0" borderId="43">
      <alignment horizontal="left" vertical="center" wrapText="1"/>
    </xf>
    <xf numFmtId="0" fontId="1" fillId="0" borderId="27">
      <alignment horizontal="center" vertical="center"/>
    </xf>
    <xf numFmtId="0" fontId="6" fillId="0" borderId="44">
      <alignment horizontal="center" vertical="center"/>
    </xf>
    <xf numFmtId="49" fontId="1" fillId="0" borderId="18">
      <alignment horizontal="center" vertical="center"/>
    </xf>
    <xf numFmtId="49" fontId="6" fillId="0" borderId="40">
      <alignment horizontal="left" vertical="center" wrapText="1"/>
    </xf>
    <xf numFmtId="49" fontId="6" fillId="0" borderId="23">
      <alignment horizontal="center" vertical="center"/>
    </xf>
    <xf numFmtId="49" fontId="6" fillId="0" borderId="37">
      <alignment horizontal="center" vertical="center"/>
    </xf>
    <xf numFmtId="49" fontId="6" fillId="0" borderId="27">
      <alignment horizontal="center" vertical="center"/>
    </xf>
    <xf numFmtId="49" fontId="6" fillId="0" borderId="43">
      <alignment horizontal="left" vertical="center" wrapText="1"/>
    </xf>
    <xf numFmtId="49" fontId="6" fillId="0" borderId="44">
      <alignment horizontal="center" vertical="center"/>
    </xf>
    <xf numFmtId="49" fontId="6" fillId="0" borderId="2">
      <alignment horizontal="center" wrapText="1"/>
    </xf>
    <xf numFmtId="0" fontId="6" fillId="0" borderId="2">
      <alignment horizontal="center"/>
    </xf>
    <xf numFmtId="49" fontId="6" fillId="0" borderId="1">
      <alignment horizontal="left"/>
    </xf>
    <xf numFmtId="0" fontId="6" fillId="0" borderId="13">
      <alignment horizontal="center"/>
    </xf>
    <xf numFmtId="49" fontId="6" fillId="0" borderId="13">
      <alignment horizontal="center"/>
    </xf>
    <xf numFmtId="0" fontId="12" fillId="0" borderId="2">
      <alignment wrapText="1"/>
    </xf>
    <xf numFmtId="0" fontId="13" fillId="0" borderId="2"/>
    <xf numFmtId="0" fontId="12" fillId="0" borderId="16">
      <alignment wrapText="1"/>
    </xf>
    <xf numFmtId="0" fontId="12" fillId="0" borderId="13">
      <alignment wrapText="1"/>
    </xf>
    <xf numFmtId="0" fontId="13" fillId="0" borderId="13"/>
    <xf numFmtId="0" fontId="16" fillId="0" borderId="0"/>
    <xf numFmtId="0" fontId="16" fillId="0" borderId="0"/>
    <xf numFmtId="0" fontId="16" fillId="0" borderId="0"/>
    <xf numFmtId="0" fontId="14" fillId="0" borderId="1"/>
    <xf numFmtId="0" fontId="14" fillId="0" borderId="1"/>
    <xf numFmtId="0" fontId="15" fillId="3" borderId="1"/>
    <xf numFmtId="0" fontId="14" fillId="0" borderId="1"/>
  </cellStyleXfs>
  <cellXfs count="31">
    <xf numFmtId="0" fontId="0" fillId="0" borderId="0" xfId="0"/>
    <xf numFmtId="0" fontId="0" fillId="0" borderId="0" xfId="0" applyProtection="1">
      <protection locked="0"/>
    </xf>
    <xf numFmtId="0" fontId="4" fillId="0" borderId="1" xfId="5" applyNumberFormat="1" applyProtection="1"/>
    <xf numFmtId="0" fontId="6" fillId="0" borderId="1" xfId="18" applyNumberFormat="1" applyProtection="1"/>
    <xf numFmtId="0" fontId="6" fillId="2" borderId="1" xfId="54" applyNumberFormat="1" applyProtection="1"/>
    <xf numFmtId="0" fontId="6" fillId="0" borderId="1" xfId="55" applyNumberFormat="1" applyProtection="1">
      <alignment horizontal="left" wrapText="1"/>
    </xf>
    <xf numFmtId="49" fontId="6" fillId="0" borderId="1" xfId="57" applyNumberFormat="1" applyProtection="1">
      <alignment horizontal="center"/>
    </xf>
    <xf numFmtId="0" fontId="17" fillId="0" borderId="46" xfId="0" applyFont="1" applyBorder="1" applyAlignment="1" applyProtection="1">
      <alignment horizontal="center" vertical="center" wrapText="1"/>
      <protection locked="0"/>
    </xf>
    <xf numFmtId="0" fontId="17" fillId="0" borderId="46" xfId="0" applyFont="1" applyBorder="1" applyAlignment="1" applyProtection="1">
      <alignment horizontal="center" vertical="center"/>
      <protection locked="0"/>
    </xf>
    <xf numFmtId="0" fontId="19" fillId="0" borderId="46" xfId="48" applyNumberFormat="1" applyFont="1" applyBorder="1" applyAlignment="1" applyProtection="1">
      <alignment horizontal="left" vertical="center" wrapText="1"/>
    </xf>
    <xf numFmtId="0" fontId="18" fillId="0" borderId="46" xfId="48" applyNumberFormat="1" applyFont="1" applyBorder="1" applyAlignment="1" applyProtection="1">
      <alignment horizontal="left" vertical="center" wrapText="1"/>
    </xf>
    <xf numFmtId="0" fontId="18" fillId="4" borderId="46" xfId="48" applyNumberFormat="1" applyFont="1" applyFill="1" applyBorder="1" applyAlignment="1" applyProtection="1">
      <alignment horizontal="left" vertical="center" wrapText="1"/>
    </xf>
    <xf numFmtId="0" fontId="18" fillId="0" borderId="46" xfId="48" applyNumberFormat="1" applyFont="1" applyFill="1" applyBorder="1" applyAlignment="1" applyProtection="1">
      <alignment horizontal="left" vertical="center" wrapText="1"/>
    </xf>
    <xf numFmtId="49" fontId="19" fillId="0" borderId="46" xfId="50" applyNumberFormat="1" applyFont="1" applyBorder="1" applyAlignment="1" applyProtection="1">
      <alignment horizontal="center" vertical="center"/>
    </xf>
    <xf numFmtId="49" fontId="18" fillId="0" borderId="46" xfId="50" applyNumberFormat="1" applyFont="1" applyBorder="1" applyAlignment="1" applyProtection="1">
      <alignment horizontal="center" vertical="center"/>
    </xf>
    <xf numFmtId="49" fontId="18" fillId="4" borderId="46" xfId="50" applyNumberFormat="1" applyFont="1" applyFill="1" applyBorder="1" applyAlignment="1" applyProtection="1">
      <alignment horizontal="center" vertical="center"/>
    </xf>
    <xf numFmtId="4" fontId="18" fillId="0" borderId="46" xfId="40" applyNumberFormat="1" applyFont="1" applyBorder="1" applyAlignment="1" applyProtection="1">
      <alignment horizontal="right" vertical="center"/>
    </xf>
    <xf numFmtId="165" fontId="18" fillId="0" borderId="46" xfId="40" applyNumberFormat="1" applyFont="1" applyBorder="1" applyAlignment="1" applyProtection="1">
      <alignment horizontal="right" vertical="center"/>
    </xf>
    <xf numFmtId="4" fontId="18" fillId="4" borderId="46" xfId="40" applyNumberFormat="1" applyFont="1" applyFill="1" applyBorder="1" applyAlignment="1" applyProtection="1">
      <alignment horizontal="right" vertical="center"/>
    </xf>
    <xf numFmtId="4" fontId="19" fillId="4" borderId="46" xfId="40" applyNumberFormat="1" applyFont="1" applyFill="1" applyBorder="1" applyAlignment="1" applyProtection="1">
      <alignment horizontal="right" vertical="center"/>
    </xf>
    <xf numFmtId="4" fontId="17" fillId="4" borderId="46" xfId="40" applyNumberFormat="1" applyFont="1" applyFill="1" applyBorder="1" applyAlignment="1" applyProtection="1">
      <alignment horizontal="right" vertical="center"/>
    </xf>
    <xf numFmtId="49" fontId="19" fillId="4" borderId="46" xfId="50" applyNumberFormat="1" applyFont="1" applyFill="1" applyBorder="1" applyAlignment="1" applyProtection="1">
      <alignment horizontal="center" vertical="center"/>
    </xf>
    <xf numFmtId="165" fontId="19" fillId="4" borderId="46" xfId="40" applyNumberFormat="1" applyFont="1" applyFill="1" applyBorder="1" applyAlignment="1" applyProtection="1">
      <alignment horizontal="right" vertical="center"/>
    </xf>
    <xf numFmtId="165" fontId="18" fillId="4" borderId="46" xfId="40" applyNumberFormat="1" applyFont="1" applyFill="1" applyBorder="1" applyAlignment="1" applyProtection="1">
      <alignment horizontal="right" vertical="center"/>
    </xf>
    <xf numFmtId="4" fontId="20" fillId="0" borderId="46" xfId="40" applyNumberFormat="1" applyFont="1" applyBorder="1" applyAlignment="1" applyProtection="1">
      <alignment horizontal="right" vertical="center"/>
    </xf>
    <xf numFmtId="165" fontId="20" fillId="0" borderId="46" xfId="40" applyNumberFormat="1" applyFont="1" applyBorder="1" applyAlignment="1" applyProtection="1">
      <alignment horizontal="right" vertical="center"/>
    </xf>
    <xf numFmtId="0" fontId="19" fillId="0" borderId="1" xfId="1" applyNumberFormat="1" applyFont="1" applyAlignment="1" applyProtection="1">
      <alignment horizontal="center"/>
    </xf>
    <xf numFmtId="0" fontId="6" fillId="0" borderId="1" xfId="58" applyNumberFormat="1" applyBorder="1" applyProtection="1">
      <alignment horizontal="left"/>
    </xf>
    <xf numFmtId="49" fontId="6" fillId="0" borderId="1" xfId="59" applyNumberFormat="1" applyBorder="1" applyProtection="1"/>
    <xf numFmtId="4" fontId="4" fillId="0" borderId="1" xfId="61" applyNumberFormat="1" applyBorder="1" applyProtection="1"/>
    <xf numFmtId="0" fontId="0" fillId="0" borderId="1" xfId="0" applyBorder="1" applyProtection="1">
      <protection locked="0"/>
    </xf>
  </cellXfs>
  <cellStyles count="168">
    <cellStyle name="br" xfId="163"/>
    <cellStyle name="col" xfId="162"/>
    <cellStyle name="style0" xfId="164"/>
    <cellStyle name="td" xfId="165"/>
    <cellStyle name="tr" xfId="161"/>
    <cellStyle name="xl100" xfId="80"/>
    <cellStyle name="xl101" xfId="86"/>
    <cellStyle name="xl102" xfId="82"/>
    <cellStyle name="xl103" xfId="90"/>
    <cellStyle name="xl104" xfId="93"/>
    <cellStyle name="xl105" xfId="78"/>
    <cellStyle name="xl106" xfId="81"/>
    <cellStyle name="xl107" xfId="87"/>
    <cellStyle name="xl108" xfId="92"/>
    <cellStyle name="xl109" xfId="79"/>
    <cellStyle name="xl110" xfId="88"/>
    <cellStyle name="xl111" xfId="89"/>
    <cellStyle name="xl112" xfId="83"/>
    <cellStyle name="xl113" xfId="91"/>
    <cellStyle name="xl114" xfId="84"/>
    <cellStyle name="xl115" xfId="85"/>
    <cellStyle name="xl116" xfId="94"/>
    <cellStyle name="xl117" xfId="117"/>
    <cellStyle name="xl118" xfId="121"/>
    <cellStyle name="xl119" xfId="125"/>
    <cellStyle name="xl120" xfId="131"/>
    <cellStyle name="xl121" xfId="132"/>
    <cellStyle name="xl122" xfId="133"/>
    <cellStyle name="xl123" xfId="135"/>
    <cellStyle name="xl124" xfId="156"/>
    <cellStyle name="xl125" xfId="159"/>
    <cellStyle name="xl126" xfId="95"/>
    <cellStyle name="xl127" xfId="98"/>
    <cellStyle name="xl128" xfId="101"/>
    <cellStyle name="xl129" xfId="103"/>
    <cellStyle name="xl130" xfId="108"/>
    <cellStyle name="xl131" xfId="110"/>
    <cellStyle name="xl132" xfId="112"/>
    <cellStyle name="xl133" xfId="113"/>
    <cellStyle name="xl134" xfId="118"/>
    <cellStyle name="xl135" xfId="122"/>
    <cellStyle name="xl136" xfId="126"/>
    <cellStyle name="xl137" xfId="134"/>
    <cellStyle name="xl138" xfId="137"/>
    <cellStyle name="xl139" xfId="141"/>
    <cellStyle name="xl140" xfId="145"/>
    <cellStyle name="xl141" xfId="149"/>
    <cellStyle name="xl142" xfId="99"/>
    <cellStyle name="xl143" xfId="102"/>
    <cellStyle name="xl144" xfId="104"/>
    <cellStyle name="xl145" xfId="109"/>
    <cellStyle name="xl146" xfId="111"/>
    <cellStyle name="xl147" xfId="114"/>
    <cellStyle name="xl148" xfId="119"/>
    <cellStyle name="xl149" xfId="123"/>
    <cellStyle name="xl150" xfId="127"/>
    <cellStyle name="xl151" xfId="129"/>
    <cellStyle name="xl152" xfId="136"/>
    <cellStyle name="xl153" xfId="138"/>
    <cellStyle name="xl154" xfId="139"/>
    <cellStyle name="xl155" xfId="140"/>
    <cellStyle name="xl156" xfId="142"/>
    <cellStyle name="xl157" xfId="143"/>
    <cellStyle name="xl158" xfId="144"/>
    <cellStyle name="xl159" xfId="146"/>
    <cellStyle name="xl160" xfId="147"/>
    <cellStyle name="xl161" xfId="148"/>
    <cellStyle name="xl162" xfId="150"/>
    <cellStyle name="xl163" xfId="97"/>
    <cellStyle name="xl164" xfId="105"/>
    <cellStyle name="xl165" xfId="115"/>
    <cellStyle name="xl166" xfId="120"/>
    <cellStyle name="xl167" xfId="124"/>
    <cellStyle name="xl168" xfId="128"/>
    <cellStyle name="xl169" xfId="151"/>
    <cellStyle name="xl170" xfId="154"/>
    <cellStyle name="xl171" xfId="157"/>
    <cellStyle name="xl172" xfId="160"/>
    <cellStyle name="xl173" xfId="152"/>
    <cellStyle name="xl174" xfId="155"/>
    <cellStyle name="xl175" xfId="153"/>
    <cellStyle name="xl176" xfId="106"/>
    <cellStyle name="xl177" xfId="96"/>
    <cellStyle name="xl178" xfId="107"/>
    <cellStyle name="xl179" xfId="116"/>
    <cellStyle name="xl180" xfId="130"/>
    <cellStyle name="xl181" xfId="158"/>
    <cellStyle name="xl182" xfId="100"/>
    <cellStyle name="xl21" xfId="166"/>
    <cellStyle name="xl22" xfId="1"/>
    <cellStyle name="xl23" xfId="7"/>
    <cellStyle name="xl24" xfId="11"/>
    <cellStyle name="xl25" xfId="18"/>
    <cellStyle name="xl26" xfId="33"/>
    <cellStyle name="xl27" xfId="5"/>
    <cellStyle name="xl28" xfId="35"/>
    <cellStyle name="xl29" xfId="37"/>
    <cellStyle name="xl30" xfId="43"/>
    <cellStyle name="xl31" xfId="48"/>
    <cellStyle name="xl32" xfId="167"/>
    <cellStyle name="xl33" xfId="12"/>
    <cellStyle name="xl34" xfId="29"/>
    <cellStyle name="xl35" xfId="38"/>
    <cellStyle name="xl36" xfId="44"/>
    <cellStyle name="xl37" xfId="49"/>
    <cellStyle name="xl38" xfId="52"/>
    <cellStyle name="xl39" xfId="30"/>
    <cellStyle name="xl40" xfId="22"/>
    <cellStyle name="xl41" xfId="39"/>
    <cellStyle name="xl42" xfId="45"/>
    <cellStyle name="xl43" xfId="50"/>
    <cellStyle name="xl44" xfId="36"/>
    <cellStyle name="xl45" xfId="40"/>
    <cellStyle name="xl46" xfId="54"/>
    <cellStyle name="xl47" xfId="2"/>
    <cellStyle name="xl48" xfId="19"/>
    <cellStyle name="xl49" xfId="25"/>
    <cellStyle name="xl50" xfId="27"/>
    <cellStyle name="xl51" xfId="8"/>
    <cellStyle name="xl52" xfId="13"/>
    <cellStyle name="xl53" xfId="20"/>
    <cellStyle name="xl54" xfId="3"/>
    <cellStyle name="xl55" xfId="34"/>
    <cellStyle name="xl56" xfId="9"/>
    <cellStyle name="xl57" xfId="14"/>
    <cellStyle name="xl58" xfId="21"/>
    <cellStyle name="xl59" xfId="24"/>
    <cellStyle name="xl60" xfId="26"/>
    <cellStyle name="xl61" xfId="28"/>
    <cellStyle name="xl62" xfId="31"/>
    <cellStyle name="xl63" xfId="32"/>
    <cellStyle name="xl64" xfId="4"/>
    <cellStyle name="xl65" xfId="10"/>
    <cellStyle name="xl66" xfId="15"/>
    <cellStyle name="xl67" xfId="41"/>
    <cellStyle name="xl68" xfId="46"/>
    <cellStyle name="xl69" xfId="42"/>
    <cellStyle name="xl70" xfId="47"/>
    <cellStyle name="xl71" xfId="51"/>
    <cellStyle name="xl72" xfId="53"/>
    <cellStyle name="xl73" xfId="6"/>
    <cellStyle name="xl74" xfId="16"/>
    <cellStyle name="xl75" xfId="23"/>
    <cellStyle name="xl76" xfId="17"/>
    <cellStyle name="xl77" xfId="55"/>
    <cellStyle name="xl78" xfId="58"/>
    <cellStyle name="xl79" xfId="62"/>
    <cellStyle name="xl80" xfId="69"/>
    <cellStyle name="xl81" xfId="71"/>
    <cellStyle name="xl82" xfId="56"/>
    <cellStyle name="xl83" xfId="67"/>
    <cellStyle name="xl84" xfId="70"/>
    <cellStyle name="xl85" xfId="72"/>
    <cellStyle name="xl86" xfId="77"/>
    <cellStyle name="xl87" xfId="57"/>
    <cellStyle name="xl88" xfId="63"/>
    <cellStyle name="xl89" xfId="73"/>
    <cellStyle name="xl90" xfId="59"/>
    <cellStyle name="xl91" xfId="64"/>
    <cellStyle name="xl92" xfId="74"/>
    <cellStyle name="xl93" xfId="65"/>
    <cellStyle name="xl94" xfId="68"/>
    <cellStyle name="xl95" xfId="75"/>
    <cellStyle name="xl96" xfId="66"/>
    <cellStyle name="xl97" xfId="76"/>
    <cellStyle name="xl98" xfId="60"/>
    <cellStyle name="xl99" xfId="61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70"/>
  <sheetViews>
    <sheetView tabSelected="1" zoomScale="80" zoomScaleNormal="80" zoomScaleSheetLayoutView="100" workbookViewId="0">
      <selection activeCell="A4" sqref="A4:F369"/>
    </sheetView>
  </sheetViews>
  <sheetFormatPr defaultColWidth="9.109375" defaultRowHeight="14.4" x14ac:dyDescent="0.3"/>
  <cols>
    <col min="1" max="1" width="62.21875" style="1" customWidth="1"/>
    <col min="2" max="2" width="26.109375" style="1" customWidth="1"/>
    <col min="3" max="3" width="18" style="1" customWidth="1"/>
    <col min="4" max="4" width="19.5546875" style="1" customWidth="1"/>
    <col min="5" max="5" width="14.21875" style="1" customWidth="1"/>
    <col min="6" max="6" width="18.44140625" style="1" customWidth="1"/>
    <col min="7" max="16384" width="9.109375" style="1"/>
  </cols>
  <sheetData>
    <row r="1" spans="1:6" ht="7.5" customHeight="1" x14ac:dyDescent="0.3">
      <c r="A1" s="5"/>
      <c r="B1" s="6"/>
      <c r="C1" s="6"/>
      <c r="D1" s="2"/>
      <c r="E1" s="2"/>
    </row>
    <row r="2" spans="1:6" ht="14.1" customHeight="1" x14ac:dyDescent="0.3">
      <c r="A2" s="26" t="s">
        <v>422</v>
      </c>
      <c r="B2" s="26"/>
      <c r="C2" s="26"/>
      <c r="D2" s="26"/>
      <c r="E2" s="26"/>
      <c r="F2" s="26"/>
    </row>
    <row r="3" spans="1:6" ht="12.9" customHeight="1" x14ac:dyDescent="0.3">
      <c r="A3" s="27"/>
      <c r="B3" s="27"/>
      <c r="C3" s="28"/>
      <c r="D3" s="29"/>
      <c r="E3" s="2"/>
      <c r="F3" s="30"/>
    </row>
    <row r="4" spans="1:6" ht="46.8" x14ac:dyDescent="0.3">
      <c r="A4" s="7" t="s">
        <v>0</v>
      </c>
      <c r="B4" s="7" t="s">
        <v>5</v>
      </c>
      <c r="C4" s="7" t="s">
        <v>1</v>
      </c>
      <c r="D4" s="7" t="s">
        <v>2</v>
      </c>
      <c r="E4" s="7" t="s">
        <v>423</v>
      </c>
      <c r="F4" s="7" t="s">
        <v>424</v>
      </c>
    </row>
    <row r="5" spans="1:6" ht="15.6" customHeight="1" x14ac:dyDescent="0.3">
      <c r="A5" s="8">
        <v>1</v>
      </c>
      <c r="B5" s="8">
        <v>2</v>
      </c>
      <c r="C5" s="8">
        <v>3</v>
      </c>
      <c r="D5" s="8">
        <v>4</v>
      </c>
      <c r="E5" s="8">
        <v>5</v>
      </c>
      <c r="F5" s="8">
        <v>6</v>
      </c>
    </row>
    <row r="6" spans="1:6" ht="25.5" customHeight="1" x14ac:dyDescent="0.3">
      <c r="A6" s="9" t="s">
        <v>6</v>
      </c>
      <c r="B6" s="13" t="s">
        <v>3</v>
      </c>
      <c r="C6" s="24">
        <f>C8+C105+C131+C169+C218+C276+C307+C332+C361+C366</f>
        <v>5098954204.0700006</v>
      </c>
      <c r="D6" s="24">
        <f>D8+D105+D131+D169+D218+D276+D307+D332+D361+D366</f>
        <v>3085202539.9200001</v>
      </c>
      <c r="E6" s="25">
        <f>D6/C6*100</f>
        <v>60.506574808171095</v>
      </c>
      <c r="F6" s="24">
        <f>C6-D6</f>
        <v>2013751664.1500006</v>
      </c>
    </row>
    <row r="7" spans="1:6" ht="14.25" customHeight="1" x14ac:dyDescent="0.3">
      <c r="A7" s="10" t="s">
        <v>4</v>
      </c>
      <c r="B7" s="14"/>
      <c r="C7" s="16"/>
      <c r="D7" s="16"/>
      <c r="E7" s="17"/>
      <c r="F7" s="16"/>
    </row>
    <row r="8" spans="1:6" ht="15.6" x14ac:dyDescent="0.3">
      <c r="A8" s="9" t="s">
        <v>7</v>
      </c>
      <c r="B8" s="21" t="s">
        <v>8</v>
      </c>
      <c r="C8" s="19">
        <f>C9+C15+C31+C52+C71+C74+C77</f>
        <v>382565862.53999996</v>
      </c>
      <c r="D8" s="19">
        <f>D9+D15+D31+D52+D71+D74+D77</f>
        <v>247923004.42000002</v>
      </c>
      <c r="E8" s="22">
        <f>D8*100/C8</f>
        <v>64.805312939828212</v>
      </c>
      <c r="F8" s="19">
        <f>C8-D8</f>
        <v>134642858.11999995</v>
      </c>
    </row>
    <row r="9" spans="1:6" ht="31.2" x14ac:dyDescent="0.3">
      <c r="A9" s="10" t="s">
        <v>9</v>
      </c>
      <c r="B9" s="15" t="s">
        <v>10</v>
      </c>
      <c r="C9" s="18">
        <f>C10</f>
        <v>6145845</v>
      </c>
      <c r="D9" s="18">
        <f>D10</f>
        <v>3667198.37</v>
      </c>
      <c r="E9" s="23">
        <f>D9*100/C9</f>
        <v>59.669555122200443</v>
      </c>
      <c r="F9" s="18">
        <f>C9-D9</f>
        <v>2478646.63</v>
      </c>
    </row>
    <row r="10" spans="1:6" ht="62.4" x14ac:dyDescent="0.3">
      <c r="A10" s="10" t="s">
        <v>11</v>
      </c>
      <c r="B10" s="15" t="s">
        <v>12</v>
      </c>
      <c r="C10" s="18">
        <f>C11</f>
        <v>6145845</v>
      </c>
      <c r="D10" s="18">
        <f>D11</f>
        <v>3667198.37</v>
      </c>
      <c r="E10" s="23">
        <f t="shared" ref="E10:E76" si="0">D10*100/C10</f>
        <v>59.669555122200443</v>
      </c>
      <c r="F10" s="18">
        <f t="shared" ref="F10:F76" si="1">C10-D10</f>
        <v>2478646.63</v>
      </c>
    </row>
    <row r="11" spans="1:6" ht="31.2" x14ac:dyDescent="0.3">
      <c r="A11" s="10" t="s">
        <v>13</v>
      </c>
      <c r="B11" s="15" t="s">
        <v>14</v>
      </c>
      <c r="C11" s="18">
        <f>C12+C13+C14</f>
        <v>6145845</v>
      </c>
      <c r="D11" s="18">
        <f>D12+D13+D14</f>
        <v>3667198.37</v>
      </c>
      <c r="E11" s="23">
        <f t="shared" si="0"/>
        <v>59.669555122200443</v>
      </c>
      <c r="F11" s="18">
        <f t="shared" si="1"/>
        <v>2478646.63</v>
      </c>
    </row>
    <row r="12" spans="1:6" ht="21.6" customHeight="1" x14ac:dyDescent="0.3">
      <c r="A12" s="10" t="s">
        <v>15</v>
      </c>
      <c r="B12" s="15" t="s">
        <v>16</v>
      </c>
      <c r="C12" s="18">
        <v>4620465</v>
      </c>
      <c r="D12" s="18">
        <v>2955171.17</v>
      </c>
      <c r="E12" s="23">
        <f t="shared" si="0"/>
        <v>63.958306577368297</v>
      </c>
      <c r="F12" s="18">
        <f t="shared" si="1"/>
        <v>1665293.83</v>
      </c>
    </row>
    <row r="13" spans="1:6" ht="31.2" x14ac:dyDescent="0.3">
      <c r="A13" s="10" t="s">
        <v>17</v>
      </c>
      <c r="B13" s="15" t="s">
        <v>18</v>
      </c>
      <c r="C13" s="18">
        <v>130000</v>
      </c>
      <c r="D13" s="18">
        <v>51338</v>
      </c>
      <c r="E13" s="23">
        <f t="shared" si="0"/>
        <v>39.490769230769232</v>
      </c>
      <c r="F13" s="18">
        <f t="shared" si="1"/>
        <v>78662</v>
      </c>
    </row>
    <row r="14" spans="1:6" ht="46.8" x14ac:dyDescent="0.3">
      <c r="A14" s="10" t="s">
        <v>19</v>
      </c>
      <c r="B14" s="15" t="s">
        <v>20</v>
      </c>
      <c r="C14" s="18">
        <v>1395380</v>
      </c>
      <c r="D14" s="18">
        <v>660689.19999999995</v>
      </c>
      <c r="E14" s="23">
        <f>D14*100/C14</f>
        <v>47.348335220513405</v>
      </c>
      <c r="F14" s="18">
        <f t="shared" si="1"/>
        <v>734690.8</v>
      </c>
    </row>
    <row r="15" spans="1:6" ht="46.8" x14ac:dyDescent="0.3">
      <c r="A15" s="10" t="s">
        <v>21</v>
      </c>
      <c r="B15" s="15" t="s">
        <v>22</v>
      </c>
      <c r="C15" s="18">
        <f>C16+C22+C26+C28</f>
        <v>3197825</v>
      </c>
      <c r="D15" s="18">
        <f>D16+D22+D26+D28</f>
        <v>1642462.7999999998</v>
      </c>
      <c r="E15" s="23">
        <f t="shared" si="0"/>
        <v>51.361872522730287</v>
      </c>
      <c r="F15" s="18">
        <f t="shared" si="1"/>
        <v>1555362.2000000002</v>
      </c>
    </row>
    <row r="16" spans="1:6" ht="62.4" x14ac:dyDescent="0.3">
      <c r="A16" s="10" t="s">
        <v>11</v>
      </c>
      <c r="B16" s="15" t="s">
        <v>23</v>
      </c>
      <c r="C16" s="18">
        <f>C17</f>
        <v>2162180</v>
      </c>
      <c r="D16" s="18">
        <f>D17</f>
        <v>1059103.1199999999</v>
      </c>
      <c r="E16" s="23">
        <f t="shared" si="0"/>
        <v>48.983115189299681</v>
      </c>
      <c r="F16" s="18">
        <f t="shared" si="1"/>
        <v>1103076.8800000001</v>
      </c>
    </row>
    <row r="17" spans="1:6" ht="31.2" x14ac:dyDescent="0.3">
      <c r="A17" s="10" t="s">
        <v>13</v>
      </c>
      <c r="B17" s="15" t="s">
        <v>24</v>
      </c>
      <c r="C17" s="18">
        <f>C18+C19+C20+C21</f>
        <v>2162180</v>
      </c>
      <c r="D17" s="18">
        <f>D18+D19+D20+D21</f>
        <v>1059103.1199999999</v>
      </c>
      <c r="E17" s="23">
        <f t="shared" si="0"/>
        <v>48.983115189299681</v>
      </c>
      <c r="F17" s="18">
        <f t="shared" si="1"/>
        <v>1103076.8800000001</v>
      </c>
    </row>
    <row r="18" spans="1:6" ht="18.600000000000001" customHeight="1" x14ac:dyDescent="0.3">
      <c r="A18" s="10" t="s">
        <v>15</v>
      </c>
      <c r="B18" s="15" t="s">
        <v>25</v>
      </c>
      <c r="C18" s="18">
        <v>1473564</v>
      </c>
      <c r="D18" s="18">
        <v>808667.33</v>
      </c>
      <c r="E18" s="23">
        <f t="shared" si="0"/>
        <v>54.878331039574796</v>
      </c>
      <c r="F18" s="18">
        <f t="shared" si="1"/>
        <v>664896.67000000004</v>
      </c>
    </row>
    <row r="19" spans="1:6" ht="31.2" x14ac:dyDescent="0.3">
      <c r="A19" s="10" t="s">
        <v>17</v>
      </c>
      <c r="B19" s="15" t="s">
        <v>26</v>
      </c>
      <c r="C19" s="18">
        <v>139600</v>
      </c>
      <c r="D19" s="18">
        <v>21535</v>
      </c>
      <c r="E19" s="23">
        <f t="shared" si="0"/>
        <v>15.426217765042979</v>
      </c>
      <c r="F19" s="18">
        <f t="shared" si="1"/>
        <v>118065</v>
      </c>
    </row>
    <row r="20" spans="1:6" ht="69" customHeight="1" x14ac:dyDescent="0.3">
      <c r="A20" s="10" t="s">
        <v>154</v>
      </c>
      <c r="B20" s="15" t="s">
        <v>425</v>
      </c>
      <c r="C20" s="18">
        <v>104000</v>
      </c>
      <c r="D20" s="18">
        <v>0</v>
      </c>
      <c r="E20" s="23">
        <f t="shared" si="0"/>
        <v>0</v>
      </c>
      <c r="F20" s="18">
        <f t="shared" si="1"/>
        <v>104000</v>
      </c>
    </row>
    <row r="21" spans="1:6" ht="46.8" x14ac:dyDescent="0.3">
      <c r="A21" s="10" t="s">
        <v>19</v>
      </c>
      <c r="B21" s="15" t="s">
        <v>27</v>
      </c>
      <c r="C21" s="18">
        <v>445016</v>
      </c>
      <c r="D21" s="18">
        <v>228900.79</v>
      </c>
      <c r="E21" s="23">
        <f t="shared" si="0"/>
        <v>51.436530371941686</v>
      </c>
      <c r="F21" s="18">
        <f t="shared" si="1"/>
        <v>216115.21</v>
      </c>
    </row>
    <row r="22" spans="1:6" ht="31.2" x14ac:dyDescent="0.3">
      <c r="A22" s="10" t="s">
        <v>28</v>
      </c>
      <c r="B22" s="15" t="s">
        <v>29</v>
      </c>
      <c r="C22" s="18">
        <f>C23</f>
        <v>630645</v>
      </c>
      <c r="D22" s="18">
        <f>D23</f>
        <v>303359.68</v>
      </c>
      <c r="E22" s="23">
        <f t="shared" si="0"/>
        <v>48.103081765494061</v>
      </c>
      <c r="F22" s="18">
        <f t="shared" si="1"/>
        <v>327285.32</v>
      </c>
    </row>
    <row r="23" spans="1:6" ht="31.2" x14ac:dyDescent="0.3">
      <c r="A23" s="10" t="s">
        <v>30</v>
      </c>
      <c r="B23" s="15" t="s">
        <v>31</v>
      </c>
      <c r="C23" s="18">
        <f>C24+C25</f>
        <v>630645</v>
      </c>
      <c r="D23" s="18">
        <f>D24+D25</f>
        <v>303359.68</v>
      </c>
      <c r="E23" s="23">
        <f t="shared" si="0"/>
        <v>48.103081765494061</v>
      </c>
      <c r="F23" s="18">
        <f t="shared" si="1"/>
        <v>327285.32</v>
      </c>
    </row>
    <row r="24" spans="1:6" ht="31.2" x14ac:dyDescent="0.3">
      <c r="A24" s="10" t="s">
        <v>32</v>
      </c>
      <c r="B24" s="15" t="s">
        <v>33</v>
      </c>
      <c r="C24" s="18">
        <v>272275</v>
      </c>
      <c r="D24" s="18">
        <v>154443.34</v>
      </c>
      <c r="E24" s="23">
        <f t="shared" si="0"/>
        <v>56.723290790561016</v>
      </c>
      <c r="F24" s="18">
        <f t="shared" si="1"/>
        <v>117831.66</v>
      </c>
    </row>
    <row r="25" spans="1:6" ht="15.6" x14ac:dyDescent="0.3">
      <c r="A25" s="10" t="s">
        <v>34</v>
      </c>
      <c r="B25" s="15" t="s">
        <v>35</v>
      </c>
      <c r="C25" s="18">
        <v>358370</v>
      </c>
      <c r="D25" s="18">
        <v>148916.34</v>
      </c>
      <c r="E25" s="23">
        <f t="shared" si="0"/>
        <v>41.553796355721737</v>
      </c>
      <c r="F25" s="18">
        <f t="shared" si="1"/>
        <v>209453.66</v>
      </c>
    </row>
    <row r="26" spans="1:6" ht="17.399999999999999" customHeight="1" x14ac:dyDescent="0.3">
      <c r="A26" s="10" t="s">
        <v>78</v>
      </c>
      <c r="B26" s="15" t="s">
        <v>426</v>
      </c>
      <c r="C26" s="18">
        <f>C27</f>
        <v>125000</v>
      </c>
      <c r="D26" s="18">
        <f>D27</f>
        <v>0</v>
      </c>
      <c r="E26" s="23">
        <f t="shared" si="0"/>
        <v>0</v>
      </c>
      <c r="F26" s="18">
        <f t="shared" si="1"/>
        <v>125000</v>
      </c>
    </row>
    <row r="27" spans="1:6" ht="15.6" x14ac:dyDescent="0.3">
      <c r="A27" s="11" t="s">
        <v>428</v>
      </c>
      <c r="B27" s="15" t="s">
        <v>427</v>
      </c>
      <c r="C27" s="18">
        <v>125000</v>
      </c>
      <c r="D27" s="18">
        <v>0</v>
      </c>
      <c r="E27" s="23">
        <f t="shared" si="0"/>
        <v>0</v>
      </c>
      <c r="F27" s="18">
        <f t="shared" si="1"/>
        <v>125000</v>
      </c>
    </row>
    <row r="28" spans="1:6" ht="15.6" x14ac:dyDescent="0.3">
      <c r="A28" s="10" t="s">
        <v>36</v>
      </c>
      <c r="B28" s="15" t="s">
        <v>37</v>
      </c>
      <c r="C28" s="18">
        <f>C29</f>
        <v>280000</v>
      </c>
      <c r="D28" s="18">
        <f>D29</f>
        <v>280000</v>
      </c>
      <c r="E28" s="23">
        <f t="shared" si="0"/>
        <v>100</v>
      </c>
      <c r="F28" s="18">
        <f t="shared" si="1"/>
        <v>0</v>
      </c>
    </row>
    <row r="29" spans="1:6" ht="15.6" x14ac:dyDescent="0.3">
      <c r="A29" s="10" t="s">
        <v>38</v>
      </c>
      <c r="B29" s="15" t="s">
        <v>39</v>
      </c>
      <c r="C29" s="18">
        <f>C30</f>
        <v>280000</v>
      </c>
      <c r="D29" s="18">
        <f>D30</f>
        <v>280000</v>
      </c>
      <c r="E29" s="23">
        <f t="shared" si="0"/>
        <v>100</v>
      </c>
      <c r="F29" s="18">
        <f t="shared" si="1"/>
        <v>0</v>
      </c>
    </row>
    <row r="30" spans="1:6" ht="15.6" x14ac:dyDescent="0.3">
      <c r="A30" s="10" t="s">
        <v>40</v>
      </c>
      <c r="B30" s="15" t="s">
        <v>41</v>
      </c>
      <c r="C30" s="18">
        <v>280000</v>
      </c>
      <c r="D30" s="18">
        <v>280000</v>
      </c>
      <c r="E30" s="23">
        <f t="shared" si="0"/>
        <v>100</v>
      </c>
      <c r="F30" s="18">
        <f t="shared" si="1"/>
        <v>0</v>
      </c>
    </row>
    <row r="31" spans="1:6" ht="46.8" x14ac:dyDescent="0.3">
      <c r="A31" s="10" t="s">
        <v>42</v>
      </c>
      <c r="B31" s="15" t="s">
        <v>43</v>
      </c>
      <c r="C31" s="18">
        <f>C32+C37+C42+C45</f>
        <v>153600878.90000001</v>
      </c>
      <c r="D31" s="18">
        <f>D32+D37+D42+D45</f>
        <v>88027092.680000007</v>
      </c>
      <c r="E31" s="23">
        <f t="shared" si="0"/>
        <v>57.308977207942263</v>
      </c>
      <c r="F31" s="18">
        <f t="shared" si="1"/>
        <v>65573786.219999999</v>
      </c>
    </row>
    <row r="32" spans="1:6" ht="62.4" x14ac:dyDescent="0.3">
      <c r="A32" s="10" t="s">
        <v>11</v>
      </c>
      <c r="B32" s="15" t="s">
        <v>44</v>
      </c>
      <c r="C32" s="18">
        <f>C33</f>
        <v>126299818.21000001</v>
      </c>
      <c r="D32" s="18">
        <f>D33</f>
        <v>74410071.810000002</v>
      </c>
      <c r="E32" s="23">
        <f t="shared" si="0"/>
        <v>58.915422733449709</v>
      </c>
      <c r="F32" s="18">
        <f t="shared" si="1"/>
        <v>51889746.400000006</v>
      </c>
    </row>
    <row r="33" spans="1:6" ht="31.2" x14ac:dyDescent="0.3">
      <c r="A33" s="10" t="s">
        <v>13</v>
      </c>
      <c r="B33" s="15" t="s">
        <v>45</v>
      </c>
      <c r="C33" s="18">
        <f>C34+C35+C36</f>
        <v>126299818.21000001</v>
      </c>
      <c r="D33" s="18">
        <f>D34+D35+D36</f>
        <v>74410071.810000002</v>
      </c>
      <c r="E33" s="23">
        <f t="shared" si="0"/>
        <v>58.915422733449709</v>
      </c>
      <c r="F33" s="18">
        <f t="shared" si="1"/>
        <v>51889746.400000006</v>
      </c>
    </row>
    <row r="34" spans="1:6" ht="21.6" customHeight="1" x14ac:dyDescent="0.3">
      <c r="A34" s="10" t="s">
        <v>15</v>
      </c>
      <c r="B34" s="15" t="s">
        <v>46</v>
      </c>
      <c r="C34" s="18">
        <v>94209050</v>
      </c>
      <c r="D34" s="18">
        <v>56553017.100000001</v>
      </c>
      <c r="E34" s="23">
        <f t="shared" si="0"/>
        <v>60.029282855521842</v>
      </c>
      <c r="F34" s="18">
        <f t="shared" si="1"/>
        <v>37656032.899999999</v>
      </c>
    </row>
    <row r="35" spans="1:6" ht="31.2" x14ac:dyDescent="0.3">
      <c r="A35" s="10" t="s">
        <v>17</v>
      </c>
      <c r="B35" s="15" t="s">
        <v>47</v>
      </c>
      <c r="C35" s="18">
        <v>3365200</v>
      </c>
      <c r="D35" s="18">
        <v>2219696.8199999998</v>
      </c>
      <c r="E35" s="23">
        <f t="shared" si="0"/>
        <v>65.960323903482703</v>
      </c>
      <c r="F35" s="18">
        <f t="shared" si="1"/>
        <v>1145503.1800000002</v>
      </c>
    </row>
    <row r="36" spans="1:6" ht="46.8" x14ac:dyDescent="0.3">
      <c r="A36" s="10" t="s">
        <v>19</v>
      </c>
      <c r="B36" s="15" t="s">
        <v>48</v>
      </c>
      <c r="C36" s="18">
        <v>28725568.210000001</v>
      </c>
      <c r="D36" s="18">
        <v>15637357.890000001</v>
      </c>
      <c r="E36" s="23">
        <f t="shared" si="0"/>
        <v>54.437070750636337</v>
      </c>
      <c r="F36" s="18">
        <f t="shared" si="1"/>
        <v>13088210.32</v>
      </c>
    </row>
    <row r="37" spans="1:6" ht="31.2" x14ac:dyDescent="0.3">
      <c r="A37" s="10" t="s">
        <v>28</v>
      </c>
      <c r="B37" s="15" t="s">
        <v>49</v>
      </c>
      <c r="C37" s="18">
        <f>C38</f>
        <v>24449451.300000001</v>
      </c>
      <c r="D37" s="18">
        <f>D38</f>
        <v>11816580.720000001</v>
      </c>
      <c r="E37" s="23">
        <f t="shared" si="0"/>
        <v>48.330658119922717</v>
      </c>
      <c r="F37" s="18">
        <f t="shared" si="1"/>
        <v>12632870.58</v>
      </c>
    </row>
    <row r="38" spans="1:6" ht="31.2" x14ac:dyDescent="0.3">
      <c r="A38" s="10" t="s">
        <v>30</v>
      </c>
      <c r="B38" s="15" t="s">
        <v>50</v>
      </c>
      <c r="C38" s="18">
        <f>C39+C40+C41</f>
        <v>24449451.300000001</v>
      </c>
      <c r="D38" s="18">
        <f>D39+D40+D41</f>
        <v>11816580.720000001</v>
      </c>
      <c r="E38" s="23">
        <f t="shared" si="0"/>
        <v>48.330658119922717</v>
      </c>
      <c r="F38" s="18">
        <f t="shared" si="1"/>
        <v>12632870.58</v>
      </c>
    </row>
    <row r="39" spans="1:6" ht="31.2" x14ac:dyDescent="0.3">
      <c r="A39" s="10" t="s">
        <v>32</v>
      </c>
      <c r="B39" s="15" t="s">
        <v>51</v>
      </c>
      <c r="C39" s="18">
        <v>3735000</v>
      </c>
      <c r="D39" s="18">
        <v>1568698.03</v>
      </c>
      <c r="E39" s="23">
        <f t="shared" si="0"/>
        <v>41.999947255689428</v>
      </c>
      <c r="F39" s="18">
        <f t="shared" si="1"/>
        <v>2166301.9699999997</v>
      </c>
    </row>
    <row r="40" spans="1:6" ht="15.6" x14ac:dyDescent="0.3">
      <c r="A40" s="10" t="s">
        <v>34</v>
      </c>
      <c r="B40" s="15" t="s">
        <v>52</v>
      </c>
      <c r="C40" s="18">
        <v>16119451.300000001</v>
      </c>
      <c r="D40" s="18">
        <v>7751717.29</v>
      </c>
      <c r="E40" s="23">
        <f t="shared" si="0"/>
        <v>48.089213123526108</v>
      </c>
      <c r="F40" s="18">
        <f t="shared" si="1"/>
        <v>8367734.0100000007</v>
      </c>
    </row>
    <row r="41" spans="1:6" ht="15.6" x14ac:dyDescent="0.3">
      <c r="A41" s="10" t="s">
        <v>53</v>
      </c>
      <c r="B41" s="15" t="s">
        <v>54</v>
      </c>
      <c r="C41" s="18">
        <v>4595000</v>
      </c>
      <c r="D41" s="18">
        <v>2496165.4</v>
      </c>
      <c r="E41" s="23">
        <f t="shared" si="0"/>
        <v>54.323512513601742</v>
      </c>
      <c r="F41" s="18">
        <f t="shared" si="1"/>
        <v>2098834.6</v>
      </c>
    </row>
    <row r="42" spans="1:6" ht="15.6" x14ac:dyDescent="0.3">
      <c r="A42" s="12" t="s">
        <v>78</v>
      </c>
      <c r="B42" s="15" t="s">
        <v>433</v>
      </c>
      <c r="C42" s="18">
        <f>C43</f>
        <v>397609.39</v>
      </c>
      <c r="D42" s="18">
        <f>D43</f>
        <v>152733.45000000001</v>
      </c>
      <c r="E42" s="23">
        <f t="shared" si="0"/>
        <v>38.412938386590923</v>
      </c>
      <c r="F42" s="18">
        <f t="shared" si="1"/>
        <v>244875.94</v>
      </c>
    </row>
    <row r="43" spans="1:6" ht="30.6" customHeight="1" x14ac:dyDescent="0.3">
      <c r="A43" s="12" t="s">
        <v>80</v>
      </c>
      <c r="B43" s="15" t="s">
        <v>434</v>
      </c>
      <c r="C43" s="18">
        <f>C44</f>
        <v>397609.39</v>
      </c>
      <c r="D43" s="18">
        <f>D44</f>
        <v>152733.45000000001</v>
      </c>
      <c r="E43" s="23">
        <f t="shared" si="0"/>
        <v>38.412938386590923</v>
      </c>
      <c r="F43" s="18">
        <f t="shared" si="1"/>
        <v>244875.94</v>
      </c>
    </row>
    <row r="44" spans="1:6" ht="31.2" customHeight="1" x14ac:dyDescent="0.3">
      <c r="A44" s="12" t="s">
        <v>82</v>
      </c>
      <c r="B44" s="15" t="s">
        <v>435</v>
      </c>
      <c r="C44" s="18">
        <v>397609.39</v>
      </c>
      <c r="D44" s="18">
        <v>152733.45000000001</v>
      </c>
      <c r="E44" s="23">
        <f t="shared" si="0"/>
        <v>38.412938386590923</v>
      </c>
      <c r="F44" s="18">
        <f t="shared" si="1"/>
        <v>244875.94</v>
      </c>
    </row>
    <row r="45" spans="1:6" ht="15.6" x14ac:dyDescent="0.3">
      <c r="A45" s="10" t="s">
        <v>36</v>
      </c>
      <c r="B45" s="15" t="s">
        <v>55</v>
      </c>
      <c r="C45" s="18">
        <f>C46+C48</f>
        <v>2454000</v>
      </c>
      <c r="D45" s="18">
        <f>D46+D48</f>
        <v>1647706.7</v>
      </c>
      <c r="E45" s="23">
        <f t="shared" si="0"/>
        <v>67.143712306438474</v>
      </c>
      <c r="F45" s="18">
        <f t="shared" si="1"/>
        <v>806293.3</v>
      </c>
    </row>
    <row r="46" spans="1:6" ht="15.6" x14ac:dyDescent="0.3">
      <c r="A46" s="10" t="s">
        <v>56</v>
      </c>
      <c r="B46" s="15" t="s">
        <v>57</v>
      </c>
      <c r="C46" s="18">
        <f>C47</f>
        <v>800000</v>
      </c>
      <c r="D46" s="18">
        <f>D47</f>
        <v>603974.69999999995</v>
      </c>
      <c r="E46" s="23">
        <f t="shared" si="0"/>
        <v>75.496837499999984</v>
      </c>
      <c r="F46" s="18">
        <f t="shared" si="1"/>
        <v>196025.30000000005</v>
      </c>
    </row>
    <row r="47" spans="1:6" ht="31.2" x14ac:dyDescent="0.3">
      <c r="A47" s="10" t="s">
        <v>58</v>
      </c>
      <c r="B47" s="15" t="s">
        <v>59</v>
      </c>
      <c r="C47" s="18">
        <v>800000</v>
      </c>
      <c r="D47" s="18">
        <v>603974.69999999995</v>
      </c>
      <c r="E47" s="23">
        <f t="shared" si="0"/>
        <v>75.496837499999984</v>
      </c>
      <c r="F47" s="18">
        <f t="shared" si="1"/>
        <v>196025.30000000005</v>
      </c>
    </row>
    <row r="48" spans="1:6" ht="15.6" x14ac:dyDescent="0.3">
      <c r="A48" s="10" t="s">
        <v>38</v>
      </c>
      <c r="B48" s="15" t="s">
        <v>60</v>
      </c>
      <c r="C48" s="18">
        <f>C49+C50+C51</f>
        <v>1654000</v>
      </c>
      <c r="D48" s="18">
        <f>D49+D50+D51</f>
        <v>1043732</v>
      </c>
      <c r="E48" s="23">
        <f t="shared" si="0"/>
        <v>63.103506650544134</v>
      </c>
      <c r="F48" s="18">
        <f t="shared" si="1"/>
        <v>610268</v>
      </c>
    </row>
    <row r="49" spans="1:6" ht="18" customHeight="1" x14ac:dyDescent="0.3">
      <c r="A49" s="10" t="s">
        <v>61</v>
      </c>
      <c r="B49" s="15" t="s">
        <v>62</v>
      </c>
      <c r="C49" s="18">
        <v>61000</v>
      </c>
      <c r="D49" s="18">
        <v>42244</v>
      </c>
      <c r="E49" s="23">
        <f t="shared" si="0"/>
        <v>69.252459016393445</v>
      </c>
      <c r="F49" s="18">
        <f t="shared" si="1"/>
        <v>18756</v>
      </c>
    </row>
    <row r="50" spans="1:6" ht="15.6" x14ac:dyDescent="0.3">
      <c r="A50" s="10" t="s">
        <v>63</v>
      </c>
      <c r="B50" s="15" t="s">
        <v>64</v>
      </c>
      <c r="C50" s="18">
        <v>73000</v>
      </c>
      <c r="D50" s="18">
        <v>54288</v>
      </c>
      <c r="E50" s="23">
        <f t="shared" si="0"/>
        <v>74.367123287671234</v>
      </c>
      <c r="F50" s="18">
        <f t="shared" si="1"/>
        <v>18712</v>
      </c>
    </row>
    <row r="51" spans="1:6" ht="15.6" x14ac:dyDescent="0.3">
      <c r="A51" s="10" t="s">
        <v>40</v>
      </c>
      <c r="B51" s="15" t="s">
        <v>65</v>
      </c>
      <c r="C51" s="18">
        <v>1520000</v>
      </c>
      <c r="D51" s="18">
        <v>947200</v>
      </c>
      <c r="E51" s="23">
        <f t="shared" si="0"/>
        <v>62.315789473684212</v>
      </c>
      <c r="F51" s="18">
        <f t="shared" si="1"/>
        <v>572800</v>
      </c>
    </row>
    <row r="52" spans="1:6" ht="46.8" x14ac:dyDescent="0.3">
      <c r="A52" s="10" t="s">
        <v>66</v>
      </c>
      <c r="B52" s="15" t="s">
        <v>67</v>
      </c>
      <c r="C52" s="18">
        <f>C53+C58+C63+C66</f>
        <v>43500558</v>
      </c>
      <c r="D52" s="18">
        <f>D53+D58+D63+D66</f>
        <v>25198219.560000002</v>
      </c>
      <c r="E52" s="23">
        <f t="shared" si="0"/>
        <v>57.926198463936949</v>
      </c>
      <c r="F52" s="18">
        <f t="shared" si="1"/>
        <v>18302338.439999998</v>
      </c>
    </row>
    <row r="53" spans="1:6" ht="62.4" x14ac:dyDescent="0.3">
      <c r="A53" s="10" t="s">
        <v>11</v>
      </c>
      <c r="B53" s="15" t="s">
        <v>68</v>
      </c>
      <c r="C53" s="18">
        <f>C54</f>
        <v>39517836.100000001</v>
      </c>
      <c r="D53" s="18">
        <f>D54</f>
        <v>23230013.580000002</v>
      </c>
      <c r="E53" s="23">
        <f t="shared" si="0"/>
        <v>58.783617405609917</v>
      </c>
      <c r="F53" s="18">
        <f t="shared" si="1"/>
        <v>16287822.52</v>
      </c>
    </row>
    <row r="54" spans="1:6" ht="31.2" x14ac:dyDescent="0.3">
      <c r="A54" s="10" t="s">
        <v>13</v>
      </c>
      <c r="B54" s="15" t="s">
        <v>69</v>
      </c>
      <c r="C54" s="18">
        <f>C55+C56+C57</f>
        <v>39517836.100000001</v>
      </c>
      <c r="D54" s="18">
        <f>D55+D56+D57</f>
        <v>23230013.580000002</v>
      </c>
      <c r="E54" s="23">
        <f t="shared" si="0"/>
        <v>58.783617405609917</v>
      </c>
      <c r="F54" s="18">
        <f t="shared" si="1"/>
        <v>16287822.52</v>
      </c>
    </row>
    <row r="55" spans="1:6" ht="16.8" customHeight="1" x14ac:dyDescent="0.3">
      <c r="A55" s="10" t="s">
        <v>15</v>
      </c>
      <c r="B55" s="15" t="s">
        <v>70</v>
      </c>
      <c r="C55" s="18">
        <v>28846982</v>
      </c>
      <c r="D55" s="18">
        <v>17450739.41</v>
      </c>
      <c r="E55" s="23">
        <f t="shared" si="0"/>
        <v>60.49415987433278</v>
      </c>
      <c r="F55" s="18">
        <f t="shared" si="1"/>
        <v>11396242.59</v>
      </c>
    </row>
    <row r="56" spans="1:6" ht="31.2" x14ac:dyDescent="0.3">
      <c r="A56" s="10" t="s">
        <v>17</v>
      </c>
      <c r="B56" s="15" t="s">
        <v>71</v>
      </c>
      <c r="C56" s="18">
        <v>1871153.5</v>
      </c>
      <c r="D56" s="18">
        <v>939239.6</v>
      </c>
      <c r="E56" s="23">
        <f t="shared" si="0"/>
        <v>50.195753581948246</v>
      </c>
      <c r="F56" s="18">
        <f t="shared" si="1"/>
        <v>931913.9</v>
      </c>
    </row>
    <row r="57" spans="1:6" ht="46.8" x14ac:dyDescent="0.3">
      <c r="A57" s="10" t="s">
        <v>19</v>
      </c>
      <c r="B57" s="15" t="s">
        <v>72</v>
      </c>
      <c r="C57" s="18">
        <v>8799700.5999999996</v>
      </c>
      <c r="D57" s="18">
        <v>4840034.57</v>
      </c>
      <c r="E57" s="23">
        <f t="shared" si="0"/>
        <v>55.002264167942265</v>
      </c>
      <c r="F57" s="18">
        <f t="shared" si="1"/>
        <v>3959666.0299999993</v>
      </c>
    </row>
    <row r="58" spans="1:6" ht="31.2" x14ac:dyDescent="0.3">
      <c r="A58" s="10" t="s">
        <v>28</v>
      </c>
      <c r="B58" s="15" t="s">
        <v>73</v>
      </c>
      <c r="C58" s="18">
        <f>C59</f>
        <v>3946873</v>
      </c>
      <c r="D58" s="18">
        <f>D59</f>
        <v>1938532.08</v>
      </c>
      <c r="E58" s="23">
        <f t="shared" si="0"/>
        <v>49.115643700722067</v>
      </c>
      <c r="F58" s="18">
        <f t="shared" si="1"/>
        <v>2008340.92</v>
      </c>
    </row>
    <row r="59" spans="1:6" ht="31.2" x14ac:dyDescent="0.3">
      <c r="A59" s="10" t="s">
        <v>30</v>
      </c>
      <c r="B59" s="15" t="s">
        <v>74</v>
      </c>
      <c r="C59" s="18">
        <f>C60+C61+C62</f>
        <v>3946873</v>
      </c>
      <c r="D59" s="18">
        <f>D60+D61+D62</f>
        <v>1938532.08</v>
      </c>
      <c r="E59" s="23">
        <f t="shared" si="0"/>
        <v>49.115643700722067</v>
      </c>
      <c r="F59" s="18">
        <f t="shared" si="1"/>
        <v>2008340.92</v>
      </c>
    </row>
    <row r="60" spans="1:6" ht="31.2" x14ac:dyDescent="0.3">
      <c r="A60" s="10" t="s">
        <v>32</v>
      </c>
      <c r="B60" s="15" t="s">
        <v>75</v>
      </c>
      <c r="C60" s="18">
        <v>2171424</v>
      </c>
      <c r="D60" s="18">
        <v>1159376.3600000001</v>
      </c>
      <c r="E60" s="23">
        <f t="shared" si="0"/>
        <v>53.392444773567952</v>
      </c>
      <c r="F60" s="18">
        <f t="shared" si="1"/>
        <v>1012047.6399999999</v>
      </c>
    </row>
    <row r="61" spans="1:6" ht="15.6" x14ac:dyDescent="0.3">
      <c r="A61" s="10" t="s">
        <v>34</v>
      </c>
      <c r="B61" s="15" t="s">
        <v>76</v>
      </c>
      <c r="C61" s="18">
        <v>1773665</v>
      </c>
      <c r="D61" s="18">
        <v>778876.66</v>
      </c>
      <c r="E61" s="23">
        <f t="shared" si="0"/>
        <v>43.913403038341514</v>
      </c>
      <c r="F61" s="18">
        <f t="shared" si="1"/>
        <v>994788.34</v>
      </c>
    </row>
    <row r="62" spans="1:6" ht="15.6" x14ac:dyDescent="0.3">
      <c r="A62" s="10" t="s">
        <v>53</v>
      </c>
      <c r="B62" s="15" t="s">
        <v>77</v>
      </c>
      <c r="C62" s="18">
        <v>1784</v>
      </c>
      <c r="D62" s="18">
        <v>279.06</v>
      </c>
      <c r="E62" s="23">
        <f t="shared" si="0"/>
        <v>15.642376681614349</v>
      </c>
      <c r="F62" s="18">
        <f t="shared" si="1"/>
        <v>1504.94</v>
      </c>
    </row>
    <row r="63" spans="1:6" ht="15.6" x14ac:dyDescent="0.3">
      <c r="A63" s="10" t="s">
        <v>78</v>
      </c>
      <c r="B63" s="15" t="s">
        <v>79</v>
      </c>
      <c r="C63" s="18">
        <f>C64</f>
        <v>2436.9</v>
      </c>
      <c r="D63" s="18">
        <f>D64</f>
        <v>2436.9</v>
      </c>
      <c r="E63" s="23">
        <f t="shared" si="0"/>
        <v>100</v>
      </c>
      <c r="F63" s="18">
        <f t="shared" si="1"/>
        <v>0</v>
      </c>
    </row>
    <row r="64" spans="1:6" ht="31.2" x14ac:dyDescent="0.3">
      <c r="A64" s="10" t="s">
        <v>80</v>
      </c>
      <c r="B64" s="15" t="s">
        <v>81</v>
      </c>
      <c r="C64" s="18">
        <f>C65</f>
        <v>2436.9</v>
      </c>
      <c r="D64" s="18">
        <f>D65</f>
        <v>2436.9</v>
      </c>
      <c r="E64" s="23">
        <f t="shared" si="0"/>
        <v>100</v>
      </c>
      <c r="F64" s="18">
        <f t="shared" si="1"/>
        <v>0</v>
      </c>
    </row>
    <row r="65" spans="1:6" ht="31.2" x14ac:dyDescent="0.3">
      <c r="A65" s="10" t="s">
        <v>82</v>
      </c>
      <c r="B65" s="15" t="s">
        <v>83</v>
      </c>
      <c r="C65" s="18">
        <v>2436.9</v>
      </c>
      <c r="D65" s="18">
        <v>2436.9</v>
      </c>
      <c r="E65" s="23">
        <f t="shared" si="0"/>
        <v>100</v>
      </c>
      <c r="F65" s="18">
        <f t="shared" si="1"/>
        <v>0</v>
      </c>
    </row>
    <row r="66" spans="1:6" ht="15.6" x14ac:dyDescent="0.3">
      <c r="A66" s="10" t="s">
        <v>36</v>
      </c>
      <c r="B66" s="15" t="s">
        <v>84</v>
      </c>
      <c r="C66" s="18">
        <f>C67</f>
        <v>33412</v>
      </c>
      <c r="D66" s="18">
        <f>D67</f>
        <v>27237</v>
      </c>
      <c r="E66" s="23">
        <f t="shared" si="0"/>
        <v>81.518616066084036</v>
      </c>
      <c r="F66" s="18">
        <f t="shared" si="1"/>
        <v>6175</v>
      </c>
    </row>
    <row r="67" spans="1:6" ht="15.6" x14ac:dyDescent="0.3">
      <c r="A67" s="10" t="s">
        <v>38</v>
      </c>
      <c r="B67" s="15" t="s">
        <v>85</v>
      </c>
      <c r="C67" s="18">
        <f>C68+C69+C70</f>
        <v>33412</v>
      </c>
      <c r="D67" s="18">
        <f>D68+D69+D70</f>
        <v>27237</v>
      </c>
      <c r="E67" s="23">
        <f t="shared" si="0"/>
        <v>81.518616066084036</v>
      </c>
      <c r="F67" s="18">
        <f t="shared" si="1"/>
        <v>6175</v>
      </c>
    </row>
    <row r="68" spans="1:6" ht="18.600000000000001" customHeight="1" x14ac:dyDescent="0.3">
      <c r="A68" s="10" t="str">
        <f t="shared" ref="A68:A70" si="2">A49</f>
        <v>Уплата налога на имущество организаций и земельного налога</v>
      </c>
      <c r="B68" s="15" t="s">
        <v>429</v>
      </c>
      <c r="C68" s="18">
        <v>1012</v>
      </c>
      <c r="D68" s="18">
        <v>0</v>
      </c>
      <c r="E68" s="23">
        <f t="shared" si="0"/>
        <v>0</v>
      </c>
      <c r="F68" s="18">
        <f t="shared" si="1"/>
        <v>1012</v>
      </c>
    </row>
    <row r="69" spans="1:6" ht="15.6" x14ac:dyDescent="0.3">
      <c r="A69" s="10" t="str">
        <f t="shared" si="2"/>
        <v>Уплата прочих налогов, сборов</v>
      </c>
      <c r="B69" s="15" t="s">
        <v>86</v>
      </c>
      <c r="C69" s="18">
        <v>13400</v>
      </c>
      <c r="D69" s="18">
        <v>8237</v>
      </c>
      <c r="E69" s="23">
        <f t="shared" si="0"/>
        <v>61.470149253731343</v>
      </c>
      <c r="F69" s="18">
        <f t="shared" si="1"/>
        <v>5163</v>
      </c>
    </row>
    <row r="70" spans="1:6" ht="15.6" x14ac:dyDescent="0.3">
      <c r="A70" s="10" t="str">
        <f t="shared" si="2"/>
        <v>Уплата иных платежей</v>
      </c>
      <c r="B70" s="15" t="s">
        <v>87</v>
      </c>
      <c r="C70" s="18">
        <v>19000</v>
      </c>
      <c r="D70" s="18">
        <v>19000</v>
      </c>
      <c r="E70" s="23">
        <f t="shared" si="0"/>
        <v>100</v>
      </c>
      <c r="F70" s="18">
        <f t="shared" si="1"/>
        <v>0</v>
      </c>
    </row>
    <row r="71" spans="1:6" ht="15.6" x14ac:dyDescent="0.3">
      <c r="A71" s="10" t="s">
        <v>88</v>
      </c>
      <c r="B71" s="15" t="s">
        <v>89</v>
      </c>
      <c r="C71" s="18">
        <f>C72</f>
        <v>2150000</v>
      </c>
      <c r="D71" s="18">
        <f>D72</f>
        <v>2150000</v>
      </c>
      <c r="E71" s="23">
        <f t="shared" si="0"/>
        <v>100</v>
      </c>
      <c r="F71" s="18">
        <f t="shared" si="1"/>
        <v>0</v>
      </c>
    </row>
    <row r="72" spans="1:6" ht="15.6" x14ac:dyDescent="0.3">
      <c r="A72" s="10" t="s">
        <v>36</v>
      </c>
      <c r="B72" s="15" t="s">
        <v>90</v>
      </c>
      <c r="C72" s="18">
        <f>C73</f>
        <v>2150000</v>
      </c>
      <c r="D72" s="18">
        <f>D73</f>
        <v>2150000</v>
      </c>
      <c r="E72" s="23">
        <f t="shared" si="0"/>
        <v>100</v>
      </c>
      <c r="F72" s="18">
        <f t="shared" si="1"/>
        <v>0</v>
      </c>
    </row>
    <row r="73" spans="1:6" ht="15.6" x14ac:dyDescent="0.3">
      <c r="A73" s="10" t="s">
        <v>91</v>
      </c>
      <c r="B73" s="15" t="s">
        <v>92</v>
      </c>
      <c r="C73" s="18">
        <v>2150000</v>
      </c>
      <c r="D73" s="18">
        <v>2150000</v>
      </c>
      <c r="E73" s="23">
        <f t="shared" si="0"/>
        <v>100</v>
      </c>
      <c r="F73" s="18">
        <f t="shared" si="1"/>
        <v>0</v>
      </c>
    </row>
    <row r="74" spans="1:6" ht="15.6" x14ac:dyDescent="0.3">
      <c r="A74" s="10" t="s">
        <v>93</v>
      </c>
      <c r="B74" s="15" t="s">
        <v>94</v>
      </c>
      <c r="C74" s="18">
        <f>C75</f>
        <v>4293845.75</v>
      </c>
      <c r="D74" s="18">
        <f>D75</f>
        <v>0</v>
      </c>
      <c r="E74" s="23">
        <f t="shared" si="0"/>
        <v>0</v>
      </c>
      <c r="F74" s="18">
        <f t="shared" si="1"/>
        <v>4293845.75</v>
      </c>
    </row>
    <row r="75" spans="1:6" ht="15.6" x14ac:dyDescent="0.3">
      <c r="A75" s="10" t="s">
        <v>36</v>
      </c>
      <c r="B75" s="15" t="s">
        <v>95</v>
      </c>
      <c r="C75" s="18">
        <f>C76</f>
        <v>4293845.75</v>
      </c>
      <c r="D75" s="18">
        <f>D76</f>
        <v>0</v>
      </c>
      <c r="E75" s="23">
        <f t="shared" si="0"/>
        <v>0</v>
      </c>
      <c r="F75" s="18">
        <f t="shared" si="1"/>
        <v>4293845.75</v>
      </c>
    </row>
    <row r="76" spans="1:6" ht="15.6" x14ac:dyDescent="0.3">
      <c r="A76" s="10" t="s">
        <v>96</v>
      </c>
      <c r="B76" s="15" t="s">
        <v>97</v>
      </c>
      <c r="C76" s="18">
        <v>4293845.75</v>
      </c>
      <c r="D76" s="18">
        <v>0</v>
      </c>
      <c r="E76" s="23">
        <f t="shared" si="0"/>
        <v>0</v>
      </c>
      <c r="F76" s="18">
        <f t="shared" si="1"/>
        <v>4293845.75</v>
      </c>
    </row>
    <row r="77" spans="1:6" ht="15.6" x14ac:dyDescent="0.3">
      <c r="A77" s="10" t="s">
        <v>98</v>
      </c>
      <c r="B77" s="15" t="s">
        <v>99</v>
      </c>
      <c r="C77" s="18">
        <f>C78+C83+C89+C92+C95+C98</f>
        <v>169676909.88999999</v>
      </c>
      <c r="D77" s="18">
        <f>D78+D83+D89+D92+D95+D98</f>
        <v>127238031.00999999</v>
      </c>
      <c r="E77" s="23">
        <f t="shared" ref="E77:E145" si="3">D77*100/C77</f>
        <v>74.988418337231195</v>
      </c>
      <c r="F77" s="18">
        <f>C77-D77</f>
        <v>42438878.879999995</v>
      </c>
    </row>
    <row r="78" spans="1:6" ht="62.4" x14ac:dyDescent="0.3">
      <c r="A78" s="10" t="s">
        <v>11</v>
      </c>
      <c r="B78" s="15" t="s">
        <v>100</v>
      </c>
      <c r="C78" s="18">
        <f>C79</f>
        <v>42128215.140000001</v>
      </c>
      <c r="D78" s="18">
        <f>D79</f>
        <v>26073438.789999999</v>
      </c>
      <c r="E78" s="23">
        <f t="shared" si="3"/>
        <v>61.890679924020155</v>
      </c>
      <c r="F78" s="18">
        <f t="shared" ref="F78:F145" si="4">C78-D78</f>
        <v>16054776.350000001</v>
      </c>
    </row>
    <row r="79" spans="1:6" ht="31.2" x14ac:dyDescent="0.3">
      <c r="A79" s="10" t="s">
        <v>13</v>
      </c>
      <c r="B79" s="15" t="s">
        <v>101</v>
      </c>
      <c r="C79" s="18">
        <f>C80+C81+C82</f>
        <v>42128215.140000001</v>
      </c>
      <c r="D79" s="18">
        <f>D80+D81+D82</f>
        <v>26073438.789999999</v>
      </c>
      <c r="E79" s="23">
        <f t="shared" si="3"/>
        <v>61.890679924020155</v>
      </c>
      <c r="F79" s="18">
        <f t="shared" si="4"/>
        <v>16054776.350000001</v>
      </c>
    </row>
    <row r="80" spans="1:6" ht="17.399999999999999" customHeight="1" x14ac:dyDescent="0.3">
      <c r="A80" s="10" t="s">
        <v>15</v>
      </c>
      <c r="B80" s="15" t="s">
        <v>102</v>
      </c>
      <c r="C80" s="18">
        <v>31714550</v>
      </c>
      <c r="D80" s="18">
        <v>19532407.219999999</v>
      </c>
      <c r="E80" s="23">
        <f t="shared" si="3"/>
        <v>61.588158179762914</v>
      </c>
      <c r="F80" s="18">
        <f t="shared" si="4"/>
        <v>12182142.780000001</v>
      </c>
    </row>
    <row r="81" spans="1:6" ht="31.2" x14ac:dyDescent="0.3">
      <c r="A81" s="10" t="s">
        <v>17</v>
      </c>
      <c r="B81" s="15" t="s">
        <v>103</v>
      </c>
      <c r="C81" s="18">
        <v>1538730.99</v>
      </c>
      <c r="D81" s="18">
        <v>1046121.66</v>
      </c>
      <c r="E81" s="23">
        <f t="shared" si="3"/>
        <v>67.986000593904976</v>
      </c>
      <c r="F81" s="18">
        <f t="shared" si="4"/>
        <v>492609.32999999996</v>
      </c>
    </row>
    <row r="82" spans="1:6" ht="46.8" x14ac:dyDescent="0.3">
      <c r="A82" s="10" t="s">
        <v>19</v>
      </c>
      <c r="B82" s="15" t="s">
        <v>104</v>
      </c>
      <c r="C82" s="18">
        <v>8874934.1500000004</v>
      </c>
      <c r="D82" s="18">
        <v>5494909.9100000001</v>
      </c>
      <c r="E82" s="23">
        <f t="shared" si="3"/>
        <v>61.914937250548498</v>
      </c>
      <c r="F82" s="18">
        <f t="shared" si="4"/>
        <v>3380024.24</v>
      </c>
    </row>
    <row r="83" spans="1:6" ht="31.2" x14ac:dyDescent="0.3">
      <c r="A83" s="10" t="s">
        <v>28</v>
      </c>
      <c r="B83" s="15" t="s">
        <v>105</v>
      </c>
      <c r="C83" s="18">
        <f>C84</f>
        <v>46650819.899999999</v>
      </c>
      <c r="D83" s="18">
        <f>D84</f>
        <v>34299914.939999998</v>
      </c>
      <c r="E83" s="23">
        <f t="shared" si="3"/>
        <v>73.524784802335276</v>
      </c>
      <c r="F83" s="18">
        <f t="shared" si="4"/>
        <v>12350904.960000001</v>
      </c>
    </row>
    <row r="84" spans="1:6" ht="31.2" x14ac:dyDescent="0.3">
      <c r="A84" s="10" t="s">
        <v>30</v>
      </c>
      <c r="B84" s="15" t="s">
        <v>106</v>
      </c>
      <c r="C84" s="18">
        <f>C85+C86+C87+C88</f>
        <v>46650819.899999999</v>
      </c>
      <c r="D84" s="18">
        <f>D85+D86+D87+D88</f>
        <v>34299914.939999998</v>
      </c>
      <c r="E84" s="23">
        <f t="shared" si="3"/>
        <v>73.524784802335276</v>
      </c>
      <c r="F84" s="18">
        <f t="shared" si="4"/>
        <v>12350904.960000001</v>
      </c>
    </row>
    <row r="85" spans="1:6" ht="31.2" x14ac:dyDescent="0.3">
      <c r="A85" s="10" t="s">
        <v>32</v>
      </c>
      <c r="B85" s="15" t="s">
        <v>107</v>
      </c>
      <c r="C85" s="18">
        <v>3669334.52</v>
      </c>
      <c r="D85" s="18">
        <v>2143073.13</v>
      </c>
      <c r="E85" s="23">
        <f t="shared" si="3"/>
        <v>58.404953768020036</v>
      </c>
      <c r="F85" s="18">
        <f t="shared" si="4"/>
        <v>1526261.3900000001</v>
      </c>
    </row>
    <row r="86" spans="1:6" ht="31.2" x14ac:dyDescent="0.3">
      <c r="A86" s="10" t="s">
        <v>108</v>
      </c>
      <c r="B86" s="15" t="s">
        <v>109</v>
      </c>
      <c r="C86" s="18">
        <v>299835.96000000002</v>
      </c>
      <c r="D86" s="18">
        <v>299835.96000000002</v>
      </c>
      <c r="E86" s="23">
        <f t="shared" si="3"/>
        <v>100</v>
      </c>
      <c r="F86" s="18">
        <f t="shared" si="4"/>
        <v>0</v>
      </c>
    </row>
    <row r="87" spans="1:6" ht="15.6" x14ac:dyDescent="0.3">
      <c r="A87" s="10" t="s">
        <v>34</v>
      </c>
      <c r="B87" s="15" t="s">
        <v>110</v>
      </c>
      <c r="C87" s="18">
        <v>26483369.489999998</v>
      </c>
      <c r="D87" s="18">
        <v>21700003.100000001</v>
      </c>
      <c r="E87" s="23">
        <f t="shared" si="3"/>
        <v>81.938225829586472</v>
      </c>
      <c r="F87" s="18">
        <f t="shared" si="4"/>
        <v>4783366.3899999969</v>
      </c>
    </row>
    <row r="88" spans="1:6" ht="15.6" x14ac:dyDescent="0.3">
      <c r="A88" s="10" t="s">
        <v>53</v>
      </c>
      <c r="B88" s="15" t="s">
        <v>111</v>
      </c>
      <c r="C88" s="18">
        <v>16198279.93</v>
      </c>
      <c r="D88" s="18">
        <v>10157002.75</v>
      </c>
      <c r="E88" s="23">
        <f t="shared" si="3"/>
        <v>62.704205594007163</v>
      </c>
      <c r="F88" s="18">
        <f t="shared" si="4"/>
        <v>6041277.1799999997</v>
      </c>
    </row>
    <row r="89" spans="1:6" ht="15.6" x14ac:dyDescent="0.3">
      <c r="A89" s="10" t="s">
        <v>78</v>
      </c>
      <c r="B89" s="15" t="s">
        <v>112</v>
      </c>
      <c r="C89" s="18">
        <f>C90</f>
        <v>807477.1</v>
      </c>
      <c r="D89" s="18">
        <f>D90</f>
        <v>607685.61</v>
      </c>
      <c r="E89" s="23">
        <f t="shared" si="3"/>
        <v>75.257318133232516</v>
      </c>
      <c r="F89" s="18">
        <f t="shared" si="4"/>
        <v>199791.49</v>
      </c>
    </row>
    <row r="90" spans="1:6" ht="31.2" x14ac:dyDescent="0.3">
      <c r="A90" s="10" t="s">
        <v>80</v>
      </c>
      <c r="B90" s="15" t="s">
        <v>113</v>
      </c>
      <c r="C90" s="18">
        <f>C91</f>
        <v>807477.1</v>
      </c>
      <c r="D90" s="18">
        <f>D91</f>
        <v>607685.61</v>
      </c>
      <c r="E90" s="23">
        <f t="shared" si="3"/>
        <v>75.257318133232516</v>
      </c>
      <c r="F90" s="18">
        <f t="shared" si="4"/>
        <v>199791.49</v>
      </c>
    </row>
    <row r="91" spans="1:6" ht="31.2" x14ac:dyDescent="0.3">
      <c r="A91" s="10" t="s">
        <v>82</v>
      </c>
      <c r="B91" s="15" t="s">
        <v>114</v>
      </c>
      <c r="C91" s="18">
        <v>807477.1</v>
      </c>
      <c r="D91" s="18">
        <v>607685.61</v>
      </c>
      <c r="E91" s="23">
        <f t="shared" si="3"/>
        <v>75.257318133232516</v>
      </c>
      <c r="F91" s="18">
        <f t="shared" si="4"/>
        <v>199791.49</v>
      </c>
    </row>
    <row r="92" spans="1:6" ht="31.2" x14ac:dyDescent="0.3">
      <c r="A92" s="11" t="s">
        <v>213</v>
      </c>
      <c r="B92" s="15" t="s">
        <v>439</v>
      </c>
      <c r="C92" s="18">
        <f>C93</f>
        <v>246755</v>
      </c>
      <c r="D92" s="18">
        <f>D93</f>
        <v>246755</v>
      </c>
      <c r="E92" s="23">
        <f t="shared" si="3"/>
        <v>100</v>
      </c>
      <c r="F92" s="18">
        <f t="shared" si="4"/>
        <v>0</v>
      </c>
    </row>
    <row r="93" spans="1:6" ht="19.2" customHeight="1" x14ac:dyDescent="0.3">
      <c r="A93" s="11" t="s">
        <v>214</v>
      </c>
      <c r="B93" s="15" t="s">
        <v>440</v>
      </c>
      <c r="C93" s="18">
        <f>C94</f>
        <v>246755</v>
      </c>
      <c r="D93" s="18">
        <f>D94</f>
        <v>246755</v>
      </c>
      <c r="E93" s="23">
        <f t="shared" si="3"/>
        <v>100</v>
      </c>
      <c r="F93" s="18">
        <f t="shared" si="4"/>
        <v>0</v>
      </c>
    </row>
    <row r="94" spans="1:6" ht="43.2" customHeight="1" x14ac:dyDescent="0.3">
      <c r="A94" s="11" t="s">
        <v>215</v>
      </c>
      <c r="B94" s="15" t="s">
        <v>438</v>
      </c>
      <c r="C94" s="18">
        <v>246755</v>
      </c>
      <c r="D94" s="18">
        <v>246755</v>
      </c>
      <c r="E94" s="23">
        <f t="shared" si="3"/>
        <v>100</v>
      </c>
      <c r="F94" s="18">
        <f t="shared" si="4"/>
        <v>0</v>
      </c>
    </row>
    <row r="95" spans="1:6" ht="34.799999999999997" customHeight="1" x14ac:dyDescent="0.3">
      <c r="A95" s="10" t="s">
        <v>115</v>
      </c>
      <c r="B95" s="15" t="s">
        <v>116</v>
      </c>
      <c r="C95" s="18">
        <f>C96</f>
        <v>1125000</v>
      </c>
      <c r="D95" s="18">
        <f>D96</f>
        <v>1073850</v>
      </c>
      <c r="E95" s="23">
        <f t="shared" si="3"/>
        <v>95.453333333333333</v>
      </c>
      <c r="F95" s="18">
        <f t="shared" si="4"/>
        <v>51150</v>
      </c>
    </row>
    <row r="96" spans="1:6" ht="62.4" x14ac:dyDescent="0.3">
      <c r="A96" s="10" t="s">
        <v>117</v>
      </c>
      <c r="B96" s="15" t="s">
        <v>118</v>
      </c>
      <c r="C96" s="18">
        <f>C97</f>
        <v>1125000</v>
      </c>
      <c r="D96" s="18">
        <f>D97</f>
        <v>1073850</v>
      </c>
      <c r="E96" s="23">
        <f t="shared" si="3"/>
        <v>95.453333333333333</v>
      </c>
      <c r="F96" s="18">
        <f t="shared" si="4"/>
        <v>51150</v>
      </c>
    </row>
    <row r="97" spans="1:6" ht="31.2" x14ac:dyDescent="0.3">
      <c r="A97" s="10" t="s">
        <v>119</v>
      </c>
      <c r="B97" s="15" t="s">
        <v>120</v>
      </c>
      <c r="C97" s="18">
        <v>1125000</v>
      </c>
      <c r="D97" s="18">
        <v>1073850</v>
      </c>
      <c r="E97" s="23">
        <f t="shared" si="3"/>
        <v>95.453333333333333</v>
      </c>
      <c r="F97" s="18">
        <f t="shared" si="4"/>
        <v>51150</v>
      </c>
    </row>
    <row r="98" spans="1:6" ht="15.6" x14ac:dyDescent="0.3">
      <c r="A98" s="10" t="s">
        <v>36</v>
      </c>
      <c r="B98" s="15" t="s">
        <v>121</v>
      </c>
      <c r="C98" s="18">
        <f>C99+C101</f>
        <v>78718642.75</v>
      </c>
      <c r="D98" s="18">
        <f>D99+D101</f>
        <v>64936386.670000002</v>
      </c>
      <c r="E98" s="23">
        <f t="shared" si="3"/>
        <v>82.49175087562088</v>
      </c>
      <c r="F98" s="18">
        <f t="shared" si="4"/>
        <v>13782256.079999998</v>
      </c>
    </row>
    <row r="99" spans="1:6" ht="15.6" x14ac:dyDescent="0.3">
      <c r="A99" s="10" t="s">
        <v>56</v>
      </c>
      <c r="B99" s="15" t="s">
        <v>122</v>
      </c>
      <c r="C99" s="18">
        <f>C100</f>
        <v>77815642.75</v>
      </c>
      <c r="D99" s="18">
        <f>D100</f>
        <v>64381508.670000002</v>
      </c>
      <c r="E99" s="23">
        <f t="shared" si="3"/>
        <v>82.735946648721864</v>
      </c>
      <c r="F99" s="18">
        <f t="shared" si="4"/>
        <v>13434134.079999998</v>
      </c>
    </row>
    <row r="100" spans="1:6" ht="31.2" x14ac:dyDescent="0.3">
      <c r="A100" s="10" t="s">
        <v>58</v>
      </c>
      <c r="B100" s="15" t="s">
        <v>123</v>
      </c>
      <c r="C100" s="18">
        <v>77815642.75</v>
      </c>
      <c r="D100" s="18">
        <v>64381508.670000002</v>
      </c>
      <c r="E100" s="23">
        <f t="shared" si="3"/>
        <v>82.735946648721864</v>
      </c>
      <c r="F100" s="18">
        <f t="shared" si="4"/>
        <v>13434134.079999998</v>
      </c>
    </row>
    <row r="101" spans="1:6" ht="15.6" x14ac:dyDescent="0.3">
      <c r="A101" s="10" t="s">
        <v>38</v>
      </c>
      <c r="B101" s="15" t="s">
        <v>124</v>
      </c>
      <c r="C101" s="18">
        <f>C102+C103+C104</f>
        <v>903000</v>
      </c>
      <c r="D101" s="18">
        <f>D102+D103+D104</f>
        <v>554878</v>
      </c>
      <c r="E101" s="23">
        <f t="shared" si="3"/>
        <v>61.448283499446291</v>
      </c>
      <c r="F101" s="18">
        <f t="shared" si="4"/>
        <v>348122</v>
      </c>
    </row>
    <row r="102" spans="1:6" ht="21" customHeight="1" x14ac:dyDescent="0.3">
      <c r="A102" s="10" t="s">
        <v>61</v>
      </c>
      <c r="B102" s="15" t="s">
        <v>125</v>
      </c>
      <c r="C102" s="18">
        <v>685000</v>
      </c>
      <c r="D102" s="18">
        <v>506224</v>
      </c>
      <c r="E102" s="23">
        <f t="shared" si="3"/>
        <v>73.901313868613144</v>
      </c>
      <c r="F102" s="18">
        <f t="shared" si="4"/>
        <v>178776</v>
      </c>
    </row>
    <row r="103" spans="1:6" ht="15.6" x14ac:dyDescent="0.3">
      <c r="A103" s="10" t="s">
        <v>63</v>
      </c>
      <c r="B103" s="15" t="s">
        <v>126</v>
      </c>
      <c r="C103" s="18">
        <v>215000</v>
      </c>
      <c r="D103" s="18">
        <v>48654</v>
      </c>
      <c r="E103" s="23">
        <f t="shared" si="3"/>
        <v>22.629767441860466</v>
      </c>
      <c r="F103" s="18">
        <f t="shared" si="4"/>
        <v>166346</v>
      </c>
    </row>
    <row r="104" spans="1:6" ht="15.6" x14ac:dyDescent="0.3">
      <c r="A104" s="10" t="s">
        <v>40</v>
      </c>
      <c r="B104" s="15" t="s">
        <v>127</v>
      </c>
      <c r="C104" s="18">
        <v>3000</v>
      </c>
      <c r="D104" s="18">
        <v>0</v>
      </c>
      <c r="E104" s="23">
        <f t="shared" si="3"/>
        <v>0</v>
      </c>
      <c r="F104" s="18">
        <f t="shared" si="4"/>
        <v>3000</v>
      </c>
    </row>
    <row r="105" spans="1:6" ht="31.2" x14ac:dyDescent="0.3">
      <c r="A105" s="9" t="s">
        <v>128</v>
      </c>
      <c r="B105" s="21" t="s">
        <v>129</v>
      </c>
      <c r="C105" s="19">
        <f>C106+C123</f>
        <v>34762915</v>
      </c>
      <c r="D105" s="19">
        <f>D106+D123</f>
        <v>21862802.349999998</v>
      </c>
      <c r="E105" s="22">
        <f t="shared" si="3"/>
        <v>62.891165340996288</v>
      </c>
      <c r="F105" s="19">
        <f t="shared" si="4"/>
        <v>12900112.650000002</v>
      </c>
    </row>
    <row r="106" spans="1:6" ht="30" customHeight="1" x14ac:dyDescent="0.3">
      <c r="A106" s="10" t="s">
        <v>130</v>
      </c>
      <c r="B106" s="15" t="s">
        <v>131</v>
      </c>
      <c r="C106" s="18">
        <f>C107+C112+C117</f>
        <v>33582915</v>
      </c>
      <c r="D106" s="18">
        <f>D107+D112+D117</f>
        <v>21565857.849999998</v>
      </c>
      <c r="E106" s="23">
        <f>D106*100/C106</f>
        <v>64.216753816635631</v>
      </c>
      <c r="F106" s="18">
        <f t="shared" si="4"/>
        <v>12017057.150000002</v>
      </c>
    </row>
    <row r="107" spans="1:6" ht="62.4" x14ac:dyDescent="0.3">
      <c r="A107" s="10" t="s">
        <v>11</v>
      </c>
      <c r="B107" s="15" t="s">
        <v>132</v>
      </c>
      <c r="C107" s="18">
        <f>C108</f>
        <v>29055200.59</v>
      </c>
      <c r="D107" s="18">
        <f>D108</f>
        <v>18395300.949999999</v>
      </c>
      <c r="E107" s="23">
        <f>D107*100/C107</f>
        <v>63.311560672312673</v>
      </c>
      <c r="F107" s="18">
        <f t="shared" si="4"/>
        <v>10659899.640000001</v>
      </c>
    </row>
    <row r="108" spans="1:6" ht="15.6" x14ac:dyDescent="0.3">
      <c r="A108" s="10" t="s">
        <v>133</v>
      </c>
      <c r="B108" s="15" t="s">
        <v>134</v>
      </c>
      <c r="C108" s="18">
        <f>C109+C110+C111</f>
        <v>29055200.59</v>
      </c>
      <c r="D108" s="18">
        <f>D109+D110+D111</f>
        <v>18395300.949999999</v>
      </c>
      <c r="E108" s="23">
        <f t="shared" si="3"/>
        <v>63.311560672312673</v>
      </c>
      <c r="F108" s="18">
        <f t="shared" si="4"/>
        <v>10659899.640000001</v>
      </c>
    </row>
    <row r="109" spans="1:6" ht="15.6" x14ac:dyDescent="0.3">
      <c r="A109" s="10" t="s">
        <v>135</v>
      </c>
      <c r="B109" s="15" t="s">
        <v>136</v>
      </c>
      <c r="C109" s="18">
        <v>21884279</v>
      </c>
      <c r="D109" s="18">
        <v>14035755.82</v>
      </c>
      <c r="E109" s="23">
        <f t="shared" si="3"/>
        <v>64.136249679507372</v>
      </c>
      <c r="F109" s="18">
        <f t="shared" si="4"/>
        <v>7848523.1799999997</v>
      </c>
    </row>
    <row r="110" spans="1:6" ht="31.2" x14ac:dyDescent="0.3">
      <c r="A110" s="10" t="s">
        <v>137</v>
      </c>
      <c r="B110" s="15" t="s">
        <v>138</v>
      </c>
      <c r="C110" s="18">
        <v>655600</v>
      </c>
      <c r="D110" s="18">
        <v>316904.36</v>
      </c>
      <c r="E110" s="23">
        <f t="shared" si="3"/>
        <v>48.338065893837708</v>
      </c>
      <c r="F110" s="18">
        <f t="shared" si="4"/>
        <v>338695.64</v>
      </c>
    </row>
    <row r="111" spans="1:6" ht="46.8" x14ac:dyDescent="0.3">
      <c r="A111" s="10" t="s">
        <v>139</v>
      </c>
      <c r="B111" s="15" t="s">
        <v>140</v>
      </c>
      <c r="C111" s="18">
        <v>6515321.5899999999</v>
      </c>
      <c r="D111" s="18">
        <v>4042640.77</v>
      </c>
      <c r="E111" s="23">
        <f t="shared" si="3"/>
        <v>62.048215336059876</v>
      </c>
      <c r="F111" s="18">
        <f t="shared" si="4"/>
        <v>2472680.8199999998</v>
      </c>
    </row>
    <row r="112" spans="1:6" ht="31.2" x14ac:dyDescent="0.3">
      <c r="A112" s="10" t="s">
        <v>28</v>
      </c>
      <c r="B112" s="15" t="s">
        <v>141</v>
      </c>
      <c r="C112" s="18">
        <f>C113</f>
        <v>4258109.41</v>
      </c>
      <c r="D112" s="18">
        <f>D113</f>
        <v>3058201.9</v>
      </c>
      <c r="E112" s="23">
        <f t="shared" si="3"/>
        <v>71.820651033952643</v>
      </c>
      <c r="F112" s="18">
        <f t="shared" si="4"/>
        <v>1199907.5100000002</v>
      </c>
    </row>
    <row r="113" spans="1:6" ht="31.2" x14ac:dyDescent="0.3">
      <c r="A113" s="10" t="s">
        <v>30</v>
      </c>
      <c r="B113" s="15" t="s">
        <v>142</v>
      </c>
      <c r="C113" s="18">
        <f>C114+C115+C116</f>
        <v>4258109.41</v>
      </c>
      <c r="D113" s="18">
        <f>D114+D115+D116</f>
        <v>3058201.9</v>
      </c>
      <c r="E113" s="23">
        <f t="shared" si="3"/>
        <v>71.820651033952643</v>
      </c>
      <c r="F113" s="18">
        <f t="shared" si="4"/>
        <v>1199907.5100000002</v>
      </c>
    </row>
    <row r="114" spans="1:6" ht="31.2" x14ac:dyDescent="0.3">
      <c r="A114" s="10" t="s">
        <v>32</v>
      </c>
      <c r="B114" s="15" t="s">
        <v>143</v>
      </c>
      <c r="C114" s="18">
        <v>665000</v>
      </c>
      <c r="D114" s="18">
        <v>421890.83</v>
      </c>
      <c r="E114" s="23">
        <f t="shared" si="3"/>
        <v>63.442230075187972</v>
      </c>
      <c r="F114" s="18">
        <f t="shared" si="4"/>
        <v>243109.16999999998</v>
      </c>
    </row>
    <row r="115" spans="1:6" ht="15.6" x14ac:dyDescent="0.3">
      <c r="A115" s="10" t="s">
        <v>34</v>
      </c>
      <c r="B115" s="15" t="s">
        <v>144</v>
      </c>
      <c r="C115" s="18">
        <v>2393109.41</v>
      </c>
      <c r="D115" s="18">
        <v>1767167.11</v>
      </c>
      <c r="E115" s="23">
        <f t="shared" si="3"/>
        <v>73.843974814339973</v>
      </c>
      <c r="F115" s="18">
        <f t="shared" si="4"/>
        <v>625942.30000000005</v>
      </c>
    </row>
    <row r="116" spans="1:6" ht="15.6" x14ac:dyDescent="0.3">
      <c r="A116" s="10" t="s">
        <v>53</v>
      </c>
      <c r="B116" s="15" t="s">
        <v>145</v>
      </c>
      <c r="C116" s="18">
        <v>1200000</v>
      </c>
      <c r="D116" s="18">
        <v>869143.96</v>
      </c>
      <c r="E116" s="23">
        <f t="shared" si="3"/>
        <v>72.428663333333333</v>
      </c>
      <c r="F116" s="18">
        <f t="shared" si="4"/>
        <v>330856.04000000004</v>
      </c>
    </row>
    <row r="117" spans="1:6" ht="15.6" x14ac:dyDescent="0.3">
      <c r="A117" s="11" t="s">
        <v>36</v>
      </c>
      <c r="B117" s="15" t="s">
        <v>146</v>
      </c>
      <c r="C117" s="18">
        <f>C118+C120</f>
        <v>269605</v>
      </c>
      <c r="D117" s="18">
        <f>D118+D120</f>
        <v>112355</v>
      </c>
      <c r="E117" s="23">
        <f t="shared" si="3"/>
        <v>41.673930379629461</v>
      </c>
      <c r="F117" s="18">
        <f t="shared" si="4"/>
        <v>157250</v>
      </c>
    </row>
    <row r="118" spans="1:6" ht="15.6" x14ac:dyDescent="0.3">
      <c r="A118" s="11" t="s">
        <v>56</v>
      </c>
      <c r="B118" s="15" t="s">
        <v>441</v>
      </c>
      <c r="C118" s="18">
        <f>C119</f>
        <v>3605</v>
      </c>
      <c r="D118" s="18">
        <f>D119</f>
        <v>3605</v>
      </c>
      <c r="E118" s="23">
        <f t="shared" si="3"/>
        <v>100</v>
      </c>
      <c r="F118" s="18">
        <f t="shared" si="4"/>
        <v>0</v>
      </c>
    </row>
    <row r="119" spans="1:6" ht="31.2" x14ac:dyDescent="0.3">
      <c r="A119" s="11" t="s">
        <v>58</v>
      </c>
      <c r="B119" s="15" t="s">
        <v>442</v>
      </c>
      <c r="C119" s="18">
        <v>3605</v>
      </c>
      <c r="D119" s="18">
        <v>3605</v>
      </c>
      <c r="E119" s="23">
        <f t="shared" si="3"/>
        <v>100</v>
      </c>
      <c r="F119" s="18">
        <f t="shared" si="4"/>
        <v>0</v>
      </c>
    </row>
    <row r="120" spans="1:6" ht="15.6" x14ac:dyDescent="0.3">
      <c r="A120" s="10" t="s">
        <v>38</v>
      </c>
      <c r="B120" s="15" t="s">
        <v>147</v>
      </c>
      <c r="C120" s="18">
        <f>C121+C122</f>
        <v>266000</v>
      </c>
      <c r="D120" s="18">
        <f>D121+D122</f>
        <v>108750</v>
      </c>
      <c r="E120" s="23">
        <f t="shared" si="3"/>
        <v>40.883458646616539</v>
      </c>
      <c r="F120" s="18">
        <f t="shared" si="4"/>
        <v>157250</v>
      </c>
    </row>
    <row r="121" spans="1:6" ht="20.399999999999999" customHeight="1" x14ac:dyDescent="0.3">
      <c r="A121" s="10" t="s">
        <v>61</v>
      </c>
      <c r="B121" s="15" t="s">
        <v>148</v>
      </c>
      <c r="C121" s="18">
        <v>238250</v>
      </c>
      <c r="D121" s="18">
        <v>90000</v>
      </c>
      <c r="E121" s="23">
        <f t="shared" si="3"/>
        <v>37.775445960125921</v>
      </c>
      <c r="F121" s="18">
        <f t="shared" si="4"/>
        <v>148250</v>
      </c>
    </row>
    <row r="122" spans="1:6" ht="15.6" x14ac:dyDescent="0.3">
      <c r="A122" s="10" t="s">
        <v>63</v>
      </c>
      <c r="B122" s="15" t="s">
        <v>149</v>
      </c>
      <c r="C122" s="18">
        <v>27750</v>
      </c>
      <c r="D122" s="18">
        <v>18750</v>
      </c>
      <c r="E122" s="23">
        <f t="shared" si="3"/>
        <v>67.567567567567565</v>
      </c>
      <c r="F122" s="18">
        <f t="shared" si="4"/>
        <v>9000</v>
      </c>
    </row>
    <row r="123" spans="1:6" ht="31.2" x14ac:dyDescent="0.3">
      <c r="A123" s="10" t="s">
        <v>150</v>
      </c>
      <c r="B123" s="15" t="s">
        <v>151</v>
      </c>
      <c r="C123" s="18">
        <f>C124+C127</f>
        <v>1180000</v>
      </c>
      <c r="D123" s="18">
        <f>D124+D127</f>
        <v>296944.5</v>
      </c>
      <c r="E123" s="23">
        <f t="shared" si="3"/>
        <v>25.16478813559322</v>
      </c>
      <c r="F123" s="18">
        <f t="shared" si="4"/>
        <v>883055.5</v>
      </c>
    </row>
    <row r="124" spans="1:6" ht="62.4" x14ac:dyDescent="0.3">
      <c r="A124" s="10" t="s">
        <v>11</v>
      </c>
      <c r="B124" s="15" t="s">
        <v>152</v>
      </c>
      <c r="C124" s="18">
        <f>C125</f>
        <v>500000</v>
      </c>
      <c r="D124" s="18">
        <f>D125</f>
        <v>69213</v>
      </c>
      <c r="E124" s="23">
        <f t="shared" si="3"/>
        <v>13.842599999999999</v>
      </c>
      <c r="F124" s="18">
        <f t="shared" si="4"/>
        <v>430787</v>
      </c>
    </row>
    <row r="125" spans="1:6" ht="31.2" x14ac:dyDescent="0.3">
      <c r="A125" s="10" t="s">
        <v>13</v>
      </c>
      <c r="B125" s="15" t="s">
        <v>153</v>
      </c>
      <c r="C125" s="18">
        <f>C126</f>
        <v>500000</v>
      </c>
      <c r="D125" s="18">
        <f>D126</f>
        <v>69213</v>
      </c>
      <c r="E125" s="23">
        <f t="shared" si="3"/>
        <v>13.842599999999999</v>
      </c>
      <c r="F125" s="18">
        <f t="shared" si="4"/>
        <v>430787</v>
      </c>
    </row>
    <row r="126" spans="1:6" ht="62.4" x14ac:dyDescent="0.3">
      <c r="A126" s="10" t="s">
        <v>154</v>
      </c>
      <c r="B126" s="15" t="s">
        <v>155</v>
      </c>
      <c r="C126" s="18">
        <v>500000</v>
      </c>
      <c r="D126" s="18">
        <v>69213</v>
      </c>
      <c r="E126" s="23">
        <f t="shared" si="3"/>
        <v>13.842599999999999</v>
      </c>
      <c r="F126" s="18">
        <f t="shared" si="4"/>
        <v>430787</v>
      </c>
    </row>
    <row r="127" spans="1:6" ht="31.2" x14ac:dyDescent="0.3">
      <c r="A127" s="10" t="s">
        <v>28</v>
      </c>
      <c r="B127" s="15" t="s">
        <v>156</v>
      </c>
      <c r="C127" s="18">
        <f>C128</f>
        <v>680000</v>
      </c>
      <c r="D127" s="18">
        <f>D128</f>
        <v>227731.5</v>
      </c>
      <c r="E127" s="23">
        <f t="shared" si="3"/>
        <v>33.489926470588237</v>
      </c>
      <c r="F127" s="18">
        <f t="shared" si="4"/>
        <v>452268.5</v>
      </c>
    </row>
    <row r="128" spans="1:6" ht="31.2" x14ac:dyDescent="0.3">
      <c r="A128" s="10" t="s">
        <v>30</v>
      </c>
      <c r="B128" s="15" t="s">
        <v>157</v>
      </c>
      <c r="C128" s="18">
        <f>C129+C130</f>
        <v>680000</v>
      </c>
      <c r="D128" s="18">
        <f>D129+D130</f>
        <v>227731.5</v>
      </c>
      <c r="E128" s="23">
        <f t="shared" si="3"/>
        <v>33.489926470588237</v>
      </c>
      <c r="F128" s="18">
        <f t="shared" si="4"/>
        <v>452268.5</v>
      </c>
    </row>
    <row r="129" spans="1:6" ht="15.6" x14ac:dyDescent="0.3">
      <c r="A129" s="10" t="s">
        <v>34</v>
      </c>
      <c r="B129" s="15" t="s">
        <v>158</v>
      </c>
      <c r="C129" s="18">
        <v>180000</v>
      </c>
      <c r="D129" s="18">
        <v>51435.69</v>
      </c>
      <c r="E129" s="23">
        <f t="shared" si="3"/>
        <v>28.575383333333335</v>
      </c>
      <c r="F129" s="18">
        <f t="shared" si="4"/>
        <v>128564.31</v>
      </c>
    </row>
    <row r="130" spans="1:6" ht="15.6" x14ac:dyDescent="0.3">
      <c r="A130" s="10" t="s">
        <v>53</v>
      </c>
      <c r="B130" s="15" t="s">
        <v>159</v>
      </c>
      <c r="C130" s="18">
        <v>500000</v>
      </c>
      <c r="D130" s="18">
        <v>176295.81</v>
      </c>
      <c r="E130" s="23">
        <f t="shared" si="3"/>
        <v>35.259162000000003</v>
      </c>
      <c r="F130" s="18">
        <f t="shared" si="4"/>
        <v>323704.19</v>
      </c>
    </row>
    <row r="131" spans="1:6" ht="15.6" x14ac:dyDescent="0.3">
      <c r="A131" s="9" t="s">
        <v>160</v>
      </c>
      <c r="B131" s="21" t="s">
        <v>161</v>
      </c>
      <c r="C131" s="19">
        <f>C132+C139+C146+C150</f>
        <v>135588605.04999998</v>
      </c>
      <c r="D131" s="19">
        <f>D132+D139+D146+D150</f>
        <v>35619708.370000005</v>
      </c>
      <c r="E131" s="22">
        <f t="shared" si="3"/>
        <v>26.270429109337613</v>
      </c>
      <c r="F131" s="19">
        <f t="shared" si="4"/>
        <v>99968896.679999977</v>
      </c>
    </row>
    <row r="132" spans="1:6" ht="15.6" x14ac:dyDescent="0.3">
      <c r="A132" s="10" t="s">
        <v>162</v>
      </c>
      <c r="B132" s="15" t="s">
        <v>163</v>
      </c>
      <c r="C132" s="18">
        <f>C133+C136</f>
        <v>5217989.05</v>
      </c>
      <c r="D132" s="18">
        <f>D133+D136</f>
        <v>1646472.07</v>
      </c>
      <c r="E132" s="23">
        <f t="shared" si="3"/>
        <v>31.553766292399562</v>
      </c>
      <c r="F132" s="18">
        <f t="shared" si="4"/>
        <v>3571516.9799999995</v>
      </c>
    </row>
    <row r="133" spans="1:6" ht="31.2" x14ac:dyDescent="0.3">
      <c r="A133" s="10" t="s">
        <v>28</v>
      </c>
      <c r="B133" s="15" t="s">
        <v>164</v>
      </c>
      <c r="C133" s="18">
        <f>C134</f>
        <v>100000</v>
      </c>
      <c r="D133" s="18">
        <f>D134</f>
        <v>0</v>
      </c>
      <c r="E133" s="23">
        <f t="shared" si="3"/>
        <v>0</v>
      </c>
      <c r="F133" s="18">
        <f t="shared" si="4"/>
        <v>100000</v>
      </c>
    </row>
    <row r="134" spans="1:6" ht="31.2" x14ac:dyDescent="0.3">
      <c r="A134" s="10" t="s">
        <v>30</v>
      </c>
      <c r="B134" s="15" t="s">
        <v>165</v>
      </c>
      <c r="C134" s="18">
        <f>C135</f>
        <v>100000</v>
      </c>
      <c r="D134" s="18">
        <f>D135</f>
        <v>0</v>
      </c>
      <c r="E134" s="23">
        <f t="shared" si="3"/>
        <v>0</v>
      </c>
      <c r="F134" s="18">
        <f t="shared" si="4"/>
        <v>100000</v>
      </c>
    </row>
    <row r="135" spans="1:6" ht="15.6" x14ac:dyDescent="0.3">
      <c r="A135" s="10" t="s">
        <v>34</v>
      </c>
      <c r="B135" s="15" t="s">
        <v>166</v>
      </c>
      <c r="C135" s="18">
        <v>100000</v>
      </c>
      <c r="D135" s="18">
        <v>0</v>
      </c>
      <c r="E135" s="23">
        <f t="shared" si="3"/>
        <v>0</v>
      </c>
      <c r="F135" s="18">
        <f t="shared" si="4"/>
        <v>100000</v>
      </c>
    </row>
    <row r="136" spans="1:6" ht="15.6" x14ac:dyDescent="0.3">
      <c r="A136" s="10" t="s">
        <v>36</v>
      </c>
      <c r="B136" s="15" t="s">
        <v>167</v>
      </c>
      <c r="C136" s="18">
        <f>C137</f>
        <v>5117989.05</v>
      </c>
      <c r="D136" s="18">
        <f>D137</f>
        <v>1646472.07</v>
      </c>
      <c r="E136" s="23">
        <f t="shared" si="3"/>
        <v>32.170292939567737</v>
      </c>
      <c r="F136" s="18">
        <f t="shared" si="4"/>
        <v>3471516.9799999995</v>
      </c>
    </row>
    <row r="137" spans="1:6" ht="46.8" x14ac:dyDescent="0.3">
      <c r="A137" s="10" t="s">
        <v>168</v>
      </c>
      <c r="B137" s="15" t="s">
        <v>169</v>
      </c>
      <c r="C137" s="18">
        <f>C138</f>
        <v>5117989.05</v>
      </c>
      <c r="D137" s="18">
        <f>D138</f>
        <v>1646472.07</v>
      </c>
      <c r="E137" s="23">
        <f t="shared" si="3"/>
        <v>32.170292939567737</v>
      </c>
      <c r="F137" s="18">
        <f t="shared" si="4"/>
        <v>3471516.9799999995</v>
      </c>
    </row>
    <row r="138" spans="1:6" ht="62.4" x14ac:dyDescent="0.3">
      <c r="A138" s="10" t="s">
        <v>170</v>
      </c>
      <c r="B138" s="15" t="s">
        <v>171</v>
      </c>
      <c r="C138" s="18">
        <v>5117989.05</v>
      </c>
      <c r="D138" s="18">
        <v>1646472.07</v>
      </c>
      <c r="E138" s="23">
        <f t="shared" si="3"/>
        <v>32.170292939567737</v>
      </c>
      <c r="F138" s="18">
        <f t="shared" si="4"/>
        <v>3471516.9799999995</v>
      </c>
    </row>
    <row r="139" spans="1:6" ht="15.6" x14ac:dyDescent="0.3">
      <c r="A139" s="10" t="s">
        <v>172</v>
      </c>
      <c r="B139" s="15" t="s">
        <v>173</v>
      </c>
      <c r="C139" s="18">
        <f>C140+C143</f>
        <v>106040297.8</v>
      </c>
      <c r="D139" s="18">
        <f>D140+D143</f>
        <v>19339437.990000002</v>
      </c>
      <c r="E139" s="23">
        <f t="shared" si="3"/>
        <v>18.237819386810514</v>
      </c>
      <c r="F139" s="18">
        <f t="shared" si="4"/>
        <v>86700859.810000002</v>
      </c>
    </row>
    <row r="140" spans="1:6" ht="31.2" x14ac:dyDescent="0.3">
      <c r="A140" s="10" t="s">
        <v>28</v>
      </c>
      <c r="B140" s="15" t="s">
        <v>174</v>
      </c>
      <c r="C140" s="18">
        <f>C141</f>
        <v>62911058.43</v>
      </c>
      <c r="D140" s="18">
        <f>D141</f>
        <v>4027104.43</v>
      </c>
      <c r="E140" s="23">
        <f t="shared" si="3"/>
        <v>6.4012663758961974</v>
      </c>
      <c r="F140" s="18">
        <f t="shared" si="4"/>
        <v>58883954</v>
      </c>
    </row>
    <row r="141" spans="1:6" ht="31.2" x14ac:dyDescent="0.3">
      <c r="A141" s="10" t="s">
        <v>30</v>
      </c>
      <c r="B141" s="15" t="s">
        <v>175</v>
      </c>
      <c r="C141" s="18">
        <f>C142</f>
        <v>62911058.43</v>
      </c>
      <c r="D141" s="18">
        <f>D142</f>
        <v>4027104.43</v>
      </c>
      <c r="E141" s="23">
        <f t="shared" si="3"/>
        <v>6.4012663758961974</v>
      </c>
      <c r="F141" s="18">
        <f t="shared" si="4"/>
        <v>58883954</v>
      </c>
    </row>
    <row r="142" spans="1:6" ht="15.6" x14ac:dyDescent="0.3">
      <c r="A142" s="10" t="s">
        <v>34</v>
      </c>
      <c r="B142" s="15" t="s">
        <v>176</v>
      </c>
      <c r="C142" s="18">
        <v>62911058.43</v>
      </c>
      <c r="D142" s="18">
        <v>4027104.43</v>
      </c>
      <c r="E142" s="23">
        <f t="shared" si="3"/>
        <v>6.4012663758961974</v>
      </c>
      <c r="F142" s="18">
        <f t="shared" si="4"/>
        <v>58883954</v>
      </c>
    </row>
    <row r="143" spans="1:6" ht="15.6" x14ac:dyDescent="0.3">
      <c r="A143" s="10" t="s">
        <v>36</v>
      </c>
      <c r="B143" s="15" t="s">
        <v>177</v>
      </c>
      <c r="C143" s="18">
        <f>C144</f>
        <v>43129239.369999997</v>
      </c>
      <c r="D143" s="18">
        <f>D144</f>
        <v>15312333.560000001</v>
      </c>
      <c r="E143" s="23">
        <f t="shared" si="3"/>
        <v>35.503370297439126</v>
      </c>
      <c r="F143" s="18">
        <f t="shared" si="4"/>
        <v>27816905.809999995</v>
      </c>
    </row>
    <row r="144" spans="1:6" ht="46.8" x14ac:dyDescent="0.3">
      <c r="A144" s="10" t="s">
        <v>168</v>
      </c>
      <c r="B144" s="15" t="s">
        <v>178</v>
      </c>
      <c r="C144" s="18">
        <f>C145</f>
        <v>43129239.369999997</v>
      </c>
      <c r="D144" s="18">
        <f>D145</f>
        <v>15312333.560000001</v>
      </c>
      <c r="E144" s="23">
        <f t="shared" si="3"/>
        <v>35.503370297439126</v>
      </c>
      <c r="F144" s="18">
        <f t="shared" si="4"/>
        <v>27816905.809999995</v>
      </c>
    </row>
    <row r="145" spans="1:6" ht="62.4" x14ac:dyDescent="0.3">
      <c r="A145" s="10" t="s">
        <v>170</v>
      </c>
      <c r="B145" s="15" t="s">
        <v>179</v>
      </c>
      <c r="C145" s="18">
        <v>43129239.369999997</v>
      </c>
      <c r="D145" s="18">
        <v>15312333.560000001</v>
      </c>
      <c r="E145" s="23">
        <f t="shared" si="3"/>
        <v>35.503370297439126</v>
      </c>
      <c r="F145" s="18">
        <f t="shared" si="4"/>
        <v>27816905.809999995</v>
      </c>
    </row>
    <row r="146" spans="1:6" ht="15.6" x14ac:dyDescent="0.3">
      <c r="A146" s="10" t="s">
        <v>180</v>
      </c>
      <c r="B146" s="15" t="s">
        <v>181</v>
      </c>
      <c r="C146" s="18">
        <f t="shared" ref="C146:D148" si="5">C147</f>
        <v>183342.24</v>
      </c>
      <c r="D146" s="18">
        <f t="shared" si="5"/>
        <v>122228.16</v>
      </c>
      <c r="E146" s="23">
        <f t="shared" ref="E146:E215" si="6">D146*100/C146</f>
        <v>66.666666666666671</v>
      </c>
      <c r="F146" s="18">
        <f t="shared" ref="F146:F215" si="7">C146-D146</f>
        <v>61114.079999999987</v>
      </c>
    </row>
    <row r="147" spans="1:6" ht="31.2" x14ac:dyDescent="0.3">
      <c r="A147" s="10" t="s">
        <v>115</v>
      </c>
      <c r="B147" s="15" t="s">
        <v>182</v>
      </c>
      <c r="C147" s="18">
        <f t="shared" si="5"/>
        <v>183342.24</v>
      </c>
      <c r="D147" s="18">
        <f t="shared" si="5"/>
        <v>122228.16</v>
      </c>
      <c r="E147" s="23">
        <f t="shared" si="6"/>
        <v>66.666666666666671</v>
      </c>
      <c r="F147" s="18">
        <f t="shared" si="7"/>
        <v>61114.079999999987</v>
      </c>
    </row>
    <row r="148" spans="1:6" ht="15.6" x14ac:dyDescent="0.3">
      <c r="A148" s="10" t="s">
        <v>183</v>
      </c>
      <c r="B148" s="15" t="s">
        <v>184</v>
      </c>
      <c r="C148" s="18">
        <f t="shared" si="5"/>
        <v>183342.24</v>
      </c>
      <c r="D148" s="18">
        <f t="shared" si="5"/>
        <v>122228.16</v>
      </c>
      <c r="E148" s="23">
        <f t="shared" si="6"/>
        <v>66.666666666666671</v>
      </c>
      <c r="F148" s="18">
        <f t="shared" si="7"/>
        <v>61114.079999999987</v>
      </c>
    </row>
    <row r="149" spans="1:6" ht="15.6" x14ac:dyDescent="0.3">
      <c r="A149" s="10" t="s">
        <v>185</v>
      </c>
      <c r="B149" s="15" t="s">
        <v>186</v>
      </c>
      <c r="C149" s="18">
        <v>183342.24</v>
      </c>
      <c r="D149" s="18">
        <v>122228.16</v>
      </c>
      <c r="E149" s="23">
        <f t="shared" si="6"/>
        <v>66.666666666666671</v>
      </c>
      <c r="F149" s="18">
        <f t="shared" si="7"/>
        <v>61114.079999999987</v>
      </c>
    </row>
    <row r="150" spans="1:6" ht="15.6" x14ac:dyDescent="0.3">
      <c r="A150" s="10" t="s">
        <v>187</v>
      </c>
      <c r="B150" s="15" t="s">
        <v>188</v>
      </c>
      <c r="C150" s="18">
        <f>C151+C156+C161</f>
        <v>24146975.960000001</v>
      </c>
      <c r="D150" s="18">
        <f>D151+D156+D161</f>
        <v>14511570.15</v>
      </c>
      <c r="E150" s="23">
        <f t="shared" si="6"/>
        <v>60.096842660707232</v>
      </c>
      <c r="F150" s="18">
        <f t="shared" si="7"/>
        <v>9635405.8100000005</v>
      </c>
    </row>
    <row r="151" spans="1:6" ht="62.4" x14ac:dyDescent="0.3">
      <c r="A151" s="10" t="s">
        <v>11</v>
      </c>
      <c r="B151" s="15" t="s">
        <v>189</v>
      </c>
      <c r="C151" s="18">
        <f>C152</f>
        <v>19598452</v>
      </c>
      <c r="D151" s="18">
        <f>D152</f>
        <v>12040678.83</v>
      </c>
      <c r="E151" s="23">
        <f t="shared" si="6"/>
        <v>61.436887107206225</v>
      </c>
      <c r="F151" s="18">
        <f t="shared" si="7"/>
        <v>7557773.1699999999</v>
      </c>
    </row>
    <row r="152" spans="1:6" ht="15.6" x14ac:dyDescent="0.3">
      <c r="A152" s="10" t="s">
        <v>133</v>
      </c>
      <c r="B152" s="15" t="s">
        <v>190</v>
      </c>
      <c r="C152" s="18">
        <f>C153+C154+C155</f>
        <v>19598452</v>
      </c>
      <c r="D152" s="18">
        <f>D153+D154+D155</f>
        <v>12040678.83</v>
      </c>
      <c r="E152" s="23">
        <f t="shared" si="6"/>
        <v>61.436887107206225</v>
      </c>
      <c r="F152" s="18">
        <f t="shared" si="7"/>
        <v>7557773.1699999999</v>
      </c>
    </row>
    <row r="153" spans="1:6" ht="15.6" x14ac:dyDescent="0.3">
      <c r="A153" s="10" t="s">
        <v>135</v>
      </c>
      <c r="B153" s="15" t="s">
        <v>191</v>
      </c>
      <c r="C153" s="18">
        <v>14776077</v>
      </c>
      <c r="D153" s="18">
        <v>9080678.9100000001</v>
      </c>
      <c r="E153" s="23">
        <f t="shared" si="6"/>
        <v>61.455276051958855</v>
      </c>
      <c r="F153" s="18">
        <f t="shared" si="7"/>
        <v>5695398.0899999999</v>
      </c>
    </row>
    <row r="154" spans="1:6" ht="31.2" x14ac:dyDescent="0.3">
      <c r="A154" s="10" t="s">
        <v>137</v>
      </c>
      <c r="B154" s="15" t="s">
        <v>192</v>
      </c>
      <c r="C154" s="18">
        <v>360000</v>
      </c>
      <c r="D154" s="18">
        <v>360000</v>
      </c>
      <c r="E154" s="23">
        <f t="shared" si="6"/>
        <v>100</v>
      </c>
      <c r="F154" s="18">
        <f t="shared" si="7"/>
        <v>0</v>
      </c>
    </row>
    <row r="155" spans="1:6" ht="46.8" x14ac:dyDescent="0.3">
      <c r="A155" s="10" t="s">
        <v>139</v>
      </c>
      <c r="B155" s="15" t="s">
        <v>193</v>
      </c>
      <c r="C155" s="18">
        <v>4462375</v>
      </c>
      <c r="D155" s="18">
        <v>2599999.92</v>
      </c>
      <c r="E155" s="23">
        <f t="shared" si="6"/>
        <v>58.264935600436985</v>
      </c>
      <c r="F155" s="18">
        <f t="shared" si="7"/>
        <v>1862375.08</v>
      </c>
    </row>
    <row r="156" spans="1:6" ht="31.2" x14ac:dyDescent="0.3">
      <c r="A156" s="10" t="s">
        <v>28</v>
      </c>
      <c r="B156" s="15" t="s">
        <v>194</v>
      </c>
      <c r="C156" s="18">
        <f>C157</f>
        <v>2203013.96</v>
      </c>
      <c r="D156" s="18">
        <f>D157</f>
        <v>1381691.4100000001</v>
      </c>
      <c r="E156" s="23">
        <f t="shared" si="6"/>
        <v>62.718232162269189</v>
      </c>
      <c r="F156" s="18">
        <f t="shared" si="7"/>
        <v>821322.54999999981</v>
      </c>
    </row>
    <row r="157" spans="1:6" ht="31.2" x14ac:dyDescent="0.3">
      <c r="A157" s="10" t="s">
        <v>30</v>
      </c>
      <c r="B157" s="15" t="s">
        <v>195</v>
      </c>
      <c r="C157" s="18">
        <f>C158+C159+C160</f>
        <v>2203013.96</v>
      </c>
      <c r="D157" s="18">
        <f>D158+D159+D160</f>
        <v>1381691.4100000001</v>
      </c>
      <c r="E157" s="23">
        <f t="shared" si="6"/>
        <v>62.718232162269189</v>
      </c>
      <c r="F157" s="18">
        <f t="shared" si="7"/>
        <v>821322.54999999981</v>
      </c>
    </row>
    <row r="158" spans="1:6" ht="31.2" x14ac:dyDescent="0.3">
      <c r="A158" s="10" t="s">
        <v>32</v>
      </c>
      <c r="B158" s="15" t="s">
        <v>196</v>
      </c>
      <c r="C158" s="18">
        <v>828434</v>
      </c>
      <c r="D158" s="18">
        <v>573885.85</v>
      </c>
      <c r="E158" s="23">
        <f t="shared" si="6"/>
        <v>69.273575203335454</v>
      </c>
      <c r="F158" s="18">
        <f t="shared" si="7"/>
        <v>254548.15000000002</v>
      </c>
    </row>
    <row r="159" spans="1:6" ht="15.6" x14ac:dyDescent="0.3">
      <c r="A159" s="10" t="s">
        <v>34</v>
      </c>
      <c r="B159" s="15" t="s">
        <v>197</v>
      </c>
      <c r="C159" s="18">
        <v>1071519.96</v>
      </c>
      <c r="D159" s="18">
        <v>672065.48</v>
      </c>
      <c r="E159" s="23">
        <f t="shared" si="6"/>
        <v>62.720761636582118</v>
      </c>
      <c r="F159" s="18">
        <f t="shared" si="7"/>
        <v>399454.48</v>
      </c>
    </row>
    <row r="160" spans="1:6" ht="15.6" x14ac:dyDescent="0.3">
      <c r="A160" s="10" t="s">
        <v>53</v>
      </c>
      <c r="B160" s="15" t="s">
        <v>198</v>
      </c>
      <c r="C160" s="18">
        <v>303060</v>
      </c>
      <c r="D160" s="18">
        <v>135740.07999999999</v>
      </c>
      <c r="E160" s="23">
        <f t="shared" si="6"/>
        <v>44.78983699597439</v>
      </c>
      <c r="F160" s="18">
        <f t="shared" si="7"/>
        <v>167319.92000000001</v>
      </c>
    </row>
    <row r="161" spans="1:6" ht="15.6" x14ac:dyDescent="0.3">
      <c r="A161" s="10" t="s">
        <v>36</v>
      </c>
      <c r="B161" s="15" t="s">
        <v>199</v>
      </c>
      <c r="C161" s="18">
        <f>C162+C165</f>
        <v>2345510</v>
      </c>
      <c r="D161" s="18">
        <f>D162+D165</f>
        <v>1089199.9099999999</v>
      </c>
      <c r="E161" s="23">
        <f t="shared" si="6"/>
        <v>46.437657908088212</v>
      </c>
      <c r="F161" s="18">
        <f t="shared" si="7"/>
        <v>1256310.0900000001</v>
      </c>
    </row>
    <row r="162" spans="1:6" ht="46.8" x14ac:dyDescent="0.3">
      <c r="A162" s="10" t="s">
        <v>168</v>
      </c>
      <c r="B162" s="15" t="s">
        <v>200</v>
      </c>
      <c r="C162" s="18">
        <f>C163+C164</f>
        <v>2115710</v>
      </c>
      <c r="D162" s="18">
        <f>D163+D164</f>
        <v>915710</v>
      </c>
      <c r="E162" s="23">
        <f t="shared" si="6"/>
        <v>43.281451616714953</v>
      </c>
      <c r="F162" s="18">
        <f t="shared" si="7"/>
        <v>1200000</v>
      </c>
    </row>
    <row r="163" spans="1:6" ht="61.2" customHeight="1" x14ac:dyDescent="0.3">
      <c r="A163" s="10" t="s">
        <v>170</v>
      </c>
      <c r="B163" s="15" t="s">
        <v>201</v>
      </c>
      <c r="C163" s="18">
        <v>1200000</v>
      </c>
      <c r="D163" s="18">
        <v>0</v>
      </c>
      <c r="E163" s="23">
        <f t="shared" si="6"/>
        <v>0</v>
      </c>
      <c r="F163" s="18">
        <f t="shared" si="7"/>
        <v>1200000</v>
      </c>
    </row>
    <row r="164" spans="1:6" ht="58.2" customHeight="1" x14ac:dyDescent="0.3">
      <c r="A164" s="10" t="s">
        <v>437</v>
      </c>
      <c r="B164" s="15" t="s">
        <v>436</v>
      </c>
      <c r="C164" s="18">
        <v>915710</v>
      </c>
      <c r="D164" s="18">
        <v>915710</v>
      </c>
      <c r="E164" s="23"/>
      <c r="F164" s="18"/>
    </row>
    <row r="165" spans="1:6" ht="15.6" x14ac:dyDescent="0.3">
      <c r="A165" s="10" t="s">
        <v>38</v>
      </c>
      <c r="B165" s="15" t="s">
        <v>202</v>
      </c>
      <c r="C165" s="18">
        <f>C166+C167+C168</f>
        <v>229800</v>
      </c>
      <c r="D165" s="18">
        <f>D166+D167+D168</f>
        <v>173489.91</v>
      </c>
      <c r="E165" s="23">
        <f t="shared" si="6"/>
        <v>75.49604438642298</v>
      </c>
      <c r="F165" s="18">
        <f t="shared" si="7"/>
        <v>56310.09</v>
      </c>
    </row>
    <row r="166" spans="1:6" ht="18.600000000000001" customHeight="1" x14ac:dyDescent="0.3">
      <c r="A166" s="10" t="s">
        <v>61</v>
      </c>
      <c r="B166" s="15" t="s">
        <v>203</v>
      </c>
      <c r="C166" s="18">
        <v>29000</v>
      </c>
      <c r="D166" s="18">
        <v>21410.36</v>
      </c>
      <c r="E166" s="23">
        <f t="shared" si="6"/>
        <v>73.828827586206899</v>
      </c>
      <c r="F166" s="18">
        <f t="shared" si="7"/>
        <v>7589.6399999999994</v>
      </c>
    </row>
    <row r="167" spans="1:6" ht="15.6" x14ac:dyDescent="0.3">
      <c r="A167" s="10" t="s">
        <v>63</v>
      </c>
      <c r="B167" s="15" t="s">
        <v>204</v>
      </c>
      <c r="C167" s="18">
        <v>8000</v>
      </c>
      <c r="D167" s="18">
        <v>5779.55</v>
      </c>
      <c r="E167" s="23">
        <f t="shared" si="6"/>
        <v>72.244375000000005</v>
      </c>
      <c r="F167" s="18">
        <f t="shared" si="7"/>
        <v>2220.4499999999998</v>
      </c>
    </row>
    <row r="168" spans="1:6" ht="15.6" x14ac:dyDescent="0.3">
      <c r="A168" s="10" t="s">
        <v>40</v>
      </c>
      <c r="B168" s="15" t="s">
        <v>205</v>
      </c>
      <c r="C168" s="18">
        <v>192800</v>
      </c>
      <c r="D168" s="18">
        <v>146300</v>
      </c>
      <c r="E168" s="23">
        <f t="shared" si="6"/>
        <v>75.88174273858921</v>
      </c>
      <c r="F168" s="18">
        <f t="shared" si="7"/>
        <v>46500</v>
      </c>
    </row>
    <row r="169" spans="1:6" ht="15.6" x14ac:dyDescent="0.3">
      <c r="A169" s="9" t="s">
        <v>206</v>
      </c>
      <c r="B169" s="21" t="s">
        <v>207</v>
      </c>
      <c r="C169" s="19">
        <f>C170+C180+C190+C198</f>
        <v>834512777.38000011</v>
      </c>
      <c r="D169" s="19">
        <f>D170+D180+D190+D198</f>
        <v>313415679.04999995</v>
      </c>
      <c r="E169" s="22">
        <f t="shared" si="6"/>
        <v>37.556726217420675</v>
      </c>
      <c r="F169" s="19">
        <f t="shared" si="7"/>
        <v>521097098.33000016</v>
      </c>
    </row>
    <row r="170" spans="1:6" ht="15.6" x14ac:dyDescent="0.3">
      <c r="A170" s="10" t="s">
        <v>208</v>
      </c>
      <c r="B170" s="15" t="s">
        <v>209</v>
      </c>
      <c r="C170" s="18">
        <f>C171+C174+C177</f>
        <v>14753101.859999999</v>
      </c>
      <c r="D170" s="18">
        <f>D171+D174+D177</f>
        <v>5270436.67</v>
      </c>
      <c r="E170" s="23">
        <f t="shared" si="6"/>
        <v>35.724261379159216</v>
      </c>
      <c r="F170" s="18">
        <f>C170-D170</f>
        <v>9482665.1899999995</v>
      </c>
    </row>
    <row r="171" spans="1:6" ht="31.2" x14ac:dyDescent="0.3">
      <c r="A171" s="10" t="s">
        <v>28</v>
      </c>
      <c r="B171" s="15" t="s">
        <v>210</v>
      </c>
      <c r="C171" s="18">
        <f>C172</f>
        <v>11917392.859999999</v>
      </c>
      <c r="D171" s="18">
        <f>D172</f>
        <v>2573836.0699999998</v>
      </c>
      <c r="E171" s="23">
        <f t="shared" si="6"/>
        <v>21.597308238775305</v>
      </c>
      <c r="F171" s="18">
        <f t="shared" si="7"/>
        <v>9343556.7899999991</v>
      </c>
    </row>
    <row r="172" spans="1:6" ht="31.2" x14ac:dyDescent="0.3">
      <c r="A172" s="10" t="s">
        <v>30</v>
      </c>
      <c r="B172" s="15" t="s">
        <v>211</v>
      </c>
      <c r="C172" s="18">
        <f>C173</f>
        <v>11917392.859999999</v>
      </c>
      <c r="D172" s="18">
        <f>D173</f>
        <v>2573836.0699999998</v>
      </c>
      <c r="E172" s="23">
        <f t="shared" si="6"/>
        <v>21.597308238775305</v>
      </c>
      <c r="F172" s="18">
        <f t="shared" si="7"/>
        <v>9343556.7899999991</v>
      </c>
    </row>
    <row r="173" spans="1:6" ht="15.6" x14ac:dyDescent="0.3">
      <c r="A173" s="10" t="s">
        <v>34</v>
      </c>
      <c r="B173" s="15" t="s">
        <v>212</v>
      </c>
      <c r="C173" s="18">
        <v>11917392.859999999</v>
      </c>
      <c r="D173" s="18">
        <v>2573836.0699999998</v>
      </c>
      <c r="E173" s="23">
        <f t="shared" si="6"/>
        <v>21.597308238775305</v>
      </c>
      <c r="F173" s="18">
        <f t="shared" si="7"/>
        <v>9343556.7899999991</v>
      </c>
    </row>
    <row r="174" spans="1:6" ht="31.2" x14ac:dyDescent="0.3">
      <c r="A174" s="11" t="s">
        <v>213</v>
      </c>
      <c r="B174" s="15" t="s">
        <v>460</v>
      </c>
      <c r="C174" s="18">
        <f>C175</f>
        <v>2485709</v>
      </c>
      <c r="D174" s="18">
        <f>D175</f>
        <v>2485709</v>
      </c>
      <c r="E174" s="23">
        <f t="shared" si="6"/>
        <v>100</v>
      </c>
      <c r="F174" s="18">
        <f t="shared" si="7"/>
        <v>0</v>
      </c>
    </row>
    <row r="175" spans="1:6" ht="15.6" x14ac:dyDescent="0.3">
      <c r="A175" s="11" t="s">
        <v>214</v>
      </c>
      <c r="B175" s="15" t="s">
        <v>461</v>
      </c>
      <c r="C175" s="18">
        <f>C176</f>
        <v>2485709</v>
      </c>
      <c r="D175" s="18">
        <f>D176</f>
        <v>2485709</v>
      </c>
      <c r="E175" s="23">
        <f t="shared" si="6"/>
        <v>100</v>
      </c>
      <c r="F175" s="18">
        <f t="shared" si="7"/>
        <v>0</v>
      </c>
    </row>
    <row r="176" spans="1:6" ht="46.8" x14ac:dyDescent="0.3">
      <c r="A176" s="11" t="s">
        <v>215</v>
      </c>
      <c r="B176" s="15" t="s">
        <v>459</v>
      </c>
      <c r="C176" s="18">
        <v>2485709</v>
      </c>
      <c r="D176" s="18">
        <v>2485709</v>
      </c>
      <c r="E176" s="23">
        <f t="shared" si="6"/>
        <v>100</v>
      </c>
      <c r="F176" s="18">
        <f t="shared" si="7"/>
        <v>0</v>
      </c>
    </row>
    <row r="177" spans="1:6" ht="15.6" x14ac:dyDescent="0.3">
      <c r="A177" s="10" t="s">
        <v>36</v>
      </c>
      <c r="B177" s="15" t="s">
        <v>216</v>
      </c>
      <c r="C177" s="18">
        <f>C178</f>
        <v>350000</v>
      </c>
      <c r="D177" s="18">
        <f>D178</f>
        <v>210891.6</v>
      </c>
      <c r="E177" s="23">
        <f t="shared" si="6"/>
        <v>60.254742857142858</v>
      </c>
      <c r="F177" s="18">
        <f t="shared" si="7"/>
        <v>139108.4</v>
      </c>
    </row>
    <row r="178" spans="1:6" ht="46.8" x14ac:dyDescent="0.3">
      <c r="A178" s="10" t="s">
        <v>168</v>
      </c>
      <c r="B178" s="15" t="s">
        <v>217</v>
      </c>
      <c r="C178" s="18">
        <f>C179</f>
        <v>350000</v>
      </c>
      <c r="D178" s="18">
        <f>D179</f>
        <v>210891.6</v>
      </c>
      <c r="E178" s="23">
        <f t="shared" si="6"/>
        <v>60.254742857142858</v>
      </c>
      <c r="F178" s="18">
        <f t="shared" si="7"/>
        <v>139108.4</v>
      </c>
    </row>
    <row r="179" spans="1:6" ht="62.4" x14ac:dyDescent="0.3">
      <c r="A179" s="10" t="s">
        <v>170</v>
      </c>
      <c r="B179" s="15" t="s">
        <v>218</v>
      </c>
      <c r="C179" s="18">
        <v>350000</v>
      </c>
      <c r="D179" s="18">
        <v>210891.6</v>
      </c>
      <c r="E179" s="23">
        <f t="shared" si="6"/>
        <v>60.254742857142858</v>
      </c>
      <c r="F179" s="18">
        <f t="shared" si="7"/>
        <v>139108.4</v>
      </c>
    </row>
    <row r="180" spans="1:6" ht="15.6" x14ac:dyDescent="0.3">
      <c r="A180" s="10" t="s">
        <v>219</v>
      </c>
      <c r="B180" s="15" t="s">
        <v>220</v>
      </c>
      <c r="C180" s="18">
        <f>C181+C184+C187</f>
        <v>400085957.69999999</v>
      </c>
      <c r="D180" s="18">
        <f>D181+D184+D187</f>
        <v>43167618.829999998</v>
      </c>
      <c r="E180" s="23">
        <f t="shared" si="6"/>
        <v>10.789586087489919</v>
      </c>
      <c r="F180" s="18">
        <f t="shared" si="7"/>
        <v>356918338.87</v>
      </c>
    </row>
    <row r="181" spans="1:6" ht="31.2" x14ac:dyDescent="0.3">
      <c r="A181" s="10" t="s">
        <v>28</v>
      </c>
      <c r="B181" s="15" t="s">
        <v>221</v>
      </c>
      <c r="C181" s="18">
        <f>C182</f>
        <v>2900000</v>
      </c>
      <c r="D181" s="18">
        <f>D182</f>
        <v>1094282.54</v>
      </c>
      <c r="E181" s="23">
        <f t="shared" si="6"/>
        <v>37.733880689655173</v>
      </c>
      <c r="F181" s="18">
        <f t="shared" si="7"/>
        <v>1805717.46</v>
      </c>
    </row>
    <row r="182" spans="1:6" ht="31.2" x14ac:dyDescent="0.3">
      <c r="A182" s="10" t="s">
        <v>30</v>
      </c>
      <c r="B182" s="15" t="s">
        <v>222</v>
      </c>
      <c r="C182" s="18">
        <f>C183</f>
        <v>2900000</v>
      </c>
      <c r="D182" s="18">
        <f>D183</f>
        <v>1094282.54</v>
      </c>
      <c r="E182" s="23">
        <f t="shared" si="6"/>
        <v>37.733880689655173</v>
      </c>
      <c r="F182" s="18">
        <f t="shared" si="7"/>
        <v>1805717.46</v>
      </c>
    </row>
    <row r="183" spans="1:6" ht="15.6" x14ac:dyDescent="0.3">
      <c r="A183" s="10" t="s">
        <v>34</v>
      </c>
      <c r="B183" s="15" t="s">
        <v>223</v>
      </c>
      <c r="C183" s="18">
        <v>2900000</v>
      </c>
      <c r="D183" s="18">
        <v>1094282.54</v>
      </c>
      <c r="E183" s="23">
        <f t="shared" si="6"/>
        <v>37.733880689655173</v>
      </c>
      <c r="F183" s="18">
        <f t="shared" si="7"/>
        <v>1805717.46</v>
      </c>
    </row>
    <row r="184" spans="1:6" ht="31.2" x14ac:dyDescent="0.3">
      <c r="A184" s="10" t="s">
        <v>213</v>
      </c>
      <c r="B184" s="15" t="s">
        <v>224</v>
      </c>
      <c r="C184" s="18">
        <f>C185</f>
        <v>394145957.69999999</v>
      </c>
      <c r="D184" s="18">
        <f>D185</f>
        <v>40472105.289999999</v>
      </c>
      <c r="E184" s="23">
        <f t="shared" si="6"/>
        <v>10.268304037968827</v>
      </c>
      <c r="F184" s="18">
        <f t="shared" si="7"/>
        <v>353673852.40999997</v>
      </c>
    </row>
    <row r="185" spans="1:6" ht="15.6" x14ac:dyDescent="0.3">
      <c r="A185" s="10" t="s">
        <v>214</v>
      </c>
      <c r="B185" s="15" t="s">
        <v>225</v>
      </c>
      <c r="C185" s="18">
        <f>C186</f>
        <v>394145957.69999999</v>
      </c>
      <c r="D185" s="18">
        <f>D186</f>
        <v>40472105.289999999</v>
      </c>
      <c r="E185" s="23">
        <f t="shared" si="6"/>
        <v>10.268304037968827</v>
      </c>
      <c r="F185" s="18">
        <f t="shared" si="7"/>
        <v>353673852.40999997</v>
      </c>
    </row>
    <row r="186" spans="1:6" ht="31.2" customHeight="1" x14ac:dyDescent="0.3">
      <c r="A186" s="10" t="s">
        <v>226</v>
      </c>
      <c r="B186" s="15" t="s">
        <v>227</v>
      </c>
      <c r="C186" s="18">
        <v>394145957.69999999</v>
      </c>
      <c r="D186" s="18">
        <v>40472105.289999999</v>
      </c>
      <c r="E186" s="23">
        <f t="shared" si="6"/>
        <v>10.268304037968827</v>
      </c>
      <c r="F186" s="18">
        <f t="shared" si="7"/>
        <v>353673852.40999997</v>
      </c>
    </row>
    <row r="187" spans="1:6" ht="15.6" x14ac:dyDescent="0.3">
      <c r="A187" s="10" t="s">
        <v>36</v>
      </c>
      <c r="B187" s="15" t="s">
        <v>228</v>
      </c>
      <c r="C187" s="18">
        <f>C188</f>
        <v>3040000</v>
      </c>
      <c r="D187" s="18">
        <f>D188</f>
        <v>1601231</v>
      </c>
      <c r="E187" s="23">
        <f t="shared" si="6"/>
        <v>52.672072368421055</v>
      </c>
      <c r="F187" s="18">
        <f t="shared" si="7"/>
        <v>1438769</v>
      </c>
    </row>
    <row r="188" spans="1:6" ht="46.8" x14ac:dyDescent="0.3">
      <c r="A188" s="10" t="s">
        <v>168</v>
      </c>
      <c r="B188" s="15" t="s">
        <v>229</v>
      </c>
      <c r="C188" s="18">
        <f>C189</f>
        <v>3040000</v>
      </c>
      <c r="D188" s="18">
        <f>D189</f>
        <v>1601231</v>
      </c>
      <c r="E188" s="23">
        <f t="shared" si="6"/>
        <v>52.672072368421055</v>
      </c>
      <c r="F188" s="18">
        <f t="shared" si="7"/>
        <v>1438769</v>
      </c>
    </row>
    <row r="189" spans="1:6" ht="62.4" x14ac:dyDescent="0.3">
      <c r="A189" s="10" t="s">
        <v>170</v>
      </c>
      <c r="B189" s="15" t="s">
        <v>230</v>
      </c>
      <c r="C189" s="18">
        <v>3040000</v>
      </c>
      <c r="D189" s="18">
        <v>1601231</v>
      </c>
      <c r="E189" s="23">
        <f t="shared" si="6"/>
        <v>52.672072368421055</v>
      </c>
      <c r="F189" s="18">
        <f t="shared" si="7"/>
        <v>1438769</v>
      </c>
    </row>
    <row r="190" spans="1:6" ht="15.6" x14ac:dyDescent="0.3">
      <c r="A190" s="10" t="s">
        <v>231</v>
      </c>
      <c r="B190" s="15" t="s">
        <v>232</v>
      </c>
      <c r="C190" s="18">
        <f>C191+C195</f>
        <v>366864350.61000001</v>
      </c>
      <c r="D190" s="18">
        <f>D191+D195</f>
        <v>232511221.28</v>
      </c>
      <c r="E190" s="23">
        <f t="shared" si="6"/>
        <v>63.377981778113437</v>
      </c>
      <c r="F190" s="18">
        <f t="shared" si="7"/>
        <v>134353129.33000001</v>
      </c>
    </row>
    <row r="191" spans="1:6" ht="31.2" x14ac:dyDescent="0.3">
      <c r="A191" s="10" t="s">
        <v>28</v>
      </c>
      <c r="B191" s="15" t="s">
        <v>233</v>
      </c>
      <c r="C191" s="18">
        <f>C192</f>
        <v>49272664.659999996</v>
      </c>
      <c r="D191" s="18">
        <f>D192</f>
        <v>16194944.92</v>
      </c>
      <c r="E191" s="23">
        <f t="shared" si="6"/>
        <v>32.868011161464963</v>
      </c>
      <c r="F191" s="18">
        <f t="shared" si="7"/>
        <v>33077719.739999995</v>
      </c>
    </row>
    <row r="192" spans="1:6" ht="31.2" x14ac:dyDescent="0.3">
      <c r="A192" s="10" t="s">
        <v>30</v>
      </c>
      <c r="B192" s="15" t="s">
        <v>234</v>
      </c>
      <c r="C192" s="18">
        <f>C193+C194</f>
        <v>49272664.659999996</v>
      </c>
      <c r="D192" s="18">
        <f>D193+D194</f>
        <v>16194944.92</v>
      </c>
      <c r="E192" s="23">
        <f t="shared" si="6"/>
        <v>32.868011161464963</v>
      </c>
      <c r="F192" s="18">
        <f t="shared" si="7"/>
        <v>33077719.739999995</v>
      </c>
    </row>
    <row r="193" spans="1:6" ht="15.6" x14ac:dyDescent="0.3">
      <c r="A193" s="10" t="s">
        <v>34</v>
      </c>
      <c r="B193" s="15" t="s">
        <v>235</v>
      </c>
      <c r="C193" s="18">
        <v>32572664.66</v>
      </c>
      <c r="D193" s="18">
        <v>5805832.4000000004</v>
      </c>
      <c r="E193" s="23">
        <f t="shared" si="6"/>
        <v>17.824247603327642</v>
      </c>
      <c r="F193" s="18">
        <f t="shared" si="7"/>
        <v>26766832.259999998</v>
      </c>
    </row>
    <row r="194" spans="1:6" ht="15.6" x14ac:dyDescent="0.3">
      <c r="A194" s="10" t="s">
        <v>53</v>
      </c>
      <c r="B194" s="15" t="s">
        <v>236</v>
      </c>
      <c r="C194" s="18">
        <v>16700000</v>
      </c>
      <c r="D194" s="18">
        <v>10389112.52</v>
      </c>
      <c r="E194" s="23">
        <f t="shared" si="6"/>
        <v>62.210254610778442</v>
      </c>
      <c r="F194" s="18">
        <f t="shared" si="7"/>
        <v>6310887.4800000004</v>
      </c>
    </row>
    <row r="195" spans="1:6" ht="15.6" x14ac:dyDescent="0.3">
      <c r="A195" s="10" t="s">
        <v>36</v>
      </c>
      <c r="B195" s="15" t="s">
        <v>237</v>
      </c>
      <c r="C195" s="18">
        <f>C196</f>
        <v>317591685.94999999</v>
      </c>
      <c r="D195" s="18">
        <f>D196</f>
        <v>216316276.36000001</v>
      </c>
      <c r="E195" s="23">
        <f t="shared" si="6"/>
        <v>68.111441807093058</v>
      </c>
      <c r="F195" s="18">
        <f t="shared" si="7"/>
        <v>101275409.58999997</v>
      </c>
    </row>
    <row r="196" spans="1:6" ht="46.8" x14ac:dyDescent="0.3">
      <c r="A196" s="10" t="s">
        <v>168</v>
      </c>
      <c r="B196" s="15" t="s">
        <v>238</v>
      </c>
      <c r="C196" s="18">
        <f>C197</f>
        <v>317591685.94999999</v>
      </c>
      <c r="D196" s="18">
        <f>D197</f>
        <v>216316276.36000001</v>
      </c>
      <c r="E196" s="23">
        <f t="shared" si="6"/>
        <v>68.111441807093058</v>
      </c>
      <c r="F196" s="18">
        <f t="shared" si="7"/>
        <v>101275409.58999997</v>
      </c>
    </row>
    <row r="197" spans="1:6" ht="62.4" x14ac:dyDescent="0.3">
      <c r="A197" s="10" t="s">
        <v>170</v>
      </c>
      <c r="B197" s="15" t="s">
        <v>239</v>
      </c>
      <c r="C197" s="18">
        <v>317591685.94999999</v>
      </c>
      <c r="D197" s="18">
        <v>216316276.36000001</v>
      </c>
      <c r="E197" s="23">
        <f t="shared" si="6"/>
        <v>68.111441807093058</v>
      </c>
      <c r="F197" s="18">
        <f t="shared" si="7"/>
        <v>101275409.58999997</v>
      </c>
    </row>
    <row r="198" spans="1:6" ht="19.8" customHeight="1" x14ac:dyDescent="0.3">
      <c r="A198" s="10" t="s">
        <v>240</v>
      </c>
      <c r="B198" s="15" t="s">
        <v>241</v>
      </c>
      <c r="C198" s="18">
        <f>C199+C204+C208+C211</f>
        <v>52809367.210000001</v>
      </c>
      <c r="D198" s="18">
        <f>D199+D204+D208+D211</f>
        <v>32466402.27</v>
      </c>
      <c r="E198" s="23">
        <f t="shared" si="6"/>
        <v>61.47849138372586</v>
      </c>
      <c r="F198" s="18">
        <f t="shared" si="7"/>
        <v>20342964.940000001</v>
      </c>
    </row>
    <row r="199" spans="1:6" ht="62.4" x14ac:dyDescent="0.3">
      <c r="A199" s="10" t="s">
        <v>11</v>
      </c>
      <c r="B199" s="15" t="s">
        <v>242</v>
      </c>
      <c r="C199" s="18">
        <f>C200</f>
        <v>47513452.799999997</v>
      </c>
      <c r="D199" s="18">
        <f>D200</f>
        <v>29375087.799999997</v>
      </c>
      <c r="E199" s="23">
        <f t="shared" si="6"/>
        <v>61.824780286226634</v>
      </c>
      <c r="F199" s="18">
        <f t="shared" si="7"/>
        <v>18138365</v>
      </c>
    </row>
    <row r="200" spans="1:6" ht="31.2" x14ac:dyDescent="0.3">
      <c r="A200" s="10" t="s">
        <v>13</v>
      </c>
      <c r="B200" s="15" t="s">
        <v>243</v>
      </c>
      <c r="C200" s="18">
        <f>C201+C202+C203</f>
        <v>47513452.799999997</v>
      </c>
      <c r="D200" s="18">
        <f>D201+D202+D203</f>
        <v>29375087.799999997</v>
      </c>
      <c r="E200" s="23">
        <f t="shared" si="6"/>
        <v>61.824780286226634</v>
      </c>
      <c r="F200" s="18">
        <f t="shared" si="7"/>
        <v>18138365</v>
      </c>
    </row>
    <row r="201" spans="1:6" ht="18.600000000000001" customHeight="1" x14ac:dyDescent="0.3">
      <c r="A201" s="10" t="s">
        <v>15</v>
      </c>
      <c r="B201" s="15" t="s">
        <v>244</v>
      </c>
      <c r="C201" s="18">
        <v>35871921.799999997</v>
      </c>
      <c r="D201" s="18">
        <v>22560933.949999999</v>
      </c>
      <c r="E201" s="23">
        <f t="shared" si="6"/>
        <v>62.893017206566284</v>
      </c>
      <c r="F201" s="18">
        <f t="shared" si="7"/>
        <v>13310987.849999998</v>
      </c>
    </row>
    <row r="202" spans="1:6" ht="31.2" x14ac:dyDescent="0.3">
      <c r="A202" s="10" t="s">
        <v>17</v>
      </c>
      <c r="B202" s="15" t="s">
        <v>245</v>
      </c>
      <c r="C202" s="18">
        <v>1004920</v>
      </c>
      <c r="D202" s="18">
        <v>290505.71999999997</v>
      </c>
      <c r="E202" s="23">
        <f t="shared" si="6"/>
        <v>28.908342952672847</v>
      </c>
      <c r="F202" s="18">
        <f t="shared" si="7"/>
        <v>714414.28</v>
      </c>
    </row>
    <row r="203" spans="1:6" ht="46.8" x14ac:dyDescent="0.3">
      <c r="A203" s="10" t="s">
        <v>19</v>
      </c>
      <c r="B203" s="15" t="s">
        <v>246</v>
      </c>
      <c r="C203" s="18">
        <v>10636611</v>
      </c>
      <c r="D203" s="18">
        <v>6523648.1299999999</v>
      </c>
      <c r="E203" s="23">
        <f t="shared" si="6"/>
        <v>61.332017594701924</v>
      </c>
      <c r="F203" s="18">
        <f t="shared" si="7"/>
        <v>4112962.87</v>
      </c>
    </row>
    <row r="204" spans="1:6" ht="31.2" x14ac:dyDescent="0.3">
      <c r="A204" s="10" t="s">
        <v>28</v>
      </c>
      <c r="B204" s="15" t="s">
        <v>247</v>
      </c>
      <c r="C204" s="18">
        <f>C205</f>
        <v>4271266.8600000003</v>
      </c>
      <c r="D204" s="18">
        <f>D205</f>
        <v>2117340.37</v>
      </c>
      <c r="E204" s="23">
        <f t="shared" si="6"/>
        <v>49.57171816700771</v>
      </c>
      <c r="F204" s="18">
        <f t="shared" si="7"/>
        <v>2153926.4900000002</v>
      </c>
    </row>
    <row r="205" spans="1:6" ht="31.2" x14ac:dyDescent="0.3">
      <c r="A205" s="10" t="s">
        <v>30</v>
      </c>
      <c r="B205" s="15" t="s">
        <v>248</v>
      </c>
      <c r="C205" s="18">
        <f>C206+C207</f>
        <v>4271266.8600000003</v>
      </c>
      <c r="D205" s="18">
        <f>D206+D207</f>
        <v>2117340.37</v>
      </c>
      <c r="E205" s="23">
        <f t="shared" si="6"/>
        <v>49.57171816700771</v>
      </c>
      <c r="F205" s="18">
        <f t="shared" si="7"/>
        <v>2153926.4900000002</v>
      </c>
    </row>
    <row r="206" spans="1:6" ht="31.2" x14ac:dyDescent="0.3">
      <c r="A206" s="10" t="s">
        <v>32</v>
      </c>
      <c r="B206" s="15" t="s">
        <v>249</v>
      </c>
      <c r="C206" s="18">
        <v>1930136.7</v>
      </c>
      <c r="D206" s="18">
        <v>909116.22</v>
      </c>
      <c r="E206" s="23">
        <f t="shared" si="6"/>
        <v>47.10113123075687</v>
      </c>
      <c r="F206" s="18">
        <f t="shared" si="7"/>
        <v>1021020.48</v>
      </c>
    </row>
    <row r="207" spans="1:6" ht="15.6" x14ac:dyDescent="0.3">
      <c r="A207" s="10" t="s">
        <v>34</v>
      </c>
      <c r="B207" s="15" t="s">
        <v>250</v>
      </c>
      <c r="C207" s="18">
        <v>2341130.16</v>
      </c>
      <c r="D207" s="18">
        <v>1208224.1499999999</v>
      </c>
      <c r="E207" s="23">
        <f t="shared" si="6"/>
        <v>51.608585060473516</v>
      </c>
      <c r="F207" s="18">
        <f t="shared" si="7"/>
        <v>1132906.0100000002</v>
      </c>
    </row>
    <row r="208" spans="1:6" ht="19.2" customHeight="1" x14ac:dyDescent="0.3">
      <c r="A208" s="11" t="s">
        <v>78</v>
      </c>
      <c r="B208" s="15" t="s">
        <v>443</v>
      </c>
      <c r="C208" s="18">
        <f>C209</f>
        <v>126486.6</v>
      </c>
      <c r="D208" s="18">
        <f>D209</f>
        <v>126486.6</v>
      </c>
      <c r="E208" s="23">
        <f t="shared" si="6"/>
        <v>100</v>
      </c>
      <c r="F208" s="18">
        <f t="shared" si="7"/>
        <v>0</v>
      </c>
    </row>
    <row r="209" spans="1:6" ht="31.2" x14ac:dyDescent="0.3">
      <c r="A209" s="11" t="s">
        <v>80</v>
      </c>
      <c r="B209" s="15" t="s">
        <v>444</v>
      </c>
      <c r="C209" s="18">
        <f>C210</f>
        <v>126486.6</v>
      </c>
      <c r="D209" s="18">
        <f>D210</f>
        <v>126486.6</v>
      </c>
      <c r="E209" s="23">
        <f t="shared" si="6"/>
        <v>100</v>
      </c>
      <c r="F209" s="18">
        <f t="shared" si="7"/>
        <v>0</v>
      </c>
    </row>
    <row r="210" spans="1:6" ht="31.2" x14ac:dyDescent="0.3">
      <c r="A210" s="11" t="s">
        <v>82</v>
      </c>
      <c r="B210" s="15" t="s">
        <v>445</v>
      </c>
      <c r="C210" s="18">
        <v>126486.6</v>
      </c>
      <c r="D210" s="18">
        <v>126486.6</v>
      </c>
      <c r="E210" s="23">
        <f t="shared" si="6"/>
        <v>100</v>
      </c>
      <c r="F210" s="18">
        <f t="shared" si="7"/>
        <v>0</v>
      </c>
    </row>
    <row r="211" spans="1:6" ht="15.6" x14ac:dyDescent="0.3">
      <c r="A211" s="10" t="s">
        <v>36</v>
      </c>
      <c r="B211" s="15" t="s">
        <v>251</v>
      </c>
      <c r="C211" s="18">
        <f>C212+C214</f>
        <v>898160.95</v>
      </c>
      <c r="D211" s="18">
        <f>D212+D214</f>
        <v>847487.5</v>
      </c>
      <c r="E211" s="23">
        <f t="shared" si="6"/>
        <v>94.358088046468737</v>
      </c>
      <c r="F211" s="18">
        <f t="shared" si="7"/>
        <v>50673.449999999953</v>
      </c>
    </row>
    <row r="212" spans="1:6" ht="15.6" x14ac:dyDescent="0.3">
      <c r="A212" s="10" t="s">
        <v>56</v>
      </c>
      <c r="B212" s="15" t="s">
        <v>252</v>
      </c>
      <c r="C212" s="18">
        <f>C213</f>
        <v>38160.949999999997</v>
      </c>
      <c r="D212" s="18">
        <f>D213</f>
        <v>23644.5</v>
      </c>
      <c r="E212" s="23">
        <f t="shared" si="6"/>
        <v>61.959935483786438</v>
      </c>
      <c r="F212" s="18">
        <f t="shared" si="7"/>
        <v>14516.449999999997</v>
      </c>
    </row>
    <row r="213" spans="1:6" ht="31.2" x14ac:dyDescent="0.3">
      <c r="A213" s="10" t="s">
        <v>58</v>
      </c>
      <c r="B213" s="15" t="s">
        <v>253</v>
      </c>
      <c r="C213" s="18">
        <v>38160.949999999997</v>
      </c>
      <c r="D213" s="18">
        <v>23644.5</v>
      </c>
      <c r="E213" s="23">
        <f t="shared" si="6"/>
        <v>61.959935483786438</v>
      </c>
      <c r="F213" s="18">
        <f t="shared" si="7"/>
        <v>14516.449999999997</v>
      </c>
    </row>
    <row r="214" spans="1:6" ht="15.6" x14ac:dyDescent="0.3">
      <c r="A214" s="10" t="s">
        <v>38</v>
      </c>
      <c r="B214" s="15" t="s">
        <v>254</v>
      </c>
      <c r="C214" s="18">
        <f>C215+C216+C217</f>
        <v>860000</v>
      </c>
      <c r="D214" s="18">
        <f>D215+D216+D217</f>
        <v>823843</v>
      </c>
      <c r="E214" s="23">
        <f t="shared" si="6"/>
        <v>95.795697674418605</v>
      </c>
      <c r="F214" s="18">
        <f t="shared" si="7"/>
        <v>36157</v>
      </c>
    </row>
    <row r="215" spans="1:6" ht="20.399999999999999" customHeight="1" x14ac:dyDescent="0.3">
      <c r="A215" s="10" t="s">
        <v>61</v>
      </c>
      <c r="B215" s="15" t="s">
        <v>255</v>
      </c>
      <c r="C215" s="18">
        <v>700000</v>
      </c>
      <c r="D215" s="18">
        <v>667689</v>
      </c>
      <c r="E215" s="23">
        <f t="shared" si="6"/>
        <v>95.384142857142862</v>
      </c>
      <c r="F215" s="18">
        <f t="shared" si="7"/>
        <v>32311</v>
      </c>
    </row>
    <row r="216" spans="1:6" ht="15.6" x14ac:dyDescent="0.3">
      <c r="A216" s="10" t="s">
        <v>63</v>
      </c>
      <c r="B216" s="15" t="s">
        <v>256</v>
      </c>
      <c r="C216" s="18">
        <v>10000</v>
      </c>
      <c r="D216" s="18">
        <v>6154</v>
      </c>
      <c r="E216" s="23">
        <f>D216*100/C216</f>
        <v>61.54</v>
      </c>
      <c r="F216" s="18">
        <f>C216-D216</f>
        <v>3846</v>
      </c>
    </row>
    <row r="217" spans="1:6" ht="15.6" x14ac:dyDescent="0.3">
      <c r="A217" s="11" t="s">
        <v>40</v>
      </c>
      <c r="B217" s="15" t="s">
        <v>446</v>
      </c>
      <c r="C217" s="18">
        <v>150000</v>
      </c>
      <c r="D217" s="18">
        <v>150000</v>
      </c>
      <c r="E217" s="23">
        <f>D217*100/C217</f>
        <v>100</v>
      </c>
      <c r="F217" s="18">
        <f>C217-D217</f>
        <v>0</v>
      </c>
    </row>
    <row r="218" spans="1:6" ht="15.6" x14ac:dyDescent="0.3">
      <c r="A218" s="9" t="s">
        <v>257</v>
      </c>
      <c r="B218" s="21" t="s">
        <v>258</v>
      </c>
      <c r="C218" s="19">
        <f>C219+C227+C235+C242+C246+C255</f>
        <v>2858418229.6800003</v>
      </c>
      <c r="D218" s="19">
        <f>D219+D227+D235+D242+D246+D255</f>
        <v>1977495996.8499999</v>
      </c>
      <c r="E218" s="22">
        <f t="shared" ref="E218:E286" si="8">D218*100/C218</f>
        <v>69.181478634474729</v>
      </c>
      <c r="F218" s="19">
        <f t="shared" ref="F218:F286" si="9">C218-D218</f>
        <v>880922232.8300004</v>
      </c>
    </row>
    <row r="219" spans="1:6" ht="15.6" x14ac:dyDescent="0.3">
      <c r="A219" s="10" t="s">
        <v>259</v>
      </c>
      <c r="B219" s="15" t="s">
        <v>260</v>
      </c>
      <c r="C219" s="18">
        <f>C220+C223</f>
        <v>1299090537.9200001</v>
      </c>
      <c r="D219" s="18">
        <f>D220+D223</f>
        <v>900621635.2299999</v>
      </c>
      <c r="E219" s="23">
        <f t="shared" si="8"/>
        <v>69.327087600222484</v>
      </c>
      <c r="F219" s="18">
        <f t="shared" si="9"/>
        <v>398468902.69000018</v>
      </c>
    </row>
    <row r="220" spans="1:6" ht="15.6" x14ac:dyDescent="0.3">
      <c r="A220" s="10" t="s">
        <v>78</v>
      </c>
      <c r="B220" s="15" t="s">
        <v>261</v>
      </c>
      <c r="C220" s="18">
        <f>C221</f>
        <v>4526702.03</v>
      </c>
      <c r="D220" s="18">
        <f>D221</f>
        <v>3229000</v>
      </c>
      <c r="E220" s="23">
        <f t="shared" si="8"/>
        <v>71.332285151536681</v>
      </c>
      <c r="F220" s="18">
        <f t="shared" si="9"/>
        <v>1297702.0300000003</v>
      </c>
    </row>
    <row r="221" spans="1:6" ht="31.2" x14ac:dyDescent="0.3">
      <c r="A221" s="10" t="s">
        <v>80</v>
      </c>
      <c r="B221" s="15" t="s">
        <v>262</v>
      </c>
      <c r="C221" s="18">
        <f>C222</f>
        <v>4526702.03</v>
      </c>
      <c r="D221" s="18">
        <f>D222</f>
        <v>3229000</v>
      </c>
      <c r="E221" s="23">
        <f t="shared" si="8"/>
        <v>71.332285151536681</v>
      </c>
      <c r="F221" s="18">
        <f t="shared" si="9"/>
        <v>1297702.0300000003</v>
      </c>
    </row>
    <row r="222" spans="1:6" ht="31.2" x14ac:dyDescent="0.3">
      <c r="A222" s="10" t="s">
        <v>82</v>
      </c>
      <c r="B222" s="15" t="s">
        <v>263</v>
      </c>
      <c r="C222" s="18">
        <v>4526702.03</v>
      </c>
      <c r="D222" s="18">
        <v>3229000</v>
      </c>
      <c r="E222" s="23">
        <f t="shared" si="8"/>
        <v>71.332285151536681</v>
      </c>
      <c r="F222" s="18">
        <f t="shared" si="9"/>
        <v>1297702.0300000003</v>
      </c>
    </row>
    <row r="223" spans="1:6" ht="31.2" x14ac:dyDescent="0.3">
      <c r="A223" s="10" t="s">
        <v>115</v>
      </c>
      <c r="B223" s="15" t="s">
        <v>264</v>
      </c>
      <c r="C223" s="18">
        <f>C224</f>
        <v>1294563835.8900001</v>
      </c>
      <c r="D223" s="18">
        <f>D224</f>
        <v>897392635.2299999</v>
      </c>
      <c r="E223" s="23">
        <f t="shared" si="8"/>
        <v>69.320076024914684</v>
      </c>
      <c r="F223" s="18">
        <f t="shared" si="9"/>
        <v>397171200.66000021</v>
      </c>
    </row>
    <row r="224" spans="1:6" ht="15.6" x14ac:dyDescent="0.3">
      <c r="A224" s="10" t="s">
        <v>183</v>
      </c>
      <c r="B224" s="15" t="s">
        <v>265</v>
      </c>
      <c r="C224" s="18">
        <f>C225+C226</f>
        <v>1294563835.8900001</v>
      </c>
      <c r="D224" s="18">
        <f>D225+D226</f>
        <v>897392635.2299999</v>
      </c>
      <c r="E224" s="23">
        <f t="shared" si="8"/>
        <v>69.320076024914684</v>
      </c>
      <c r="F224" s="18">
        <f t="shared" si="9"/>
        <v>397171200.66000021</v>
      </c>
    </row>
    <row r="225" spans="1:6" ht="51" customHeight="1" x14ac:dyDescent="0.3">
      <c r="A225" s="10" t="s">
        <v>266</v>
      </c>
      <c r="B225" s="15" t="s">
        <v>267</v>
      </c>
      <c r="C225" s="18">
        <v>1282601604</v>
      </c>
      <c r="D225" s="18">
        <v>888640706.30999994</v>
      </c>
      <c r="E225" s="23">
        <f t="shared" si="8"/>
        <v>69.284234756812296</v>
      </c>
      <c r="F225" s="18">
        <f t="shared" si="9"/>
        <v>393960897.69000006</v>
      </c>
    </row>
    <row r="226" spans="1:6" ht="15.6" x14ac:dyDescent="0.3">
      <c r="A226" s="10" t="s">
        <v>185</v>
      </c>
      <c r="B226" s="15" t="s">
        <v>268</v>
      </c>
      <c r="C226" s="18">
        <v>11962231.890000001</v>
      </c>
      <c r="D226" s="18">
        <v>8751928.9199999999</v>
      </c>
      <c r="E226" s="23">
        <f t="shared" si="8"/>
        <v>73.163010050961319</v>
      </c>
      <c r="F226" s="18">
        <f t="shared" si="9"/>
        <v>3210302.9700000007</v>
      </c>
    </row>
    <row r="227" spans="1:6" ht="15.6" x14ac:dyDescent="0.3">
      <c r="A227" s="10" t="s">
        <v>269</v>
      </c>
      <c r="B227" s="15" t="s">
        <v>270</v>
      </c>
      <c r="C227" s="18">
        <f>C228</f>
        <v>1306302556.22</v>
      </c>
      <c r="D227" s="18">
        <f>D228</f>
        <v>910686237.92999995</v>
      </c>
      <c r="E227" s="23">
        <f t="shared" si="8"/>
        <v>69.7148017963939</v>
      </c>
      <c r="F227" s="18">
        <f t="shared" si="9"/>
        <v>395616318.29000008</v>
      </c>
    </row>
    <row r="228" spans="1:6" ht="31.2" x14ac:dyDescent="0.3">
      <c r="A228" s="10" t="s">
        <v>115</v>
      </c>
      <c r="B228" s="15" t="s">
        <v>271</v>
      </c>
      <c r="C228" s="18">
        <f>C229+C232</f>
        <v>1306302556.22</v>
      </c>
      <c r="D228" s="18">
        <f>D229+D232</f>
        <v>910686237.92999995</v>
      </c>
      <c r="E228" s="23">
        <f t="shared" si="8"/>
        <v>69.7148017963939</v>
      </c>
      <c r="F228" s="18">
        <f t="shared" si="9"/>
        <v>395616318.29000008</v>
      </c>
    </row>
    <row r="229" spans="1:6" ht="15.6" x14ac:dyDescent="0.3">
      <c r="A229" s="10" t="s">
        <v>183</v>
      </c>
      <c r="B229" s="15" t="s">
        <v>272</v>
      </c>
      <c r="C229" s="18">
        <f>C230+C231</f>
        <v>1249203561.26</v>
      </c>
      <c r="D229" s="18">
        <f>D230+D231</f>
        <v>872932704.82999992</v>
      </c>
      <c r="E229" s="23">
        <f t="shared" si="8"/>
        <v>69.879139949739084</v>
      </c>
      <c r="F229" s="18">
        <f t="shared" si="9"/>
        <v>376270856.43000007</v>
      </c>
    </row>
    <row r="230" spans="1:6" ht="48" customHeight="1" x14ac:dyDescent="0.3">
      <c r="A230" s="10" t="s">
        <v>266</v>
      </c>
      <c r="B230" s="15" t="s">
        <v>273</v>
      </c>
      <c r="C230" s="18">
        <v>1028408351.23</v>
      </c>
      <c r="D230" s="18">
        <v>736760607.65999997</v>
      </c>
      <c r="E230" s="23">
        <f t="shared" si="8"/>
        <v>71.640861995997739</v>
      </c>
      <c r="F230" s="18">
        <f t="shared" si="9"/>
        <v>291647743.57000005</v>
      </c>
    </row>
    <row r="231" spans="1:6" ht="15.6" x14ac:dyDescent="0.3">
      <c r="A231" s="10" t="s">
        <v>185</v>
      </c>
      <c r="B231" s="15" t="s">
        <v>274</v>
      </c>
      <c r="C231" s="18">
        <v>220795210.03</v>
      </c>
      <c r="D231" s="18">
        <v>136172097.16999999</v>
      </c>
      <c r="E231" s="23">
        <f t="shared" si="8"/>
        <v>61.673483383764498</v>
      </c>
      <c r="F231" s="18">
        <f t="shared" si="9"/>
        <v>84623112.860000014</v>
      </c>
    </row>
    <row r="232" spans="1:6" ht="15.6" x14ac:dyDescent="0.3">
      <c r="A232" s="10" t="s">
        <v>275</v>
      </c>
      <c r="B232" s="15" t="s">
        <v>276</v>
      </c>
      <c r="C232" s="18">
        <f>C233+C234</f>
        <v>57098994.960000001</v>
      </c>
      <c r="D232" s="18">
        <f>D233+D234</f>
        <v>37753533.100000001</v>
      </c>
      <c r="E232" s="23">
        <f t="shared" si="8"/>
        <v>66.119435423421677</v>
      </c>
      <c r="F232" s="18">
        <f t="shared" si="9"/>
        <v>19345461.859999999</v>
      </c>
    </row>
    <row r="233" spans="1:6" ht="48" customHeight="1" x14ac:dyDescent="0.3">
      <c r="A233" s="10" t="s">
        <v>277</v>
      </c>
      <c r="B233" s="15" t="s">
        <v>278</v>
      </c>
      <c r="C233" s="18">
        <v>52755606</v>
      </c>
      <c r="D233" s="18">
        <v>34159650</v>
      </c>
      <c r="E233" s="23">
        <f t="shared" si="8"/>
        <v>64.750748953580398</v>
      </c>
      <c r="F233" s="18">
        <f t="shared" si="9"/>
        <v>18595956</v>
      </c>
    </row>
    <row r="234" spans="1:6" ht="15.6" x14ac:dyDescent="0.3">
      <c r="A234" s="10" t="s">
        <v>279</v>
      </c>
      <c r="B234" s="15" t="s">
        <v>280</v>
      </c>
      <c r="C234" s="18">
        <v>4343388.96</v>
      </c>
      <c r="D234" s="18">
        <v>3593883.1</v>
      </c>
      <c r="E234" s="23">
        <f t="shared" si="8"/>
        <v>82.743754545068427</v>
      </c>
      <c r="F234" s="18">
        <f t="shared" si="9"/>
        <v>749505.85999999987</v>
      </c>
    </row>
    <row r="235" spans="1:6" ht="15.6" x14ac:dyDescent="0.3">
      <c r="A235" s="10" t="s">
        <v>281</v>
      </c>
      <c r="B235" s="15" t="s">
        <v>282</v>
      </c>
      <c r="C235" s="18">
        <f>C236</f>
        <v>156363281.09</v>
      </c>
      <c r="D235" s="18">
        <f>D236</f>
        <v>104731312.72</v>
      </c>
      <c r="E235" s="23">
        <f t="shared" si="8"/>
        <v>66.979480086324401</v>
      </c>
      <c r="F235" s="18">
        <f t="shared" si="9"/>
        <v>51631968.370000005</v>
      </c>
    </row>
    <row r="236" spans="1:6" ht="31.2" x14ac:dyDescent="0.3">
      <c r="A236" s="10" t="s">
        <v>115</v>
      </c>
      <c r="B236" s="15" t="s">
        <v>283</v>
      </c>
      <c r="C236" s="18">
        <f>C237+C240</f>
        <v>156363281.09</v>
      </c>
      <c r="D236" s="18">
        <f>D237+D240</f>
        <v>104731312.72</v>
      </c>
      <c r="E236" s="23">
        <f t="shared" si="8"/>
        <v>66.979480086324401</v>
      </c>
      <c r="F236" s="18">
        <f t="shared" si="9"/>
        <v>51631968.370000005</v>
      </c>
    </row>
    <row r="237" spans="1:6" ht="15.6" x14ac:dyDescent="0.3">
      <c r="A237" s="10" t="s">
        <v>183</v>
      </c>
      <c r="B237" s="15" t="s">
        <v>284</v>
      </c>
      <c r="C237" s="18">
        <f>C238+C239</f>
        <v>153923171.09</v>
      </c>
      <c r="D237" s="18">
        <f>D238+D239</f>
        <v>102941688.06</v>
      </c>
      <c r="E237" s="23">
        <f t="shared" si="8"/>
        <v>66.878616995104167</v>
      </c>
      <c r="F237" s="18">
        <f t="shared" si="9"/>
        <v>50981483.030000001</v>
      </c>
    </row>
    <row r="238" spans="1:6" ht="48" customHeight="1" x14ac:dyDescent="0.3">
      <c r="A238" s="10" t="s">
        <v>266</v>
      </c>
      <c r="B238" s="15" t="s">
        <v>285</v>
      </c>
      <c r="C238" s="18">
        <v>145180754.30000001</v>
      </c>
      <c r="D238" s="18">
        <v>98006824.939999998</v>
      </c>
      <c r="E238" s="23">
        <f t="shared" si="8"/>
        <v>67.506761080383768</v>
      </c>
      <c r="F238" s="18">
        <f t="shared" si="9"/>
        <v>47173929.360000014</v>
      </c>
    </row>
    <row r="239" spans="1:6" ht="15.6" x14ac:dyDescent="0.3">
      <c r="A239" s="10" t="s">
        <v>185</v>
      </c>
      <c r="B239" s="15" t="s">
        <v>286</v>
      </c>
      <c r="C239" s="18">
        <v>8742416.7899999991</v>
      </c>
      <c r="D239" s="18">
        <v>4934863.12</v>
      </c>
      <c r="E239" s="23">
        <f t="shared" si="8"/>
        <v>56.447355903286791</v>
      </c>
      <c r="F239" s="18">
        <f t="shared" si="9"/>
        <v>3807553.669999999</v>
      </c>
    </row>
    <row r="240" spans="1:6" ht="15.6" x14ac:dyDescent="0.3">
      <c r="A240" s="10" t="s">
        <v>275</v>
      </c>
      <c r="B240" s="15" t="s">
        <v>287</v>
      </c>
      <c r="C240" s="18">
        <f>C241</f>
        <v>2440110</v>
      </c>
      <c r="D240" s="18">
        <f>D241</f>
        <v>1789624.66</v>
      </c>
      <c r="E240" s="23">
        <f t="shared" si="8"/>
        <v>73.341966550688284</v>
      </c>
      <c r="F240" s="18">
        <f t="shared" si="9"/>
        <v>650485.34000000008</v>
      </c>
    </row>
    <row r="241" spans="1:6" ht="15.6" x14ac:dyDescent="0.3">
      <c r="A241" s="10" t="s">
        <v>279</v>
      </c>
      <c r="B241" s="15" t="s">
        <v>288</v>
      </c>
      <c r="C241" s="18">
        <v>2440110</v>
      </c>
      <c r="D241" s="18">
        <v>1789624.66</v>
      </c>
      <c r="E241" s="23">
        <f t="shared" si="8"/>
        <v>73.341966550688284</v>
      </c>
      <c r="F241" s="18">
        <f t="shared" si="9"/>
        <v>650485.34000000008</v>
      </c>
    </row>
    <row r="242" spans="1:6" ht="31.2" x14ac:dyDescent="0.3">
      <c r="A242" s="10" t="s">
        <v>289</v>
      </c>
      <c r="B242" s="15" t="s">
        <v>290</v>
      </c>
      <c r="C242" s="18">
        <f>C243</f>
        <v>573015</v>
      </c>
      <c r="D242" s="18">
        <f t="shared" ref="C242:D244" si="10">D243</f>
        <v>215950</v>
      </c>
      <c r="E242" s="23">
        <f t="shared" si="8"/>
        <v>37.686622514244824</v>
      </c>
      <c r="F242" s="18">
        <f t="shared" si="9"/>
        <v>357065</v>
      </c>
    </row>
    <row r="243" spans="1:6" ht="31.2" x14ac:dyDescent="0.3">
      <c r="A243" s="10" t="s">
        <v>28</v>
      </c>
      <c r="B243" s="15" t="s">
        <v>291</v>
      </c>
      <c r="C243" s="18">
        <f t="shared" si="10"/>
        <v>573015</v>
      </c>
      <c r="D243" s="18">
        <f t="shared" si="10"/>
        <v>215950</v>
      </c>
      <c r="E243" s="23">
        <f t="shared" si="8"/>
        <v>37.686622514244824</v>
      </c>
      <c r="F243" s="18">
        <f t="shared" si="9"/>
        <v>357065</v>
      </c>
    </row>
    <row r="244" spans="1:6" ht="31.2" x14ac:dyDescent="0.3">
      <c r="A244" s="10" t="s">
        <v>30</v>
      </c>
      <c r="B244" s="15" t="s">
        <v>292</v>
      </c>
      <c r="C244" s="18">
        <f t="shared" si="10"/>
        <v>573015</v>
      </c>
      <c r="D244" s="18">
        <f t="shared" si="10"/>
        <v>215950</v>
      </c>
      <c r="E244" s="23">
        <f t="shared" si="8"/>
        <v>37.686622514244824</v>
      </c>
      <c r="F244" s="18">
        <f t="shared" si="9"/>
        <v>357065</v>
      </c>
    </row>
    <row r="245" spans="1:6" ht="15.6" x14ac:dyDescent="0.3">
      <c r="A245" s="10" t="s">
        <v>34</v>
      </c>
      <c r="B245" s="15" t="s">
        <v>293</v>
      </c>
      <c r="C245" s="18">
        <v>573015</v>
      </c>
      <c r="D245" s="18">
        <v>215950</v>
      </c>
      <c r="E245" s="23">
        <f t="shared" si="8"/>
        <v>37.686622514244824</v>
      </c>
      <c r="F245" s="18">
        <f t="shared" si="9"/>
        <v>357065</v>
      </c>
    </row>
    <row r="246" spans="1:6" ht="15.6" x14ac:dyDescent="0.3">
      <c r="A246" s="10" t="s">
        <v>294</v>
      </c>
      <c r="B246" s="15" t="s">
        <v>295</v>
      </c>
      <c r="C246" s="18">
        <f>C247+C250</f>
        <v>13687768.449999999</v>
      </c>
      <c r="D246" s="18">
        <f>D247+D250</f>
        <v>10336682.49</v>
      </c>
      <c r="E246" s="23">
        <f t="shared" si="8"/>
        <v>75.517660367786249</v>
      </c>
      <c r="F246" s="18">
        <f t="shared" si="9"/>
        <v>3351085.959999999</v>
      </c>
    </row>
    <row r="247" spans="1:6" ht="31.2" x14ac:dyDescent="0.3">
      <c r="A247" s="10" t="s">
        <v>28</v>
      </c>
      <c r="B247" s="15" t="s">
        <v>296</v>
      </c>
      <c r="C247" s="18">
        <f>C248</f>
        <v>3491835.27</v>
      </c>
      <c r="D247" s="18">
        <f>D248</f>
        <v>231300</v>
      </c>
      <c r="E247" s="23">
        <f t="shared" si="8"/>
        <v>6.6240238188555782</v>
      </c>
      <c r="F247" s="18">
        <f t="shared" si="9"/>
        <v>3260535.27</v>
      </c>
    </row>
    <row r="248" spans="1:6" ht="31.2" x14ac:dyDescent="0.3">
      <c r="A248" s="10" t="s">
        <v>30</v>
      </c>
      <c r="B248" s="15" t="s">
        <v>297</v>
      </c>
      <c r="C248" s="18">
        <f>C249</f>
        <v>3491835.27</v>
      </c>
      <c r="D248" s="18">
        <f>D249</f>
        <v>231300</v>
      </c>
      <c r="E248" s="23">
        <f t="shared" si="8"/>
        <v>6.6240238188555782</v>
      </c>
      <c r="F248" s="18">
        <f t="shared" si="9"/>
        <v>3260535.27</v>
      </c>
    </row>
    <row r="249" spans="1:6" ht="15.6" x14ac:dyDescent="0.3">
      <c r="A249" s="10" t="s">
        <v>34</v>
      </c>
      <c r="B249" s="15" t="s">
        <v>298</v>
      </c>
      <c r="C249" s="18">
        <v>3491835.27</v>
      </c>
      <c r="D249" s="18">
        <v>231300</v>
      </c>
      <c r="E249" s="23">
        <f t="shared" si="8"/>
        <v>6.6240238188555782</v>
      </c>
      <c r="F249" s="18">
        <f t="shared" si="9"/>
        <v>3260535.27</v>
      </c>
    </row>
    <row r="250" spans="1:6" ht="31.2" x14ac:dyDescent="0.3">
      <c r="A250" s="10" t="s">
        <v>115</v>
      </c>
      <c r="B250" s="15" t="s">
        <v>299</v>
      </c>
      <c r="C250" s="18">
        <f>C251+C253</f>
        <v>10195933.18</v>
      </c>
      <c r="D250" s="18">
        <f>D251+D253</f>
        <v>10105382.49</v>
      </c>
      <c r="E250" s="23">
        <f t="shared" si="8"/>
        <v>99.111894042444092</v>
      </c>
      <c r="F250" s="18">
        <f t="shared" si="9"/>
        <v>90550.689999999478</v>
      </c>
    </row>
    <row r="251" spans="1:6" ht="15.6" x14ac:dyDescent="0.3">
      <c r="A251" s="10" t="s">
        <v>183</v>
      </c>
      <c r="B251" s="15" t="s">
        <v>300</v>
      </c>
      <c r="C251" s="18">
        <f>C252</f>
        <v>9692704.1799999997</v>
      </c>
      <c r="D251" s="18">
        <f>D252</f>
        <v>9602158.4900000002</v>
      </c>
      <c r="E251" s="23">
        <f t="shared" si="8"/>
        <v>99.065836650758072</v>
      </c>
      <c r="F251" s="18">
        <f t="shared" si="9"/>
        <v>90545.689999999478</v>
      </c>
    </row>
    <row r="252" spans="1:6" ht="15.6" x14ac:dyDescent="0.3">
      <c r="A252" s="10" t="s">
        <v>185</v>
      </c>
      <c r="B252" s="15" t="s">
        <v>301</v>
      </c>
      <c r="C252" s="18">
        <v>9692704.1799999997</v>
      </c>
      <c r="D252" s="18">
        <v>9602158.4900000002</v>
      </c>
      <c r="E252" s="23">
        <f t="shared" si="8"/>
        <v>99.065836650758072</v>
      </c>
      <c r="F252" s="18">
        <f t="shared" si="9"/>
        <v>90545.689999999478</v>
      </c>
    </row>
    <row r="253" spans="1:6" ht="15.6" x14ac:dyDescent="0.3">
      <c r="A253" s="11" t="s">
        <v>275</v>
      </c>
      <c r="B253" s="15" t="s">
        <v>447</v>
      </c>
      <c r="C253" s="18">
        <f>C254</f>
        <v>503229</v>
      </c>
      <c r="D253" s="18">
        <f>D254</f>
        <v>503224</v>
      </c>
      <c r="E253" s="23">
        <f t="shared" si="8"/>
        <v>99.999006416561841</v>
      </c>
      <c r="F253" s="18">
        <f t="shared" si="9"/>
        <v>5</v>
      </c>
    </row>
    <row r="254" spans="1:6" ht="15.6" x14ac:dyDescent="0.3">
      <c r="A254" s="11" t="s">
        <v>279</v>
      </c>
      <c r="B254" s="15" t="s">
        <v>448</v>
      </c>
      <c r="C254" s="18">
        <v>503229</v>
      </c>
      <c r="D254" s="18">
        <v>503224</v>
      </c>
      <c r="E254" s="23">
        <f t="shared" si="8"/>
        <v>99.999006416561841</v>
      </c>
      <c r="F254" s="18">
        <f t="shared" si="9"/>
        <v>5</v>
      </c>
    </row>
    <row r="255" spans="1:6" ht="15.6" x14ac:dyDescent="0.3">
      <c r="A255" s="10" t="s">
        <v>302</v>
      </c>
      <c r="B255" s="15" t="s">
        <v>303</v>
      </c>
      <c r="C255" s="18">
        <f>C256+C261+C266+C269+C272</f>
        <v>82401070.999999985</v>
      </c>
      <c r="D255" s="18">
        <f>D256+D261+D266+D269+D272</f>
        <v>50904178.479999997</v>
      </c>
      <c r="E255" s="23">
        <f t="shared" si="8"/>
        <v>61.776112691545002</v>
      </c>
      <c r="F255" s="18">
        <f t="shared" si="9"/>
        <v>31496892.519999988</v>
      </c>
    </row>
    <row r="256" spans="1:6" ht="62.4" x14ac:dyDescent="0.3">
      <c r="A256" s="10" t="s">
        <v>11</v>
      </c>
      <c r="B256" s="15" t="s">
        <v>304</v>
      </c>
      <c r="C256" s="18">
        <f>C257</f>
        <v>67881875.329999998</v>
      </c>
      <c r="D256" s="18">
        <f>D257</f>
        <v>43240093.469999999</v>
      </c>
      <c r="E256" s="23">
        <f t="shared" si="8"/>
        <v>63.699026079926661</v>
      </c>
      <c r="F256" s="18">
        <f t="shared" si="9"/>
        <v>24641781.859999999</v>
      </c>
    </row>
    <row r="257" spans="1:6" ht="31.2" x14ac:dyDescent="0.3">
      <c r="A257" s="10" t="s">
        <v>13</v>
      </c>
      <c r="B257" s="15" t="s">
        <v>305</v>
      </c>
      <c r="C257" s="18">
        <f>C258+C259+C260</f>
        <v>67881875.329999998</v>
      </c>
      <c r="D257" s="18">
        <f>D258+D259+D260</f>
        <v>43240093.469999999</v>
      </c>
      <c r="E257" s="23">
        <f t="shared" si="8"/>
        <v>63.699026079926661</v>
      </c>
      <c r="F257" s="18">
        <f t="shared" si="9"/>
        <v>24641781.859999999</v>
      </c>
    </row>
    <row r="258" spans="1:6" ht="19.8" customHeight="1" x14ac:dyDescent="0.3">
      <c r="A258" s="10" t="s">
        <v>15</v>
      </c>
      <c r="B258" s="15" t="s">
        <v>306</v>
      </c>
      <c r="C258" s="18">
        <v>50616015</v>
      </c>
      <c r="D258" s="18">
        <v>31919296.84</v>
      </c>
      <c r="E258" s="23">
        <f t="shared" si="8"/>
        <v>63.061655169811374</v>
      </c>
      <c r="F258" s="18">
        <f t="shared" si="9"/>
        <v>18696718.16</v>
      </c>
    </row>
    <row r="259" spans="1:6" ht="31.2" x14ac:dyDescent="0.3">
      <c r="A259" s="10" t="s">
        <v>17</v>
      </c>
      <c r="B259" s="15" t="s">
        <v>307</v>
      </c>
      <c r="C259" s="18">
        <v>1982010</v>
      </c>
      <c r="D259" s="18">
        <v>1425197.15</v>
      </c>
      <c r="E259" s="23">
        <f t="shared" si="8"/>
        <v>71.906657887699865</v>
      </c>
      <c r="F259" s="18">
        <f t="shared" si="9"/>
        <v>556812.85000000009</v>
      </c>
    </row>
    <row r="260" spans="1:6" ht="46.8" x14ac:dyDescent="0.3">
      <c r="A260" s="10" t="s">
        <v>19</v>
      </c>
      <c r="B260" s="15" t="s">
        <v>308</v>
      </c>
      <c r="C260" s="18">
        <v>15283850.33</v>
      </c>
      <c r="D260" s="18">
        <v>9895599.4800000004</v>
      </c>
      <c r="E260" s="23">
        <f t="shared" si="8"/>
        <v>64.745461819763847</v>
      </c>
      <c r="F260" s="18">
        <f t="shared" si="9"/>
        <v>5388250.8499999996</v>
      </c>
    </row>
    <row r="261" spans="1:6" ht="31.2" x14ac:dyDescent="0.3">
      <c r="A261" s="10" t="s">
        <v>28</v>
      </c>
      <c r="B261" s="15" t="s">
        <v>309</v>
      </c>
      <c r="C261" s="18">
        <f>C262</f>
        <v>5456643.0999999996</v>
      </c>
      <c r="D261" s="18">
        <f>D262</f>
        <v>2211149.44</v>
      </c>
      <c r="E261" s="23">
        <f t="shared" si="8"/>
        <v>40.522156195262248</v>
      </c>
      <c r="F261" s="18">
        <f t="shared" si="9"/>
        <v>3245493.6599999997</v>
      </c>
    </row>
    <row r="262" spans="1:6" ht="31.2" x14ac:dyDescent="0.3">
      <c r="A262" s="10" t="s">
        <v>30</v>
      </c>
      <c r="B262" s="15" t="s">
        <v>310</v>
      </c>
      <c r="C262" s="18">
        <f>C263+C264+C265</f>
        <v>5456643.0999999996</v>
      </c>
      <c r="D262" s="18">
        <f>D263+D264+D265</f>
        <v>2211149.44</v>
      </c>
      <c r="E262" s="23">
        <f t="shared" si="8"/>
        <v>40.522156195262248</v>
      </c>
      <c r="F262" s="18">
        <f t="shared" si="9"/>
        <v>3245493.6599999997</v>
      </c>
    </row>
    <row r="263" spans="1:6" ht="31.2" x14ac:dyDescent="0.3">
      <c r="A263" s="10" t="s">
        <v>32</v>
      </c>
      <c r="B263" s="15" t="s">
        <v>311</v>
      </c>
      <c r="C263" s="18">
        <v>2357715</v>
      </c>
      <c r="D263" s="18">
        <v>902766.57</v>
      </c>
      <c r="E263" s="23">
        <f t="shared" si="8"/>
        <v>38.289893816682678</v>
      </c>
      <c r="F263" s="18">
        <f t="shared" si="9"/>
        <v>1454948.4300000002</v>
      </c>
    </row>
    <row r="264" spans="1:6" ht="15.6" x14ac:dyDescent="0.3">
      <c r="A264" s="10" t="s">
        <v>34</v>
      </c>
      <c r="B264" s="15" t="s">
        <v>312</v>
      </c>
      <c r="C264" s="18">
        <v>1986828.1</v>
      </c>
      <c r="D264" s="18">
        <v>559328.62</v>
      </c>
      <c r="E264" s="23">
        <f t="shared" si="8"/>
        <v>28.151837594807521</v>
      </c>
      <c r="F264" s="18">
        <f t="shared" si="9"/>
        <v>1427499.48</v>
      </c>
    </row>
    <row r="265" spans="1:6" ht="15.6" x14ac:dyDescent="0.3">
      <c r="A265" s="10" t="s">
        <v>53</v>
      </c>
      <c r="B265" s="15" t="s">
        <v>313</v>
      </c>
      <c r="C265" s="18">
        <v>1112100</v>
      </c>
      <c r="D265" s="18">
        <v>749054.25</v>
      </c>
      <c r="E265" s="23">
        <f t="shared" si="8"/>
        <v>67.354936606420281</v>
      </c>
      <c r="F265" s="18">
        <f t="shared" si="9"/>
        <v>363045.75</v>
      </c>
    </row>
    <row r="266" spans="1:6" ht="19.8" customHeight="1" x14ac:dyDescent="0.3">
      <c r="A266" s="11" t="s">
        <v>78</v>
      </c>
      <c r="B266" s="15" t="s">
        <v>449</v>
      </c>
      <c r="C266" s="18">
        <f>C267</f>
        <v>98573.57</v>
      </c>
      <c r="D266" s="18">
        <f>D267</f>
        <v>98321.57</v>
      </c>
      <c r="E266" s="23">
        <f t="shared" si="8"/>
        <v>99.744353379917143</v>
      </c>
      <c r="F266" s="18">
        <f t="shared" si="9"/>
        <v>252</v>
      </c>
    </row>
    <row r="267" spans="1:6" ht="31.2" x14ac:dyDescent="0.3">
      <c r="A267" s="11" t="s">
        <v>80</v>
      </c>
      <c r="B267" s="15" t="s">
        <v>450</v>
      </c>
      <c r="C267" s="18">
        <f>C268</f>
        <v>98573.57</v>
      </c>
      <c r="D267" s="18">
        <f>D268</f>
        <v>98321.57</v>
      </c>
      <c r="E267" s="23">
        <f t="shared" si="8"/>
        <v>99.744353379917143</v>
      </c>
      <c r="F267" s="18">
        <f t="shared" si="9"/>
        <v>252</v>
      </c>
    </row>
    <row r="268" spans="1:6" ht="31.2" x14ac:dyDescent="0.3">
      <c r="A268" s="11" t="s">
        <v>82</v>
      </c>
      <c r="B268" s="15" t="s">
        <v>451</v>
      </c>
      <c r="C268" s="18">
        <v>98573.57</v>
      </c>
      <c r="D268" s="18">
        <v>98321.57</v>
      </c>
      <c r="E268" s="23">
        <f t="shared" si="8"/>
        <v>99.744353379917143</v>
      </c>
      <c r="F268" s="18">
        <f t="shared" si="9"/>
        <v>252</v>
      </c>
    </row>
    <row r="269" spans="1:6" ht="31.2" customHeight="1" x14ac:dyDescent="0.3">
      <c r="A269" s="10" t="s">
        <v>115</v>
      </c>
      <c r="B269" s="15" t="s">
        <v>314</v>
      </c>
      <c r="C269" s="18">
        <f>C270</f>
        <v>8782979</v>
      </c>
      <c r="D269" s="18">
        <f>D270</f>
        <v>5280060</v>
      </c>
      <c r="E269" s="23">
        <f t="shared" si="8"/>
        <v>60.116960316084096</v>
      </c>
      <c r="F269" s="18">
        <f t="shared" si="9"/>
        <v>3502919</v>
      </c>
    </row>
    <row r="270" spans="1:6" ht="15.6" x14ac:dyDescent="0.3">
      <c r="A270" s="10" t="s">
        <v>183</v>
      </c>
      <c r="B270" s="15" t="s">
        <v>315</v>
      </c>
      <c r="C270" s="18">
        <f>C271</f>
        <v>8782979</v>
      </c>
      <c r="D270" s="18">
        <f>D271</f>
        <v>5280060</v>
      </c>
      <c r="E270" s="23">
        <f t="shared" si="8"/>
        <v>60.116960316084096</v>
      </c>
      <c r="F270" s="18">
        <f t="shared" si="9"/>
        <v>3502919</v>
      </c>
    </row>
    <row r="271" spans="1:6" ht="47.4" customHeight="1" x14ac:dyDescent="0.3">
      <c r="A271" s="10" t="s">
        <v>266</v>
      </c>
      <c r="B271" s="15" t="s">
        <v>316</v>
      </c>
      <c r="C271" s="18">
        <v>8782979</v>
      </c>
      <c r="D271" s="18">
        <v>5280060</v>
      </c>
      <c r="E271" s="23">
        <f t="shared" si="8"/>
        <v>60.116960316084096</v>
      </c>
      <c r="F271" s="18">
        <f t="shared" si="9"/>
        <v>3502919</v>
      </c>
    </row>
    <row r="272" spans="1:6" ht="15.6" x14ac:dyDescent="0.3">
      <c r="A272" s="10" t="s">
        <v>36</v>
      </c>
      <c r="B272" s="15" t="s">
        <v>317</v>
      </c>
      <c r="C272" s="18">
        <f>C273</f>
        <v>181000</v>
      </c>
      <c r="D272" s="18">
        <f>D273</f>
        <v>74554</v>
      </c>
      <c r="E272" s="23">
        <f t="shared" si="8"/>
        <v>41.190055248618783</v>
      </c>
      <c r="F272" s="18">
        <f t="shared" si="9"/>
        <v>106446</v>
      </c>
    </row>
    <row r="273" spans="1:6" ht="15.6" x14ac:dyDescent="0.3">
      <c r="A273" s="10" t="s">
        <v>38</v>
      </c>
      <c r="B273" s="15" t="s">
        <v>318</v>
      </c>
      <c r="C273" s="18">
        <f>C274+C275</f>
        <v>181000</v>
      </c>
      <c r="D273" s="18">
        <f>D274+D275</f>
        <v>74554</v>
      </c>
      <c r="E273" s="23">
        <f t="shared" si="8"/>
        <v>41.190055248618783</v>
      </c>
      <c r="F273" s="18">
        <f t="shared" si="9"/>
        <v>106446</v>
      </c>
    </row>
    <row r="274" spans="1:6" ht="18.600000000000001" customHeight="1" x14ac:dyDescent="0.3">
      <c r="A274" s="10" t="s">
        <v>61</v>
      </c>
      <c r="B274" s="15" t="s">
        <v>319</v>
      </c>
      <c r="C274" s="18">
        <v>170000</v>
      </c>
      <c r="D274" s="18">
        <v>66364</v>
      </c>
      <c r="E274" s="23">
        <f t="shared" si="8"/>
        <v>39.037647058823531</v>
      </c>
      <c r="F274" s="18">
        <f t="shared" si="9"/>
        <v>103636</v>
      </c>
    </row>
    <row r="275" spans="1:6" ht="15.6" x14ac:dyDescent="0.3">
      <c r="A275" s="10" t="s">
        <v>63</v>
      </c>
      <c r="B275" s="15" t="s">
        <v>320</v>
      </c>
      <c r="C275" s="18">
        <v>11000</v>
      </c>
      <c r="D275" s="18">
        <v>8190</v>
      </c>
      <c r="E275" s="23">
        <f t="shared" si="8"/>
        <v>74.454545454545453</v>
      </c>
      <c r="F275" s="18">
        <f t="shared" si="9"/>
        <v>2810</v>
      </c>
    </row>
    <row r="276" spans="1:6" ht="15.6" x14ac:dyDescent="0.3">
      <c r="A276" s="9" t="s">
        <v>321</v>
      </c>
      <c r="B276" s="21" t="s">
        <v>322</v>
      </c>
      <c r="C276" s="19">
        <f>C277+C285</f>
        <v>263806033.69999999</v>
      </c>
      <c r="D276" s="19">
        <f>D277+D285</f>
        <v>166894407.37</v>
      </c>
      <c r="E276" s="22">
        <f t="shared" si="8"/>
        <v>63.26405997210518</v>
      </c>
      <c r="F276" s="19">
        <f t="shared" si="9"/>
        <v>96911626.329999983</v>
      </c>
    </row>
    <row r="277" spans="1:6" ht="15.6" x14ac:dyDescent="0.3">
      <c r="A277" s="10" t="s">
        <v>323</v>
      </c>
      <c r="B277" s="15" t="s">
        <v>324</v>
      </c>
      <c r="C277" s="18">
        <f>C278</f>
        <v>178579292.75</v>
      </c>
      <c r="D277" s="18">
        <f>D278</f>
        <v>112994115.36</v>
      </c>
      <c r="E277" s="23">
        <f t="shared" si="8"/>
        <v>63.273918056213155</v>
      </c>
      <c r="F277" s="18">
        <f t="shared" si="9"/>
        <v>65585177.390000001</v>
      </c>
    </row>
    <row r="278" spans="1:6" ht="31.2" x14ac:dyDescent="0.3">
      <c r="A278" s="10" t="s">
        <v>115</v>
      </c>
      <c r="B278" s="15" t="s">
        <v>325</v>
      </c>
      <c r="C278" s="18">
        <f>C279+C282</f>
        <v>178579292.75</v>
      </c>
      <c r="D278" s="18">
        <f>D279+D282</f>
        <v>112994115.36</v>
      </c>
      <c r="E278" s="23">
        <f t="shared" si="8"/>
        <v>63.273918056213155</v>
      </c>
      <c r="F278" s="18">
        <f t="shared" si="9"/>
        <v>65585177.390000001</v>
      </c>
    </row>
    <row r="279" spans="1:6" ht="15.6" x14ac:dyDescent="0.3">
      <c r="A279" s="10" t="s">
        <v>183</v>
      </c>
      <c r="B279" s="15" t="s">
        <v>326</v>
      </c>
      <c r="C279" s="18">
        <f>C280+C281</f>
        <v>133239853.10000001</v>
      </c>
      <c r="D279" s="18">
        <f>D280+D281</f>
        <v>82090528.049999997</v>
      </c>
      <c r="E279" s="23">
        <f t="shared" si="8"/>
        <v>61.611091681697445</v>
      </c>
      <c r="F279" s="18">
        <f t="shared" si="9"/>
        <v>51149325.050000012</v>
      </c>
    </row>
    <row r="280" spans="1:6" ht="48.6" customHeight="1" x14ac:dyDescent="0.3">
      <c r="A280" s="10" t="s">
        <v>266</v>
      </c>
      <c r="B280" s="15" t="s">
        <v>327</v>
      </c>
      <c r="C280" s="18">
        <v>125260982.12</v>
      </c>
      <c r="D280" s="18">
        <v>74453292.069999993</v>
      </c>
      <c r="E280" s="23">
        <f t="shared" si="8"/>
        <v>59.438534498056022</v>
      </c>
      <c r="F280" s="18">
        <f t="shared" si="9"/>
        <v>50807690.050000012</v>
      </c>
    </row>
    <row r="281" spans="1:6" ht="15.6" x14ac:dyDescent="0.3">
      <c r="A281" s="10" t="s">
        <v>185</v>
      </c>
      <c r="B281" s="15" t="s">
        <v>328</v>
      </c>
      <c r="C281" s="18">
        <v>7978870.9800000004</v>
      </c>
      <c r="D281" s="18">
        <v>7637235.9800000004</v>
      </c>
      <c r="E281" s="23">
        <f t="shared" si="8"/>
        <v>95.7182538625283</v>
      </c>
      <c r="F281" s="18">
        <f t="shared" si="9"/>
        <v>341635</v>
      </c>
    </row>
    <row r="282" spans="1:6" ht="15.6" x14ac:dyDescent="0.3">
      <c r="A282" s="10" t="s">
        <v>275</v>
      </c>
      <c r="B282" s="15" t="s">
        <v>329</v>
      </c>
      <c r="C282" s="18">
        <f>C283+C284</f>
        <v>45339439.649999999</v>
      </c>
      <c r="D282" s="18">
        <f>D283+D284</f>
        <v>30903587.309999999</v>
      </c>
      <c r="E282" s="23">
        <f t="shared" si="8"/>
        <v>68.160496796082484</v>
      </c>
      <c r="F282" s="18">
        <f t="shared" si="9"/>
        <v>14435852.34</v>
      </c>
    </row>
    <row r="283" spans="1:6" ht="48" customHeight="1" x14ac:dyDescent="0.3">
      <c r="A283" s="10" t="s">
        <v>277</v>
      </c>
      <c r="B283" s="15" t="s">
        <v>330</v>
      </c>
      <c r="C283" s="18">
        <v>41178720.509999998</v>
      </c>
      <c r="D283" s="18">
        <v>27215139.25</v>
      </c>
      <c r="E283" s="23">
        <f t="shared" si="8"/>
        <v>66.090298369982065</v>
      </c>
      <c r="F283" s="18">
        <f t="shared" si="9"/>
        <v>13963581.259999998</v>
      </c>
    </row>
    <row r="284" spans="1:6" ht="15.6" x14ac:dyDescent="0.3">
      <c r="A284" s="10" t="s">
        <v>279</v>
      </c>
      <c r="B284" s="15" t="s">
        <v>331</v>
      </c>
      <c r="C284" s="18">
        <v>4160719.14</v>
      </c>
      <c r="D284" s="18">
        <v>3688448.06</v>
      </c>
      <c r="E284" s="23">
        <f t="shared" si="8"/>
        <v>88.649292006765918</v>
      </c>
      <c r="F284" s="18">
        <f t="shared" si="9"/>
        <v>472271.08000000007</v>
      </c>
    </row>
    <row r="285" spans="1:6" ht="15.6" x14ac:dyDescent="0.3">
      <c r="A285" s="10" t="s">
        <v>332</v>
      </c>
      <c r="B285" s="15" t="s">
        <v>333</v>
      </c>
      <c r="C285" s="18">
        <f>C286+C291+C296+C299+C303</f>
        <v>85226740.950000003</v>
      </c>
      <c r="D285" s="18">
        <f>D286+D291+D296+D299+D303</f>
        <v>53900292.010000005</v>
      </c>
      <c r="E285" s="23">
        <f t="shared" si="8"/>
        <v>63.243403900216848</v>
      </c>
      <c r="F285" s="18">
        <f t="shared" si="9"/>
        <v>31326448.939999998</v>
      </c>
    </row>
    <row r="286" spans="1:6" ht="62.4" x14ac:dyDescent="0.3">
      <c r="A286" s="10" t="s">
        <v>11</v>
      </c>
      <c r="B286" s="15" t="s">
        <v>334</v>
      </c>
      <c r="C286" s="18">
        <f>C287</f>
        <v>22945667.440000001</v>
      </c>
      <c r="D286" s="18">
        <f>D287</f>
        <v>12009901.020000001</v>
      </c>
      <c r="E286" s="23">
        <f t="shared" si="8"/>
        <v>52.34060439254759</v>
      </c>
      <c r="F286" s="18">
        <f t="shared" si="9"/>
        <v>10935766.42</v>
      </c>
    </row>
    <row r="287" spans="1:6" ht="31.2" x14ac:dyDescent="0.3">
      <c r="A287" s="10" t="s">
        <v>13</v>
      </c>
      <c r="B287" s="15" t="s">
        <v>335</v>
      </c>
      <c r="C287" s="20">
        <f>C288+C289+C290</f>
        <v>22945667.440000001</v>
      </c>
      <c r="D287" s="18">
        <f>D288+D289+D290</f>
        <v>12009901.020000001</v>
      </c>
      <c r="E287" s="23">
        <f t="shared" ref="E287:E358" si="11">D287*100/C287</f>
        <v>52.34060439254759</v>
      </c>
      <c r="F287" s="18">
        <f t="shared" ref="F287:F358" si="12">C287-D287</f>
        <v>10935766.42</v>
      </c>
    </row>
    <row r="288" spans="1:6" ht="18.600000000000001" customHeight="1" x14ac:dyDescent="0.3">
      <c r="A288" s="10" t="s">
        <v>15</v>
      </c>
      <c r="B288" s="15" t="s">
        <v>336</v>
      </c>
      <c r="C288" s="18">
        <v>16673237</v>
      </c>
      <c r="D288" s="18">
        <v>9251452.2400000002</v>
      </c>
      <c r="E288" s="23">
        <f t="shared" si="11"/>
        <v>55.486839418164571</v>
      </c>
      <c r="F288" s="18">
        <f t="shared" si="12"/>
        <v>7421784.7599999998</v>
      </c>
    </row>
    <row r="289" spans="1:6" ht="31.2" x14ac:dyDescent="0.3">
      <c r="A289" s="10" t="s">
        <v>17</v>
      </c>
      <c r="B289" s="15" t="s">
        <v>337</v>
      </c>
      <c r="C289" s="18">
        <v>1227094</v>
      </c>
      <c r="D289" s="18">
        <v>229408.3</v>
      </c>
      <c r="E289" s="23">
        <f t="shared" si="11"/>
        <v>18.695250730587876</v>
      </c>
      <c r="F289" s="18">
        <f t="shared" si="12"/>
        <v>997685.7</v>
      </c>
    </row>
    <row r="290" spans="1:6" ht="46.8" x14ac:dyDescent="0.3">
      <c r="A290" s="10" t="s">
        <v>19</v>
      </c>
      <c r="B290" s="15" t="s">
        <v>338</v>
      </c>
      <c r="C290" s="18">
        <v>5045336.4400000004</v>
      </c>
      <c r="D290" s="18">
        <v>2529040.48</v>
      </c>
      <c r="E290" s="23">
        <f t="shared" si="11"/>
        <v>50.126300001511886</v>
      </c>
      <c r="F290" s="18">
        <f t="shared" si="12"/>
        <v>2516295.9600000004</v>
      </c>
    </row>
    <row r="291" spans="1:6" ht="31.2" x14ac:dyDescent="0.3">
      <c r="A291" s="10" t="s">
        <v>28</v>
      </c>
      <c r="B291" s="15" t="s">
        <v>339</v>
      </c>
      <c r="C291" s="18">
        <f>C292</f>
        <v>3913584</v>
      </c>
      <c r="D291" s="18">
        <f>D292</f>
        <v>1892742.7599999998</v>
      </c>
      <c r="E291" s="23">
        <f t="shared" si="11"/>
        <v>48.363412156223035</v>
      </c>
      <c r="F291" s="18">
        <f t="shared" si="12"/>
        <v>2020841.2400000002</v>
      </c>
    </row>
    <row r="292" spans="1:6" ht="31.2" x14ac:dyDescent="0.3">
      <c r="A292" s="10" t="s">
        <v>30</v>
      </c>
      <c r="B292" s="15" t="s">
        <v>340</v>
      </c>
      <c r="C292" s="18">
        <f>C293+C294+C295</f>
        <v>3913584</v>
      </c>
      <c r="D292" s="18">
        <f>D293+D294+D295</f>
        <v>1892742.7599999998</v>
      </c>
      <c r="E292" s="23">
        <f t="shared" si="11"/>
        <v>48.363412156223035</v>
      </c>
      <c r="F292" s="18">
        <f t="shared" si="12"/>
        <v>2020841.2400000002</v>
      </c>
    </row>
    <row r="293" spans="1:6" ht="31.2" x14ac:dyDescent="0.3">
      <c r="A293" s="10" t="s">
        <v>32</v>
      </c>
      <c r="B293" s="15" t="s">
        <v>341</v>
      </c>
      <c r="C293" s="18">
        <v>1566506</v>
      </c>
      <c r="D293" s="18">
        <v>948388.95</v>
      </c>
      <c r="E293" s="23">
        <f t="shared" si="11"/>
        <v>60.541673635466445</v>
      </c>
      <c r="F293" s="18">
        <f t="shared" si="12"/>
        <v>618117.05000000005</v>
      </c>
    </row>
    <row r="294" spans="1:6" ht="15.6" x14ac:dyDescent="0.3">
      <c r="A294" s="10" t="s">
        <v>34</v>
      </c>
      <c r="B294" s="15" t="s">
        <v>342</v>
      </c>
      <c r="C294" s="18">
        <v>1601417</v>
      </c>
      <c r="D294" s="18">
        <v>487815.85</v>
      </c>
      <c r="E294" s="23">
        <f t="shared" si="11"/>
        <v>30.461513147418817</v>
      </c>
      <c r="F294" s="18">
        <f t="shared" si="12"/>
        <v>1113601.1499999999</v>
      </c>
    </row>
    <row r="295" spans="1:6" ht="15.6" x14ac:dyDescent="0.3">
      <c r="A295" s="10" t="s">
        <v>53</v>
      </c>
      <c r="B295" s="15" t="s">
        <v>343</v>
      </c>
      <c r="C295" s="18">
        <v>745661</v>
      </c>
      <c r="D295" s="18">
        <v>456537.96</v>
      </c>
      <c r="E295" s="23">
        <f t="shared" si="11"/>
        <v>61.225940474290596</v>
      </c>
      <c r="F295" s="18">
        <f t="shared" si="12"/>
        <v>289123.03999999998</v>
      </c>
    </row>
    <row r="296" spans="1:6" ht="15.6" x14ac:dyDescent="0.3">
      <c r="A296" s="11" t="s">
        <v>78</v>
      </c>
      <c r="B296" s="15" t="s">
        <v>452</v>
      </c>
      <c r="C296" s="18">
        <f>C297</f>
        <v>3572.56</v>
      </c>
      <c r="D296" s="18">
        <f>D297</f>
        <v>3572.56</v>
      </c>
      <c r="E296" s="23">
        <f t="shared" si="11"/>
        <v>100</v>
      </c>
      <c r="F296" s="18">
        <f t="shared" si="12"/>
        <v>0</v>
      </c>
    </row>
    <row r="297" spans="1:6" ht="31.2" x14ac:dyDescent="0.3">
      <c r="A297" s="11" t="s">
        <v>80</v>
      </c>
      <c r="B297" s="15" t="s">
        <v>453</v>
      </c>
      <c r="C297" s="18">
        <f>C298</f>
        <v>3572.56</v>
      </c>
      <c r="D297" s="18">
        <f>D298</f>
        <v>3572.56</v>
      </c>
      <c r="E297" s="23">
        <f t="shared" si="11"/>
        <v>100</v>
      </c>
      <c r="F297" s="18">
        <f t="shared" si="12"/>
        <v>0</v>
      </c>
    </row>
    <row r="298" spans="1:6" ht="31.2" x14ac:dyDescent="0.3">
      <c r="A298" s="11" t="s">
        <v>82</v>
      </c>
      <c r="B298" s="15" t="s">
        <v>454</v>
      </c>
      <c r="C298" s="18">
        <v>3572.56</v>
      </c>
      <c r="D298" s="18">
        <v>3572.56</v>
      </c>
      <c r="E298" s="23">
        <f t="shared" si="11"/>
        <v>100</v>
      </c>
      <c r="F298" s="18">
        <f t="shared" si="12"/>
        <v>0</v>
      </c>
    </row>
    <row r="299" spans="1:6" ht="30.6" customHeight="1" x14ac:dyDescent="0.3">
      <c r="A299" s="10" t="s">
        <v>115</v>
      </c>
      <c r="B299" s="15" t="s">
        <v>344</v>
      </c>
      <c r="C299" s="18">
        <f>C300</f>
        <v>58351476.950000003</v>
      </c>
      <c r="D299" s="18">
        <f>D300</f>
        <v>39991863.670000002</v>
      </c>
      <c r="E299" s="23">
        <f t="shared" si="11"/>
        <v>68.536163539216119</v>
      </c>
      <c r="F299" s="18">
        <f t="shared" si="12"/>
        <v>18359613.280000001</v>
      </c>
    </row>
    <row r="300" spans="1:6" ht="15.6" x14ac:dyDescent="0.3">
      <c r="A300" s="10" t="s">
        <v>183</v>
      </c>
      <c r="B300" s="15" t="s">
        <v>345</v>
      </c>
      <c r="C300" s="18">
        <f>C301+C302</f>
        <v>58351476.950000003</v>
      </c>
      <c r="D300" s="18">
        <f>D301+D302</f>
        <v>39991863.670000002</v>
      </c>
      <c r="E300" s="23">
        <f t="shared" si="11"/>
        <v>68.536163539216119</v>
      </c>
      <c r="F300" s="18">
        <f t="shared" si="12"/>
        <v>18359613.280000001</v>
      </c>
    </row>
    <row r="301" spans="1:6" ht="45.6" customHeight="1" x14ac:dyDescent="0.3">
      <c r="A301" s="10" t="s">
        <v>266</v>
      </c>
      <c r="B301" s="15" t="s">
        <v>346</v>
      </c>
      <c r="C301" s="18">
        <v>57292934.07</v>
      </c>
      <c r="D301" s="18">
        <v>38943808.170000002</v>
      </c>
      <c r="E301" s="23">
        <f>D301*100/C301</f>
        <v>67.973143289220971</v>
      </c>
      <c r="F301" s="18">
        <f t="shared" si="12"/>
        <v>18349125.899999999</v>
      </c>
    </row>
    <row r="302" spans="1:6" ht="15.6" x14ac:dyDescent="0.3">
      <c r="A302" s="11" t="s">
        <v>185</v>
      </c>
      <c r="B302" s="15" t="s">
        <v>455</v>
      </c>
      <c r="C302" s="18">
        <v>1058542.8799999999</v>
      </c>
      <c r="D302" s="18">
        <v>1048055.5</v>
      </c>
      <c r="E302" s="23">
        <f>D302*100/C302</f>
        <v>99.009262619573818</v>
      </c>
      <c r="F302" s="18">
        <f t="shared" si="12"/>
        <v>10487.379999999888</v>
      </c>
    </row>
    <row r="303" spans="1:6" ht="15.6" x14ac:dyDescent="0.3">
      <c r="A303" s="10" t="s">
        <v>36</v>
      </c>
      <c r="B303" s="15" t="s">
        <v>347</v>
      </c>
      <c r="C303" s="18">
        <f>C304</f>
        <v>12440</v>
      </c>
      <c r="D303" s="18">
        <f>D304</f>
        <v>2212</v>
      </c>
      <c r="E303" s="23">
        <f t="shared" si="11"/>
        <v>17.781350482315112</v>
      </c>
      <c r="F303" s="18">
        <f t="shared" si="12"/>
        <v>10228</v>
      </c>
    </row>
    <row r="304" spans="1:6" ht="15.6" x14ac:dyDescent="0.3">
      <c r="A304" s="10" t="s">
        <v>38</v>
      </c>
      <c r="B304" s="15" t="s">
        <v>348</v>
      </c>
      <c r="C304" s="18">
        <f>C305+C306</f>
        <v>12440</v>
      </c>
      <c r="D304" s="18">
        <f>D305+D306</f>
        <v>2212</v>
      </c>
      <c r="E304" s="23">
        <f t="shared" si="11"/>
        <v>17.781350482315112</v>
      </c>
      <c r="F304" s="18">
        <f t="shared" si="12"/>
        <v>10228</v>
      </c>
    </row>
    <row r="305" spans="1:6" ht="16.2" customHeight="1" x14ac:dyDescent="0.3">
      <c r="A305" s="10" t="s">
        <v>61</v>
      </c>
      <c r="B305" s="15" t="s">
        <v>349</v>
      </c>
      <c r="C305" s="18">
        <v>11246</v>
      </c>
      <c r="D305" s="18">
        <v>1317</v>
      </c>
      <c r="E305" s="23">
        <f t="shared" si="11"/>
        <v>11.710830517517339</v>
      </c>
      <c r="F305" s="18">
        <f t="shared" si="12"/>
        <v>9929</v>
      </c>
    </row>
    <row r="306" spans="1:6" ht="15.6" x14ac:dyDescent="0.3">
      <c r="A306" s="10" t="s">
        <v>63</v>
      </c>
      <c r="B306" s="15" t="s">
        <v>350</v>
      </c>
      <c r="C306" s="18">
        <v>1194</v>
      </c>
      <c r="D306" s="18">
        <v>895</v>
      </c>
      <c r="E306" s="23">
        <f t="shared" si="11"/>
        <v>74.958123953098834</v>
      </c>
      <c r="F306" s="18">
        <f t="shared" si="12"/>
        <v>299</v>
      </c>
    </row>
    <row r="307" spans="1:6" ht="15.6" x14ac:dyDescent="0.3">
      <c r="A307" s="9" t="s">
        <v>351</v>
      </c>
      <c r="B307" s="21" t="s">
        <v>352</v>
      </c>
      <c r="C307" s="19">
        <f>C308+C312+C319</f>
        <v>138996432.84999999</v>
      </c>
      <c r="D307" s="19">
        <f>D308+D312+D319</f>
        <v>116620593.65000001</v>
      </c>
      <c r="E307" s="22">
        <f t="shared" si="11"/>
        <v>83.901860831099739</v>
      </c>
      <c r="F307" s="19">
        <f t="shared" si="12"/>
        <v>22375839.199999988</v>
      </c>
    </row>
    <row r="308" spans="1:6" ht="15.6" x14ac:dyDescent="0.3">
      <c r="A308" s="10" t="s">
        <v>353</v>
      </c>
      <c r="B308" s="15" t="s">
        <v>354</v>
      </c>
      <c r="C308" s="18">
        <f>C309</f>
        <v>21500000</v>
      </c>
      <c r="D308" s="18">
        <f>D309</f>
        <v>14038845.52</v>
      </c>
      <c r="E308" s="23">
        <f t="shared" si="11"/>
        <v>65.296955906976748</v>
      </c>
      <c r="F308" s="18">
        <f t="shared" si="12"/>
        <v>7461154.4800000004</v>
      </c>
    </row>
    <row r="309" spans="1:6" ht="15.6" x14ac:dyDescent="0.3">
      <c r="A309" s="10" t="s">
        <v>78</v>
      </c>
      <c r="B309" s="15" t="s">
        <v>355</v>
      </c>
      <c r="C309" s="18">
        <f t="shared" ref="C309:D310" si="13">C310</f>
        <v>21500000</v>
      </c>
      <c r="D309" s="18">
        <f t="shared" si="13"/>
        <v>14038845.52</v>
      </c>
      <c r="E309" s="23">
        <f t="shared" si="11"/>
        <v>65.296955906976748</v>
      </c>
      <c r="F309" s="18">
        <f t="shared" si="12"/>
        <v>7461154.4800000004</v>
      </c>
    </row>
    <row r="310" spans="1:6" ht="31.2" x14ac:dyDescent="0.3">
      <c r="A310" s="10" t="s">
        <v>80</v>
      </c>
      <c r="B310" s="15" t="s">
        <v>356</v>
      </c>
      <c r="C310" s="18">
        <f t="shared" si="13"/>
        <v>21500000</v>
      </c>
      <c r="D310" s="18">
        <f t="shared" si="13"/>
        <v>14038845.52</v>
      </c>
      <c r="E310" s="23">
        <f t="shared" si="11"/>
        <v>65.296955906976748</v>
      </c>
      <c r="F310" s="18">
        <f t="shared" si="12"/>
        <v>7461154.4800000004</v>
      </c>
    </row>
    <row r="311" spans="1:6" ht="31.2" x14ac:dyDescent="0.3">
      <c r="A311" s="10" t="s">
        <v>82</v>
      </c>
      <c r="B311" s="15" t="s">
        <v>357</v>
      </c>
      <c r="C311" s="18">
        <v>21500000</v>
      </c>
      <c r="D311" s="18">
        <v>14038845.52</v>
      </c>
      <c r="E311" s="23">
        <f t="shared" si="11"/>
        <v>65.296955906976748</v>
      </c>
      <c r="F311" s="18">
        <f t="shared" si="12"/>
        <v>7461154.4800000004</v>
      </c>
    </row>
    <row r="312" spans="1:6" ht="15.6" x14ac:dyDescent="0.3">
      <c r="A312" s="10" t="s">
        <v>358</v>
      </c>
      <c r="B312" s="15" t="s">
        <v>359</v>
      </c>
      <c r="C312" s="18">
        <f>C313+C316</f>
        <v>14648954</v>
      </c>
      <c r="D312" s="18">
        <f>D313+D316</f>
        <v>11450519.440000001</v>
      </c>
      <c r="E312" s="23">
        <f t="shared" si="11"/>
        <v>78.166123260404817</v>
      </c>
      <c r="F312" s="18">
        <f t="shared" si="12"/>
        <v>3198434.5599999987</v>
      </c>
    </row>
    <row r="313" spans="1:6" ht="62.4" x14ac:dyDescent="0.3">
      <c r="A313" s="10" t="s">
        <v>11</v>
      </c>
      <c r="B313" s="15" t="s">
        <v>360</v>
      </c>
      <c r="C313" s="18">
        <f>C314</f>
        <v>8134394</v>
      </c>
      <c r="D313" s="18">
        <f>D314</f>
        <v>4935959.4400000004</v>
      </c>
      <c r="E313" s="23">
        <f t="shared" si="11"/>
        <v>60.680112618100388</v>
      </c>
      <c r="F313" s="18">
        <f t="shared" si="12"/>
        <v>3198434.5599999996</v>
      </c>
    </row>
    <row r="314" spans="1:6" ht="15.6" x14ac:dyDescent="0.3">
      <c r="A314" s="10" t="s">
        <v>133</v>
      </c>
      <c r="B314" s="15" t="s">
        <v>361</v>
      </c>
      <c r="C314" s="18">
        <f>C315</f>
        <v>8134394</v>
      </c>
      <c r="D314" s="18">
        <f>D315</f>
        <v>4935959.4400000004</v>
      </c>
      <c r="E314" s="23">
        <f t="shared" si="11"/>
        <v>60.680112618100388</v>
      </c>
      <c r="F314" s="18">
        <f t="shared" si="12"/>
        <v>3198434.5599999996</v>
      </c>
    </row>
    <row r="315" spans="1:6" ht="31.2" x14ac:dyDescent="0.3">
      <c r="A315" s="10" t="s">
        <v>137</v>
      </c>
      <c r="B315" s="15" t="s">
        <v>362</v>
      </c>
      <c r="C315" s="18">
        <v>8134394</v>
      </c>
      <c r="D315" s="18">
        <v>4935959.4400000004</v>
      </c>
      <c r="E315" s="23">
        <f t="shared" si="11"/>
        <v>60.680112618100388</v>
      </c>
      <c r="F315" s="18">
        <f t="shared" si="12"/>
        <v>3198434.5599999996</v>
      </c>
    </row>
    <row r="316" spans="1:6" ht="15.6" x14ac:dyDescent="0.3">
      <c r="A316" s="10" t="s">
        <v>78</v>
      </c>
      <c r="B316" s="15" t="s">
        <v>363</v>
      </c>
      <c r="C316" s="18">
        <f>C317</f>
        <v>6514560</v>
      </c>
      <c r="D316" s="18">
        <f>D317</f>
        <v>6514560</v>
      </c>
      <c r="E316" s="23">
        <f t="shared" si="11"/>
        <v>100</v>
      </c>
      <c r="F316" s="18">
        <f t="shared" si="12"/>
        <v>0</v>
      </c>
    </row>
    <row r="317" spans="1:6" ht="31.2" x14ac:dyDescent="0.3">
      <c r="A317" s="10" t="s">
        <v>80</v>
      </c>
      <c r="B317" s="15" t="s">
        <v>364</v>
      </c>
      <c r="C317" s="18">
        <f>C318</f>
        <v>6514560</v>
      </c>
      <c r="D317" s="18">
        <f>D318</f>
        <v>6514560</v>
      </c>
      <c r="E317" s="23">
        <f t="shared" si="11"/>
        <v>100</v>
      </c>
      <c r="F317" s="18">
        <f t="shared" si="12"/>
        <v>0</v>
      </c>
    </row>
    <row r="318" spans="1:6" ht="31.2" x14ac:dyDescent="0.3">
      <c r="A318" s="10" t="s">
        <v>82</v>
      </c>
      <c r="B318" s="15" t="s">
        <v>365</v>
      </c>
      <c r="C318" s="18">
        <v>6514560</v>
      </c>
      <c r="D318" s="18">
        <v>6514560</v>
      </c>
      <c r="E318" s="23">
        <f t="shared" si="11"/>
        <v>100</v>
      </c>
      <c r="F318" s="18">
        <f t="shared" si="12"/>
        <v>0</v>
      </c>
    </row>
    <row r="319" spans="1:6" ht="15.6" x14ac:dyDescent="0.3">
      <c r="A319" s="10" t="s">
        <v>366</v>
      </c>
      <c r="B319" s="15" t="s">
        <v>367</v>
      </c>
      <c r="C319" s="18">
        <f>C320+C323+C326+C329</f>
        <v>102847478.84999999</v>
      </c>
      <c r="D319" s="18">
        <f>D320+D323+D326+D329</f>
        <v>91131228.689999998</v>
      </c>
      <c r="E319" s="23">
        <f t="shared" si="11"/>
        <v>88.608130903152428</v>
      </c>
      <c r="F319" s="18">
        <f t="shared" si="12"/>
        <v>11716250.159999996</v>
      </c>
    </row>
    <row r="320" spans="1:6" ht="31.2" x14ac:dyDescent="0.3">
      <c r="A320" s="10" t="s">
        <v>28</v>
      </c>
      <c r="B320" s="15" t="s">
        <v>457</v>
      </c>
      <c r="C320" s="18">
        <f>C321</f>
        <v>659531</v>
      </c>
      <c r="D320" s="18">
        <f>D321</f>
        <v>0</v>
      </c>
      <c r="E320" s="23">
        <f t="shared" si="11"/>
        <v>0</v>
      </c>
      <c r="F320" s="18">
        <f t="shared" si="12"/>
        <v>659531</v>
      </c>
    </row>
    <row r="321" spans="1:6" ht="31.2" x14ac:dyDescent="0.3">
      <c r="A321" s="10" t="s">
        <v>30</v>
      </c>
      <c r="B321" s="15" t="s">
        <v>458</v>
      </c>
      <c r="C321" s="18">
        <f>C322</f>
        <v>659531</v>
      </c>
      <c r="D321" s="18">
        <f>D322</f>
        <v>0</v>
      </c>
      <c r="E321" s="23">
        <f t="shared" si="11"/>
        <v>0</v>
      </c>
      <c r="F321" s="18">
        <f t="shared" si="12"/>
        <v>659531</v>
      </c>
    </row>
    <row r="322" spans="1:6" ht="15.6" x14ac:dyDescent="0.3">
      <c r="A322" s="10" t="s">
        <v>34</v>
      </c>
      <c r="B322" s="15" t="s">
        <v>462</v>
      </c>
      <c r="C322" s="18">
        <v>659531</v>
      </c>
      <c r="D322" s="18">
        <v>0</v>
      </c>
      <c r="E322" s="23">
        <f t="shared" si="11"/>
        <v>0</v>
      </c>
      <c r="F322" s="18">
        <f t="shared" si="12"/>
        <v>659531</v>
      </c>
    </row>
    <row r="323" spans="1:6" ht="15.6" x14ac:dyDescent="0.3">
      <c r="A323" s="10" t="s">
        <v>78</v>
      </c>
      <c r="B323" s="15" t="s">
        <v>368</v>
      </c>
      <c r="C323" s="18">
        <f>C324</f>
        <v>37035947.850000001</v>
      </c>
      <c r="D323" s="18">
        <f>D324</f>
        <v>36650628.689999998</v>
      </c>
      <c r="E323" s="23">
        <f t="shared" si="11"/>
        <v>98.959607672090399</v>
      </c>
      <c r="F323" s="18">
        <f t="shared" si="12"/>
        <v>385319.16000000387</v>
      </c>
    </row>
    <row r="324" spans="1:6" ht="31.2" x14ac:dyDescent="0.3">
      <c r="A324" s="10" t="s">
        <v>80</v>
      </c>
      <c r="B324" s="15" t="s">
        <v>369</v>
      </c>
      <c r="C324" s="18">
        <f>C325</f>
        <v>37035947.850000001</v>
      </c>
      <c r="D324" s="18">
        <f>D325</f>
        <v>36650628.689999998</v>
      </c>
      <c r="E324" s="23">
        <f t="shared" si="11"/>
        <v>98.959607672090399</v>
      </c>
      <c r="F324" s="18">
        <f t="shared" si="12"/>
        <v>385319.16000000387</v>
      </c>
    </row>
    <row r="325" spans="1:6" ht="15.6" x14ac:dyDescent="0.3">
      <c r="A325" s="10" t="s">
        <v>370</v>
      </c>
      <c r="B325" s="15" t="s">
        <v>371</v>
      </c>
      <c r="C325" s="18">
        <v>37035947.850000001</v>
      </c>
      <c r="D325" s="18">
        <v>36650628.689999998</v>
      </c>
      <c r="E325" s="23">
        <f t="shared" si="11"/>
        <v>98.959607672090399</v>
      </c>
      <c r="F325" s="18">
        <f t="shared" si="12"/>
        <v>385319.16000000387</v>
      </c>
    </row>
    <row r="326" spans="1:6" ht="31.2" x14ac:dyDescent="0.3">
      <c r="A326" s="10" t="s">
        <v>213</v>
      </c>
      <c r="B326" s="15" t="s">
        <v>372</v>
      </c>
      <c r="C326" s="18">
        <f>C327</f>
        <v>46006000</v>
      </c>
      <c r="D326" s="18">
        <f>D327</f>
        <v>46006000</v>
      </c>
      <c r="E326" s="23">
        <f t="shared" si="11"/>
        <v>100</v>
      </c>
      <c r="F326" s="18">
        <f t="shared" si="12"/>
        <v>0</v>
      </c>
    </row>
    <row r="327" spans="1:6" ht="15.6" x14ac:dyDescent="0.3">
      <c r="A327" s="10" t="s">
        <v>214</v>
      </c>
      <c r="B327" s="15" t="s">
        <v>373</v>
      </c>
      <c r="C327" s="18">
        <f>C328</f>
        <v>46006000</v>
      </c>
      <c r="D327" s="18">
        <f>D328</f>
        <v>46006000</v>
      </c>
      <c r="E327" s="23">
        <f t="shared" si="11"/>
        <v>100</v>
      </c>
      <c r="F327" s="18">
        <f t="shared" si="12"/>
        <v>0</v>
      </c>
    </row>
    <row r="328" spans="1:6" ht="31.8" customHeight="1" x14ac:dyDescent="0.3">
      <c r="A328" s="10" t="s">
        <v>215</v>
      </c>
      <c r="B328" s="15" t="s">
        <v>374</v>
      </c>
      <c r="C328" s="18">
        <v>46006000</v>
      </c>
      <c r="D328" s="18">
        <v>46006000</v>
      </c>
      <c r="E328" s="23">
        <f t="shared" si="11"/>
        <v>100</v>
      </c>
      <c r="F328" s="18">
        <f t="shared" si="12"/>
        <v>0</v>
      </c>
    </row>
    <row r="329" spans="1:6" ht="31.2" x14ac:dyDescent="0.3">
      <c r="A329" s="10" t="s">
        <v>115</v>
      </c>
      <c r="B329" s="15" t="s">
        <v>375</v>
      </c>
      <c r="C329" s="18">
        <f>C330</f>
        <v>19146000</v>
      </c>
      <c r="D329" s="18">
        <f>D330</f>
        <v>8474600</v>
      </c>
      <c r="E329" s="23">
        <f t="shared" si="11"/>
        <v>44.263031442598979</v>
      </c>
      <c r="F329" s="18">
        <f t="shared" si="12"/>
        <v>10671400</v>
      </c>
    </row>
    <row r="330" spans="1:6" ht="15.6" x14ac:dyDescent="0.3">
      <c r="A330" s="10" t="s">
        <v>183</v>
      </c>
      <c r="B330" s="15" t="s">
        <v>376</v>
      </c>
      <c r="C330" s="18">
        <f>C331</f>
        <v>19146000</v>
      </c>
      <c r="D330" s="18">
        <f>D331</f>
        <v>8474600</v>
      </c>
      <c r="E330" s="23">
        <f t="shared" si="11"/>
        <v>44.263031442598979</v>
      </c>
      <c r="F330" s="18">
        <f t="shared" si="12"/>
        <v>10671400</v>
      </c>
    </row>
    <row r="331" spans="1:6" ht="15.6" x14ac:dyDescent="0.3">
      <c r="A331" s="10" t="s">
        <v>185</v>
      </c>
      <c r="B331" s="15" t="s">
        <v>377</v>
      </c>
      <c r="C331" s="18">
        <v>19146000</v>
      </c>
      <c r="D331" s="18">
        <v>8474600</v>
      </c>
      <c r="E331" s="23">
        <f t="shared" si="11"/>
        <v>44.263031442598979</v>
      </c>
      <c r="F331" s="18">
        <f t="shared" si="12"/>
        <v>10671400</v>
      </c>
    </row>
    <row r="332" spans="1:6" ht="15.6" x14ac:dyDescent="0.3">
      <c r="A332" s="9" t="s">
        <v>378</v>
      </c>
      <c r="B332" s="21" t="s">
        <v>379</v>
      </c>
      <c r="C332" s="19">
        <f>C333+C344</f>
        <v>412116677.62</v>
      </c>
      <c r="D332" s="19">
        <f>D333+D344</f>
        <v>185886169.19</v>
      </c>
      <c r="E332" s="22">
        <f t="shared" si="11"/>
        <v>45.105228515260393</v>
      </c>
      <c r="F332" s="19">
        <f t="shared" si="12"/>
        <v>226230508.43000001</v>
      </c>
    </row>
    <row r="333" spans="1:6" ht="15.6" x14ac:dyDescent="0.3">
      <c r="A333" s="10" t="s">
        <v>380</v>
      </c>
      <c r="B333" s="15" t="s">
        <v>381</v>
      </c>
      <c r="C333" s="18">
        <f>C334+C337</f>
        <v>354267516.42000002</v>
      </c>
      <c r="D333" s="18">
        <f>D334+D337</f>
        <v>173760684.32999998</v>
      </c>
      <c r="E333" s="23">
        <f t="shared" si="11"/>
        <v>49.047873789252222</v>
      </c>
      <c r="F333" s="18">
        <f t="shared" si="12"/>
        <v>180506832.09000003</v>
      </c>
    </row>
    <row r="334" spans="1:6" ht="31.2" x14ac:dyDescent="0.3">
      <c r="A334" s="10" t="s">
        <v>213</v>
      </c>
      <c r="B334" s="15" t="s">
        <v>382</v>
      </c>
      <c r="C334" s="18">
        <f>C335</f>
        <v>157002242.11000001</v>
      </c>
      <c r="D334" s="18">
        <f>D335</f>
        <v>44061455.93</v>
      </c>
      <c r="E334" s="23">
        <f t="shared" si="11"/>
        <v>28.064220827578598</v>
      </c>
      <c r="F334" s="18">
        <f t="shared" si="12"/>
        <v>112940786.18000001</v>
      </c>
    </row>
    <row r="335" spans="1:6" ht="15.6" x14ac:dyDescent="0.3">
      <c r="A335" s="10" t="s">
        <v>214</v>
      </c>
      <c r="B335" s="15" t="s">
        <v>383</v>
      </c>
      <c r="C335" s="18">
        <f>C336</f>
        <v>157002242.11000001</v>
      </c>
      <c r="D335" s="18">
        <f>D336</f>
        <v>44061455.93</v>
      </c>
      <c r="E335" s="23">
        <f t="shared" si="11"/>
        <v>28.064220827578598</v>
      </c>
      <c r="F335" s="18">
        <f t="shared" si="12"/>
        <v>112940786.18000001</v>
      </c>
    </row>
    <row r="336" spans="1:6" ht="32.4" customHeight="1" x14ac:dyDescent="0.3">
      <c r="A336" s="10" t="s">
        <v>226</v>
      </c>
      <c r="B336" s="15" t="s">
        <v>384</v>
      </c>
      <c r="C336" s="18">
        <v>157002242.11000001</v>
      </c>
      <c r="D336" s="18">
        <v>44061455.93</v>
      </c>
      <c r="E336" s="23">
        <f t="shared" si="11"/>
        <v>28.064220827578598</v>
      </c>
      <c r="F336" s="18">
        <f t="shared" si="12"/>
        <v>112940786.18000001</v>
      </c>
    </row>
    <row r="337" spans="1:6" ht="31.2" x14ac:dyDescent="0.3">
      <c r="A337" s="10" t="s">
        <v>115</v>
      </c>
      <c r="B337" s="15" t="s">
        <v>385</v>
      </c>
      <c r="C337" s="18">
        <f>C338+C341</f>
        <v>197265274.31</v>
      </c>
      <c r="D337" s="18">
        <f>D338+D341</f>
        <v>129699228.39999999</v>
      </c>
      <c r="E337" s="23">
        <f t="shared" si="11"/>
        <v>65.748636628350113</v>
      </c>
      <c r="F337" s="18">
        <f t="shared" si="12"/>
        <v>67566045.910000011</v>
      </c>
    </row>
    <row r="338" spans="1:6" ht="15.6" x14ac:dyDescent="0.3">
      <c r="A338" s="10" t="s">
        <v>183</v>
      </c>
      <c r="B338" s="15" t="s">
        <v>386</v>
      </c>
      <c r="C338" s="18">
        <f>C339+C340</f>
        <v>145788995.89000002</v>
      </c>
      <c r="D338" s="18">
        <f>D339+D340</f>
        <v>96577067.159999996</v>
      </c>
      <c r="E338" s="23">
        <f t="shared" si="11"/>
        <v>66.244414793053963</v>
      </c>
      <c r="F338" s="18">
        <f t="shared" si="12"/>
        <v>49211928.730000019</v>
      </c>
    </row>
    <row r="339" spans="1:6" ht="46.8" customHeight="1" x14ac:dyDescent="0.3">
      <c r="A339" s="10" t="s">
        <v>266</v>
      </c>
      <c r="B339" s="15" t="s">
        <v>387</v>
      </c>
      <c r="C339" s="18">
        <v>138206907.68000001</v>
      </c>
      <c r="D339" s="18">
        <v>91357652.670000002</v>
      </c>
      <c r="E339" s="23">
        <f t="shared" si="11"/>
        <v>66.102088675282914</v>
      </c>
      <c r="F339" s="18">
        <f t="shared" si="12"/>
        <v>46849255.010000005</v>
      </c>
    </row>
    <row r="340" spans="1:6" ht="15.6" x14ac:dyDescent="0.3">
      <c r="A340" s="10" t="s">
        <v>185</v>
      </c>
      <c r="B340" s="15" t="s">
        <v>388</v>
      </c>
      <c r="C340" s="18">
        <v>7582088.21</v>
      </c>
      <c r="D340" s="18">
        <v>5219414.49</v>
      </c>
      <c r="E340" s="23">
        <f t="shared" si="11"/>
        <v>68.838746601709616</v>
      </c>
      <c r="F340" s="18">
        <f t="shared" si="12"/>
        <v>2362673.7199999997</v>
      </c>
    </row>
    <row r="341" spans="1:6" ht="15.6" x14ac:dyDescent="0.3">
      <c r="A341" s="10" t="s">
        <v>275</v>
      </c>
      <c r="B341" s="15" t="s">
        <v>389</v>
      </c>
      <c r="C341" s="18">
        <f>C342+C343</f>
        <v>51476278.420000002</v>
      </c>
      <c r="D341" s="18">
        <f>D342+D343</f>
        <v>33122161.239999998</v>
      </c>
      <c r="E341" s="23">
        <f t="shared" si="11"/>
        <v>64.344514126979107</v>
      </c>
      <c r="F341" s="18">
        <f t="shared" si="12"/>
        <v>18354117.180000003</v>
      </c>
    </row>
    <row r="342" spans="1:6" ht="46.2" customHeight="1" x14ac:dyDescent="0.3">
      <c r="A342" s="10" t="s">
        <v>277</v>
      </c>
      <c r="B342" s="15" t="s">
        <v>390</v>
      </c>
      <c r="C342" s="18">
        <v>48996361.829999998</v>
      </c>
      <c r="D342" s="18">
        <v>32341879.649999999</v>
      </c>
      <c r="E342" s="23">
        <f t="shared" si="11"/>
        <v>66.008737061365608</v>
      </c>
      <c r="F342" s="18">
        <f t="shared" si="12"/>
        <v>16654482.18</v>
      </c>
    </row>
    <row r="343" spans="1:6" ht="15.6" x14ac:dyDescent="0.3">
      <c r="A343" s="10" t="s">
        <v>279</v>
      </c>
      <c r="B343" s="15" t="s">
        <v>391</v>
      </c>
      <c r="C343" s="18">
        <v>2479916.59</v>
      </c>
      <c r="D343" s="18">
        <v>780281.59</v>
      </c>
      <c r="E343" s="23">
        <f t="shared" si="11"/>
        <v>31.464025570311623</v>
      </c>
      <c r="F343" s="18">
        <f t="shared" si="12"/>
        <v>1699635</v>
      </c>
    </row>
    <row r="344" spans="1:6" ht="15.6" x14ac:dyDescent="0.3">
      <c r="A344" s="10" t="s">
        <v>392</v>
      </c>
      <c r="B344" s="15" t="s">
        <v>393</v>
      </c>
      <c r="C344" s="18">
        <f>C345+C353+C358</f>
        <v>57849161.200000003</v>
      </c>
      <c r="D344" s="18">
        <f>D345+D353+D358</f>
        <v>12125484.859999999</v>
      </c>
      <c r="E344" s="23">
        <f t="shared" si="11"/>
        <v>20.960519752531866</v>
      </c>
      <c r="F344" s="18">
        <f t="shared" si="12"/>
        <v>45723676.340000004</v>
      </c>
    </row>
    <row r="345" spans="1:6" ht="62.4" x14ac:dyDescent="0.3">
      <c r="A345" s="10" t="s">
        <v>11</v>
      </c>
      <c r="B345" s="15" t="s">
        <v>394</v>
      </c>
      <c r="C345" s="18">
        <f>C346+C348</f>
        <v>19390412</v>
      </c>
      <c r="D345" s="18">
        <f>D346+D348</f>
        <v>10872539.159999998</v>
      </c>
      <c r="E345" s="23">
        <f t="shared" si="11"/>
        <v>56.071728439808282</v>
      </c>
      <c r="F345" s="18">
        <f t="shared" si="12"/>
        <v>8517872.8400000017</v>
      </c>
    </row>
    <row r="346" spans="1:6" ht="15.6" x14ac:dyDescent="0.3">
      <c r="A346" s="10" t="s">
        <v>133</v>
      </c>
      <c r="B346" s="15" t="s">
        <v>430</v>
      </c>
      <c r="C346" s="18">
        <f>C347</f>
        <v>50000</v>
      </c>
      <c r="D346" s="18">
        <f>D347</f>
        <v>45846.7</v>
      </c>
      <c r="E346" s="23">
        <f t="shared" si="11"/>
        <v>91.693399999999997</v>
      </c>
      <c r="F346" s="18">
        <f t="shared" si="12"/>
        <v>4153.3000000000029</v>
      </c>
    </row>
    <row r="347" spans="1:6" ht="46.8" x14ac:dyDescent="0.3">
      <c r="A347" s="10" t="s">
        <v>432</v>
      </c>
      <c r="B347" s="15" t="s">
        <v>431</v>
      </c>
      <c r="C347" s="18">
        <v>50000</v>
      </c>
      <c r="D347" s="18">
        <v>45846.7</v>
      </c>
      <c r="E347" s="23">
        <f t="shared" si="11"/>
        <v>91.693399999999997</v>
      </c>
      <c r="F347" s="18">
        <f t="shared" si="12"/>
        <v>4153.3000000000029</v>
      </c>
    </row>
    <row r="348" spans="1:6" ht="31.2" x14ac:dyDescent="0.3">
      <c r="A348" s="10" t="s">
        <v>13</v>
      </c>
      <c r="B348" s="15" t="s">
        <v>395</v>
      </c>
      <c r="C348" s="18">
        <f>C349+C350+C351+C352</f>
        <v>19340412</v>
      </c>
      <c r="D348" s="18">
        <f>D349+D350+D351+D352</f>
        <v>10826692.459999999</v>
      </c>
      <c r="E348" s="23">
        <f>D348*100/C348</f>
        <v>55.979637145268676</v>
      </c>
      <c r="F348" s="18">
        <f>C348-D348</f>
        <v>8513719.540000001</v>
      </c>
    </row>
    <row r="349" spans="1:6" ht="17.399999999999999" customHeight="1" x14ac:dyDescent="0.3">
      <c r="A349" s="10" t="s">
        <v>15</v>
      </c>
      <c r="B349" s="15" t="s">
        <v>396</v>
      </c>
      <c r="C349" s="18">
        <v>14342053</v>
      </c>
      <c r="D349" s="18">
        <v>8259418.0499999998</v>
      </c>
      <c r="E349" s="23">
        <f t="shared" si="11"/>
        <v>57.58881277317829</v>
      </c>
      <c r="F349" s="18">
        <f t="shared" si="12"/>
        <v>6082634.9500000002</v>
      </c>
    </row>
    <row r="350" spans="1:6" ht="31.2" x14ac:dyDescent="0.3">
      <c r="A350" s="10" t="s">
        <v>17</v>
      </c>
      <c r="B350" s="15" t="s">
        <v>397</v>
      </c>
      <c r="C350" s="18">
        <v>558000</v>
      </c>
      <c r="D350" s="18">
        <v>262916.57</v>
      </c>
      <c r="E350" s="23">
        <f t="shared" si="11"/>
        <v>47.11766487455197</v>
      </c>
      <c r="F350" s="18">
        <f t="shared" si="12"/>
        <v>295083.43</v>
      </c>
    </row>
    <row r="351" spans="1:6" ht="62.4" x14ac:dyDescent="0.3">
      <c r="A351" s="11" t="s">
        <v>154</v>
      </c>
      <c r="B351" s="15" t="s">
        <v>456</v>
      </c>
      <c r="C351" s="18">
        <v>100000</v>
      </c>
      <c r="D351" s="18">
        <v>81421</v>
      </c>
      <c r="E351" s="23">
        <f t="shared" si="11"/>
        <v>81.421000000000006</v>
      </c>
      <c r="F351" s="18">
        <f>C351-D351</f>
        <v>18579</v>
      </c>
    </row>
    <row r="352" spans="1:6" ht="46.8" x14ac:dyDescent="0.3">
      <c r="A352" s="10" t="s">
        <v>19</v>
      </c>
      <c r="B352" s="15" t="s">
        <v>398</v>
      </c>
      <c r="C352" s="18">
        <v>4340359</v>
      </c>
      <c r="D352" s="18">
        <v>2222936.84</v>
      </c>
      <c r="E352" s="23">
        <f t="shared" si="11"/>
        <v>51.215506367100048</v>
      </c>
      <c r="F352" s="18">
        <f t="shared" si="12"/>
        <v>2117422.16</v>
      </c>
    </row>
    <row r="353" spans="1:6" ht="31.2" x14ac:dyDescent="0.3">
      <c r="A353" s="10" t="s">
        <v>28</v>
      </c>
      <c r="B353" s="15" t="s">
        <v>399</v>
      </c>
      <c r="C353" s="18">
        <f>C354</f>
        <v>38455689.200000003</v>
      </c>
      <c r="D353" s="18">
        <f>D354</f>
        <v>1250650.7000000002</v>
      </c>
      <c r="E353" s="23">
        <f t="shared" si="11"/>
        <v>3.2521864151117597</v>
      </c>
      <c r="F353" s="18">
        <f t="shared" si="12"/>
        <v>37205038.5</v>
      </c>
    </row>
    <row r="354" spans="1:6" ht="31.2" x14ac:dyDescent="0.3">
      <c r="A354" s="10" t="s">
        <v>30</v>
      </c>
      <c r="B354" s="15" t="s">
        <v>400</v>
      </c>
      <c r="C354" s="18">
        <f>C355+C356+C357</f>
        <v>38455689.200000003</v>
      </c>
      <c r="D354" s="18">
        <f>D355+D356+D357</f>
        <v>1250650.7000000002</v>
      </c>
      <c r="E354" s="23">
        <f t="shared" si="11"/>
        <v>3.2521864151117597</v>
      </c>
      <c r="F354" s="18">
        <f t="shared" si="12"/>
        <v>37205038.5</v>
      </c>
    </row>
    <row r="355" spans="1:6" ht="31.2" x14ac:dyDescent="0.3">
      <c r="A355" s="10" t="s">
        <v>32</v>
      </c>
      <c r="B355" s="15" t="s">
        <v>401</v>
      </c>
      <c r="C355" s="18">
        <v>752931</v>
      </c>
      <c r="D355" s="18">
        <v>548628.47</v>
      </c>
      <c r="E355" s="23">
        <f t="shared" si="11"/>
        <v>72.865703497398826</v>
      </c>
      <c r="F355" s="18">
        <f t="shared" si="12"/>
        <v>204302.53000000003</v>
      </c>
    </row>
    <row r="356" spans="1:6" ht="15.6" x14ac:dyDescent="0.3">
      <c r="A356" s="10" t="s">
        <v>34</v>
      </c>
      <c r="B356" s="15" t="s">
        <v>402</v>
      </c>
      <c r="C356" s="18">
        <v>37405788.200000003</v>
      </c>
      <c r="D356" s="18">
        <v>553946.86</v>
      </c>
      <c r="E356" s="23">
        <f t="shared" si="11"/>
        <v>1.4809121439659971</v>
      </c>
      <c r="F356" s="18">
        <f t="shared" si="12"/>
        <v>36851841.340000004</v>
      </c>
    </row>
    <row r="357" spans="1:6" ht="15.6" x14ac:dyDescent="0.3">
      <c r="A357" s="10" t="s">
        <v>53</v>
      </c>
      <c r="B357" s="15" t="s">
        <v>403</v>
      </c>
      <c r="C357" s="18">
        <v>296970</v>
      </c>
      <c r="D357" s="18">
        <v>148075.37</v>
      </c>
      <c r="E357" s="23">
        <f t="shared" si="11"/>
        <v>49.862063508098458</v>
      </c>
      <c r="F357" s="18">
        <f t="shared" si="12"/>
        <v>148894.63</v>
      </c>
    </row>
    <row r="358" spans="1:6" ht="15.6" x14ac:dyDescent="0.3">
      <c r="A358" s="10" t="s">
        <v>36</v>
      </c>
      <c r="B358" s="15" t="s">
        <v>404</v>
      </c>
      <c r="C358" s="18">
        <f>C359</f>
        <v>3060</v>
      </c>
      <c r="D358" s="18">
        <f>D359</f>
        <v>2295</v>
      </c>
      <c r="E358" s="23">
        <f t="shared" si="11"/>
        <v>75</v>
      </c>
      <c r="F358" s="18">
        <f t="shared" si="12"/>
        <v>765</v>
      </c>
    </row>
    <row r="359" spans="1:6" ht="15.6" x14ac:dyDescent="0.3">
      <c r="A359" s="10" t="s">
        <v>38</v>
      </c>
      <c r="B359" s="15" t="s">
        <v>405</v>
      </c>
      <c r="C359" s="18">
        <f>C360</f>
        <v>3060</v>
      </c>
      <c r="D359" s="18">
        <f>D360</f>
        <v>2295</v>
      </c>
      <c r="E359" s="23">
        <f t="shared" ref="E359:E369" si="14">D359*100/C359</f>
        <v>75</v>
      </c>
      <c r="F359" s="18">
        <f t="shared" ref="F359:F369" si="15">C359-D359</f>
        <v>765</v>
      </c>
    </row>
    <row r="360" spans="1:6" ht="15.6" x14ac:dyDescent="0.3">
      <c r="A360" s="10" t="s">
        <v>63</v>
      </c>
      <c r="B360" s="15" t="s">
        <v>406</v>
      </c>
      <c r="C360" s="18">
        <v>3060</v>
      </c>
      <c r="D360" s="18">
        <v>2295</v>
      </c>
      <c r="E360" s="23">
        <f t="shared" si="14"/>
        <v>75</v>
      </c>
      <c r="F360" s="18">
        <f t="shared" si="15"/>
        <v>765</v>
      </c>
    </row>
    <row r="361" spans="1:6" ht="15.6" x14ac:dyDescent="0.3">
      <c r="A361" s="9" t="s">
        <v>407</v>
      </c>
      <c r="B361" s="21" t="s">
        <v>408</v>
      </c>
      <c r="C361" s="19">
        <f t="shared" ref="C361:D364" si="16">C362</f>
        <v>6000000</v>
      </c>
      <c r="D361" s="19">
        <f t="shared" si="16"/>
        <v>4400000</v>
      </c>
      <c r="E361" s="22">
        <f t="shared" si="14"/>
        <v>73.333333333333329</v>
      </c>
      <c r="F361" s="19">
        <f t="shared" si="15"/>
        <v>1600000</v>
      </c>
    </row>
    <row r="362" spans="1:6" ht="15.6" x14ac:dyDescent="0.3">
      <c r="A362" s="10" t="s">
        <v>409</v>
      </c>
      <c r="B362" s="15" t="s">
        <v>410</v>
      </c>
      <c r="C362" s="18">
        <f t="shared" si="16"/>
        <v>6000000</v>
      </c>
      <c r="D362" s="18">
        <f t="shared" si="16"/>
        <v>4400000</v>
      </c>
      <c r="E362" s="23">
        <f t="shared" si="14"/>
        <v>73.333333333333329</v>
      </c>
      <c r="F362" s="18">
        <f t="shared" si="15"/>
        <v>1600000</v>
      </c>
    </row>
    <row r="363" spans="1:6" ht="31.2" x14ac:dyDescent="0.3">
      <c r="A363" s="10" t="s">
        <v>115</v>
      </c>
      <c r="B363" s="15" t="s">
        <v>411</v>
      </c>
      <c r="C363" s="18">
        <f t="shared" si="16"/>
        <v>6000000</v>
      </c>
      <c r="D363" s="18">
        <f t="shared" si="16"/>
        <v>4400000</v>
      </c>
      <c r="E363" s="23">
        <f t="shared" si="14"/>
        <v>73.333333333333329</v>
      </c>
      <c r="F363" s="18">
        <f t="shared" si="15"/>
        <v>1600000</v>
      </c>
    </row>
    <row r="364" spans="1:6" ht="15.6" x14ac:dyDescent="0.3">
      <c r="A364" s="10" t="s">
        <v>183</v>
      </c>
      <c r="B364" s="15" t="s">
        <v>412</v>
      </c>
      <c r="C364" s="18">
        <f t="shared" si="16"/>
        <v>6000000</v>
      </c>
      <c r="D364" s="18">
        <f t="shared" si="16"/>
        <v>4400000</v>
      </c>
      <c r="E364" s="23">
        <f t="shared" si="14"/>
        <v>73.333333333333329</v>
      </c>
      <c r="F364" s="18">
        <f t="shared" si="15"/>
        <v>1600000</v>
      </c>
    </row>
    <row r="365" spans="1:6" ht="47.4" customHeight="1" x14ac:dyDescent="0.3">
      <c r="A365" s="10" t="s">
        <v>266</v>
      </c>
      <c r="B365" s="15" t="s">
        <v>413</v>
      </c>
      <c r="C365" s="18">
        <v>6000000</v>
      </c>
      <c r="D365" s="18">
        <v>4400000</v>
      </c>
      <c r="E365" s="23">
        <f t="shared" si="14"/>
        <v>73.333333333333329</v>
      </c>
      <c r="F365" s="18">
        <f t="shared" si="15"/>
        <v>1600000</v>
      </c>
    </row>
    <row r="366" spans="1:6" ht="31.2" x14ac:dyDescent="0.3">
      <c r="A366" s="9" t="s">
        <v>414</v>
      </c>
      <c r="B366" s="21" t="s">
        <v>415</v>
      </c>
      <c r="C366" s="19">
        <f t="shared" ref="C366:D368" si="17">C367</f>
        <v>32186670.25</v>
      </c>
      <c r="D366" s="19">
        <f t="shared" si="17"/>
        <v>15084178.67</v>
      </c>
      <c r="E366" s="22">
        <f t="shared" si="14"/>
        <v>46.864675820264445</v>
      </c>
      <c r="F366" s="19">
        <f t="shared" si="15"/>
        <v>17102491.579999998</v>
      </c>
    </row>
    <row r="367" spans="1:6" ht="31.2" x14ac:dyDescent="0.3">
      <c r="A367" s="10" t="s">
        <v>416</v>
      </c>
      <c r="B367" s="15" t="s">
        <v>417</v>
      </c>
      <c r="C367" s="18">
        <f t="shared" si="17"/>
        <v>32186670.25</v>
      </c>
      <c r="D367" s="18">
        <f t="shared" si="17"/>
        <v>15084178.67</v>
      </c>
      <c r="E367" s="23">
        <f t="shared" si="14"/>
        <v>46.864675820264445</v>
      </c>
      <c r="F367" s="18">
        <f t="shared" si="15"/>
        <v>17102491.579999998</v>
      </c>
    </row>
    <row r="368" spans="1:6" ht="15.6" x14ac:dyDescent="0.3">
      <c r="A368" s="10" t="s">
        <v>418</v>
      </c>
      <c r="B368" s="15" t="s">
        <v>419</v>
      </c>
      <c r="C368" s="18">
        <f t="shared" si="17"/>
        <v>32186670.25</v>
      </c>
      <c r="D368" s="18">
        <f t="shared" si="17"/>
        <v>15084178.67</v>
      </c>
      <c r="E368" s="23">
        <f t="shared" si="14"/>
        <v>46.864675820264445</v>
      </c>
      <c r="F368" s="18">
        <f t="shared" si="15"/>
        <v>17102491.579999998</v>
      </c>
    </row>
    <row r="369" spans="1:6" ht="15.6" x14ac:dyDescent="0.3">
      <c r="A369" s="10" t="s">
        <v>420</v>
      </c>
      <c r="B369" s="15" t="s">
        <v>421</v>
      </c>
      <c r="C369" s="18">
        <v>32186670.25</v>
      </c>
      <c r="D369" s="18">
        <v>15084178.67</v>
      </c>
      <c r="E369" s="23">
        <f t="shared" si="14"/>
        <v>46.864675820264445</v>
      </c>
      <c r="F369" s="18">
        <f t="shared" si="15"/>
        <v>17102491.579999998</v>
      </c>
    </row>
    <row r="370" spans="1:6" ht="12.9" customHeight="1" x14ac:dyDescent="0.3">
      <c r="A370" s="3"/>
      <c r="B370" s="3"/>
      <c r="C370" s="4"/>
      <c r="D370" s="4"/>
      <c r="E370" s="2"/>
    </row>
  </sheetData>
  <mergeCells count="1">
    <mergeCell ref="A2:F2"/>
  </mergeCells>
  <pageMargins left="0.78740157480314965" right="0.59055118110236227" top="0.59055118110236227" bottom="0.39370078740157483" header="0" footer="0"/>
  <pageSetup paperSize="9" scale="55" fitToHeight="0" orientation="portrait" r:id="rId1"/>
  <headerFooter>
    <evenFooter>&amp;R&amp;D&amp; СТР. &amp;P</even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Code&gt;0503317M&lt;/Code&gt;&#10;  &lt;DocLink&gt;2170814&lt;/DocLink&gt;&#10;  &lt;DocName&gt;Отчет об исполнении консолидированного бюджета субъекта Российской Федерации и бюджета территориального государственного внебюджетного фонда&lt;/DocName&gt;&#10;  &lt;VariantName&gt;0503317G_20210101_1_%N&lt;/VariantName&gt;&#10;  &lt;VariantLink xsi:nil=&quot;true&quot; /&gt;&#10;  &lt;SvodReportLink xsi:nil=&quot;true&quot; /&gt;&#10;  &lt;ReportLink xsi:nil=&quot;true&quot; /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DA8FB84F-049C-4D82-B110-807014F4644C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Расходы</vt:lpstr>
      <vt:lpstr>Расходы!Заголовки_для_печати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Svyatchik</dc:creator>
  <cp:lastModifiedBy>Попова</cp:lastModifiedBy>
  <cp:lastPrinted>2022-09-20T07:54:49Z</cp:lastPrinted>
  <dcterms:created xsi:type="dcterms:W3CDTF">2021-12-20T08:37:51Z</dcterms:created>
  <dcterms:modified xsi:type="dcterms:W3CDTF">2022-09-20T07:55:13Z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Отчет об исполнении консолидированного бюджета субъекта Российской Федерации и бюджета территориального государственного внебюджетного фонда</vt:lpwstr>
  </property>
  <property fmtid="{D5CDD505-2E9C-101B-9397-08002B2CF9AE}" pid="3" name="Название отчета">
    <vt:lpwstr>0503317G_20210101_1.xlsx</vt:lpwstr>
  </property>
  <property fmtid="{D5CDD505-2E9C-101B-9397-08002B2CF9AE}" pid="4" name="Версия клиента">
    <vt:lpwstr>20.2.0.34827 (.NET 4.7.2)</vt:lpwstr>
  </property>
  <property fmtid="{D5CDD505-2E9C-101B-9397-08002B2CF9AE}" pid="5" name="Версия базы">
    <vt:lpwstr>20.2.0.151747823</vt:lpwstr>
  </property>
  <property fmtid="{D5CDD505-2E9C-101B-9397-08002B2CF9AE}" pid="6" name="Тип сервера">
    <vt:lpwstr>MSSQL</vt:lpwstr>
  </property>
  <property fmtid="{D5CDD505-2E9C-101B-9397-08002B2CF9AE}" pid="7" name="Сервер">
    <vt:lpwstr>10.33.68.91</vt:lpwstr>
  </property>
  <property fmtid="{D5CDD505-2E9C-101B-9397-08002B2CF9AE}" pid="8" name="База">
    <vt:lpwstr>smart</vt:lpwstr>
  </property>
  <property fmtid="{D5CDD505-2E9C-101B-9397-08002B2CF9AE}" pid="9" name="Пользователь">
    <vt:lpwstr>uhta8</vt:lpwstr>
  </property>
  <property fmtid="{D5CDD505-2E9C-101B-9397-08002B2CF9AE}" pid="10" name="Шаблон">
    <vt:lpwstr>0503317G_20210101_1.xlt</vt:lpwstr>
  </property>
  <property fmtid="{D5CDD505-2E9C-101B-9397-08002B2CF9AE}" pid="11" name="Локальная база">
    <vt:lpwstr>не используется</vt:lpwstr>
  </property>
</Properties>
</file>