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1720" windowHeight="11940"/>
  </bookViews>
  <sheets>
    <sheet name="Расходы" sheetId="3" r:id="rId1"/>
  </sheets>
  <definedNames>
    <definedName name="_xlnm._FilterDatabase" localSheetId="0" hidden="1">Расходы!$A$5:$F$366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319" i="3" l="1"/>
  <c r="F318" i="3"/>
  <c r="F317" i="3"/>
  <c r="E319" i="3"/>
  <c r="E318" i="3"/>
  <c r="E317" i="3"/>
  <c r="D316" i="3"/>
  <c r="C316" i="3"/>
  <c r="C305" i="3"/>
  <c r="D318" i="3"/>
  <c r="C318" i="3"/>
  <c r="C317" i="3" s="1"/>
  <c r="D317" i="3"/>
  <c r="D254" i="3"/>
  <c r="F295" i="3" l="1"/>
  <c r="E295" i="3"/>
  <c r="F265" i="3"/>
  <c r="E265" i="3"/>
  <c r="F251" i="3"/>
  <c r="F249" i="3"/>
  <c r="E251" i="3"/>
  <c r="D211" i="3"/>
  <c r="C211" i="3"/>
  <c r="F207" i="3"/>
  <c r="E207" i="3"/>
  <c r="D206" i="3"/>
  <c r="D205" i="3" s="1"/>
  <c r="C206" i="3"/>
  <c r="C205" i="3" s="1"/>
  <c r="F205" i="3" s="1"/>
  <c r="C120" i="3"/>
  <c r="F119" i="3"/>
  <c r="E119" i="3"/>
  <c r="D118" i="3"/>
  <c r="C118" i="3"/>
  <c r="C117" i="3" s="1"/>
  <c r="D93" i="3"/>
  <c r="D92" i="3" s="1"/>
  <c r="C93" i="3"/>
  <c r="C92" i="3" s="1"/>
  <c r="F94" i="3"/>
  <c r="E94" i="3"/>
  <c r="F44" i="3"/>
  <c r="E44" i="3"/>
  <c r="F299" i="3"/>
  <c r="E299" i="3"/>
  <c r="E298" i="3"/>
  <c r="D297" i="3"/>
  <c r="C297" i="3"/>
  <c r="F348" i="3"/>
  <c r="D345" i="3"/>
  <c r="C345" i="3"/>
  <c r="E348" i="3"/>
  <c r="D294" i="3"/>
  <c r="D293" i="3" s="1"/>
  <c r="C294" i="3"/>
  <c r="C293" i="3" s="1"/>
  <c r="D264" i="3"/>
  <c r="D263" i="3" s="1"/>
  <c r="C264" i="3"/>
  <c r="C263" i="3" s="1"/>
  <c r="F263" i="3" s="1"/>
  <c r="D250" i="3"/>
  <c r="C250" i="3"/>
  <c r="F214" i="3"/>
  <c r="F213" i="3"/>
  <c r="E214" i="3"/>
  <c r="F345" i="3" l="1"/>
  <c r="E293" i="3"/>
  <c r="F250" i="3"/>
  <c r="F293" i="3"/>
  <c r="E263" i="3"/>
  <c r="E205" i="3"/>
  <c r="E250" i="3"/>
  <c r="E206" i="3"/>
  <c r="F294" i="3"/>
  <c r="F264" i="3"/>
  <c r="E345" i="3"/>
  <c r="E264" i="3"/>
  <c r="E294" i="3"/>
  <c r="F206" i="3"/>
  <c r="F118" i="3"/>
  <c r="E118" i="3"/>
  <c r="E92" i="3"/>
  <c r="F93" i="3"/>
  <c r="E93" i="3"/>
  <c r="F92" i="3"/>
  <c r="E14" i="3"/>
  <c r="D189" i="3" l="1"/>
  <c r="C26" i="3"/>
  <c r="D11" i="3" l="1"/>
  <c r="D10" i="3" s="1"/>
  <c r="D9" i="3" s="1"/>
  <c r="C11" i="3"/>
  <c r="C10" i="3" s="1"/>
  <c r="C9" i="3" s="1"/>
  <c r="D17" i="3"/>
  <c r="D16" i="3" s="1"/>
  <c r="C17" i="3"/>
  <c r="C16" i="3" s="1"/>
  <c r="D23" i="3"/>
  <c r="D22" i="3" s="1"/>
  <c r="C23" i="3"/>
  <c r="C22" i="3" s="1"/>
  <c r="D29" i="3"/>
  <c r="D28" i="3" s="1"/>
  <c r="C29" i="3"/>
  <c r="C28" i="3" s="1"/>
  <c r="D26" i="3"/>
  <c r="D33" i="3"/>
  <c r="D32" i="3" s="1"/>
  <c r="C33" i="3"/>
  <c r="C32" i="3" s="1"/>
  <c r="C38" i="3"/>
  <c r="C37" i="3" s="1"/>
  <c r="D38" i="3"/>
  <c r="D37" i="3" s="1"/>
  <c r="D43" i="3"/>
  <c r="C43" i="3"/>
  <c r="D46" i="3"/>
  <c r="C46" i="3"/>
  <c r="D48" i="3"/>
  <c r="C48" i="3"/>
  <c r="D54" i="3"/>
  <c r="D53" i="3" s="1"/>
  <c r="C54" i="3"/>
  <c r="C53" i="3" s="1"/>
  <c r="D59" i="3"/>
  <c r="D58" i="3" s="1"/>
  <c r="C59" i="3"/>
  <c r="C58" i="3" s="1"/>
  <c r="D64" i="3"/>
  <c r="D63" i="3" s="1"/>
  <c r="C64" i="3"/>
  <c r="C63" i="3" s="1"/>
  <c r="D67" i="3"/>
  <c r="D66" i="3" s="1"/>
  <c r="C67" i="3"/>
  <c r="C66" i="3" s="1"/>
  <c r="D75" i="3"/>
  <c r="D74" i="3" s="1"/>
  <c r="C75" i="3"/>
  <c r="C74" i="3" s="1"/>
  <c r="D72" i="3"/>
  <c r="D71" i="3" s="1"/>
  <c r="C72" i="3"/>
  <c r="C71" i="3" s="1"/>
  <c r="D79" i="3"/>
  <c r="D78" i="3" s="1"/>
  <c r="C79" i="3"/>
  <c r="C78" i="3" s="1"/>
  <c r="D84" i="3"/>
  <c r="D83" i="3" s="1"/>
  <c r="C84" i="3"/>
  <c r="C83" i="3" s="1"/>
  <c r="D90" i="3"/>
  <c r="D89" i="3" s="1"/>
  <c r="C90" i="3"/>
  <c r="C89" i="3" s="1"/>
  <c r="D96" i="3"/>
  <c r="D95" i="3" s="1"/>
  <c r="C96" i="3"/>
  <c r="C95" i="3" s="1"/>
  <c r="D99" i="3"/>
  <c r="C99" i="3"/>
  <c r="D101" i="3"/>
  <c r="C101" i="3"/>
  <c r="C108" i="3"/>
  <c r="C107" i="3" s="1"/>
  <c r="D108" i="3"/>
  <c r="D107" i="3" s="1"/>
  <c r="D113" i="3"/>
  <c r="D112" i="3" s="1"/>
  <c r="C113" i="3"/>
  <c r="C112" i="3" s="1"/>
  <c r="D120" i="3"/>
  <c r="D117" i="3" s="1"/>
  <c r="D125" i="3"/>
  <c r="D124" i="3" s="1"/>
  <c r="C125" i="3"/>
  <c r="C124" i="3" s="1"/>
  <c r="D128" i="3"/>
  <c r="D127" i="3" s="1"/>
  <c r="C128" i="3"/>
  <c r="C127" i="3" s="1"/>
  <c r="C134" i="3"/>
  <c r="C133" i="3" s="1"/>
  <c r="D134" i="3"/>
  <c r="D133" i="3" s="1"/>
  <c r="D137" i="3"/>
  <c r="D136" i="3" s="1"/>
  <c r="C137" i="3"/>
  <c r="C136" i="3" s="1"/>
  <c r="D141" i="3"/>
  <c r="D140" i="3" s="1"/>
  <c r="C141" i="3"/>
  <c r="C140" i="3" s="1"/>
  <c r="D144" i="3"/>
  <c r="D143" i="3" s="1"/>
  <c r="C144" i="3"/>
  <c r="C143" i="3" s="1"/>
  <c r="D148" i="3"/>
  <c r="D147" i="3" s="1"/>
  <c r="D146" i="3" s="1"/>
  <c r="C148" i="3"/>
  <c r="C147" i="3" s="1"/>
  <c r="C146" i="3" s="1"/>
  <c r="D152" i="3"/>
  <c r="D151" i="3" s="1"/>
  <c r="C152" i="3"/>
  <c r="C151" i="3" s="1"/>
  <c r="D157" i="3"/>
  <c r="D156" i="3" s="1"/>
  <c r="C157" i="3"/>
  <c r="C156" i="3" s="1"/>
  <c r="D162" i="3"/>
  <c r="C162" i="3"/>
  <c r="D165" i="3"/>
  <c r="C165" i="3"/>
  <c r="D172" i="3"/>
  <c r="D171" i="3" s="1"/>
  <c r="C172" i="3"/>
  <c r="C171" i="3" s="1"/>
  <c r="D175" i="3"/>
  <c r="D174" i="3" s="1"/>
  <c r="C175" i="3"/>
  <c r="C174" i="3" s="1"/>
  <c r="D179" i="3"/>
  <c r="D178" i="3" s="1"/>
  <c r="C179" i="3"/>
  <c r="C178" i="3" s="1"/>
  <c r="D182" i="3"/>
  <c r="D181" i="3" s="1"/>
  <c r="C182" i="3"/>
  <c r="C181" i="3" s="1"/>
  <c r="D185" i="3"/>
  <c r="C185" i="3"/>
  <c r="C184" i="3" s="1"/>
  <c r="D188" i="3"/>
  <c r="C189" i="3"/>
  <c r="C188" i="3" s="1"/>
  <c r="D193" i="3"/>
  <c r="D192" i="3" s="1"/>
  <c r="C193" i="3"/>
  <c r="C192" i="3" s="1"/>
  <c r="C197" i="3"/>
  <c r="C196" i="3" s="1"/>
  <c r="D197" i="3"/>
  <c r="D196" i="3" s="1"/>
  <c r="D202" i="3"/>
  <c r="D201" i="3" s="1"/>
  <c r="C202" i="3"/>
  <c r="C201" i="3" s="1"/>
  <c r="D209" i="3"/>
  <c r="D208" i="3" s="1"/>
  <c r="C209" i="3"/>
  <c r="C208" i="3" s="1"/>
  <c r="D218" i="3"/>
  <c r="D217" i="3" s="1"/>
  <c r="C218" i="3"/>
  <c r="C217" i="3" s="1"/>
  <c r="D221" i="3"/>
  <c r="D220" i="3" s="1"/>
  <c r="C221" i="3"/>
  <c r="C220" i="3" s="1"/>
  <c r="D226" i="3"/>
  <c r="C226" i="3"/>
  <c r="D229" i="3"/>
  <c r="C229" i="3"/>
  <c r="D184" i="3" l="1"/>
  <c r="E185" i="3"/>
  <c r="C106" i="3"/>
  <c r="D106" i="3"/>
  <c r="E107" i="3"/>
  <c r="F117" i="3"/>
  <c r="E117" i="3"/>
  <c r="D195" i="3"/>
  <c r="C195" i="3"/>
  <c r="C123" i="3"/>
  <c r="C42" i="3"/>
  <c r="F43" i="3"/>
  <c r="D42" i="3"/>
  <c r="E43" i="3"/>
  <c r="D139" i="3"/>
  <c r="D123" i="3"/>
  <c r="C225" i="3"/>
  <c r="C224" i="3" s="1"/>
  <c r="C216" i="3"/>
  <c r="C170" i="3"/>
  <c r="D225" i="3"/>
  <c r="D224" i="3" s="1"/>
  <c r="C139" i="3"/>
  <c r="C132" i="3"/>
  <c r="C45" i="3"/>
  <c r="C161" i="3"/>
  <c r="C150" i="3" s="1"/>
  <c r="D132" i="3"/>
  <c r="D45" i="3"/>
  <c r="C187" i="3"/>
  <c r="C98" i="3"/>
  <c r="C77" i="3" s="1"/>
  <c r="D216" i="3"/>
  <c r="D170" i="3"/>
  <c r="D161" i="3"/>
  <c r="D150" i="3" s="1"/>
  <c r="D98" i="3"/>
  <c r="D77" i="3" s="1"/>
  <c r="C15" i="3"/>
  <c r="D187" i="3"/>
  <c r="D177" i="3"/>
  <c r="D15" i="3"/>
  <c r="C177" i="3"/>
  <c r="C52" i="3"/>
  <c r="D52" i="3"/>
  <c r="D234" i="3"/>
  <c r="C234" i="3"/>
  <c r="D237" i="3"/>
  <c r="C237" i="3"/>
  <c r="D241" i="3"/>
  <c r="D240" i="3" s="1"/>
  <c r="D239" i="3" s="1"/>
  <c r="C241" i="3"/>
  <c r="C240" i="3" s="1"/>
  <c r="C239" i="3" s="1"/>
  <c r="D245" i="3"/>
  <c r="D244" i="3" s="1"/>
  <c r="C245" i="3"/>
  <c r="C244" i="3" s="1"/>
  <c r="D248" i="3"/>
  <c r="D247" i="3" s="1"/>
  <c r="C248" i="3"/>
  <c r="C247" i="3" s="1"/>
  <c r="D253" i="3"/>
  <c r="C254" i="3"/>
  <c r="C253" i="3" s="1"/>
  <c r="C259" i="3"/>
  <c r="C258" i="3" s="1"/>
  <c r="D259" i="3"/>
  <c r="D258" i="3" s="1"/>
  <c r="C267" i="3"/>
  <c r="C266" i="3" s="1"/>
  <c r="D267" i="3"/>
  <c r="D266" i="3" s="1"/>
  <c r="D270" i="3"/>
  <c r="D269" i="3" s="1"/>
  <c r="C270" i="3"/>
  <c r="C269" i="3" s="1"/>
  <c r="C284" i="3"/>
  <c r="C283" i="3" s="1"/>
  <c r="C279" i="3"/>
  <c r="C276" i="3"/>
  <c r="D276" i="3"/>
  <c r="D279" i="3"/>
  <c r="D284" i="3"/>
  <c r="D283" i="3" s="1"/>
  <c r="D289" i="3"/>
  <c r="D288" i="3" s="1"/>
  <c r="C289" i="3"/>
  <c r="C288" i="3" s="1"/>
  <c r="D296" i="3"/>
  <c r="C296" i="3"/>
  <c r="D301" i="3"/>
  <c r="D300" i="3" s="1"/>
  <c r="C301" i="3"/>
  <c r="C300" i="3" s="1"/>
  <c r="D307" i="3"/>
  <c r="D306" i="3" s="1"/>
  <c r="D305" i="3" s="1"/>
  <c r="C307" i="3"/>
  <c r="C306" i="3" s="1"/>
  <c r="D311" i="3"/>
  <c r="D310" i="3" s="1"/>
  <c r="C311" i="3"/>
  <c r="C310" i="3" s="1"/>
  <c r="D314" i="3"/>
  <c r="D313" i="3" s="1"/>
  <c r="C314" i="3"/>
  <c r="C313" i="3" s="1"/>
  <c r="D321" i="3"/>
  <c r="D320" i="3" s="1"/>
  <c r="C321" i="3"/>
  <c r="C320" i="3" s="1"/>
  <c r="D324" i="3"/>
  <c r="D323" i="3" s="1"/>
  <c r="C324" i="3"/>
  <c r="C323" i="3" s="1"/>
  <c r="D327" i="3"/>
  <c r="D326" i="3" s="1"/>
  <c r="C327" i="3"/>
  <c r="C326" i="3" s="1"/>
  <c r="D332" i="3"/>
  <c r="D331" i="3" s="1"/>
  <c r="C332" i="3"/>
  <c r="C331" i="3" s="1"/>
  <c r="D335" i="3"/>
  <c r="C335" i="3"/>
  <c r="D338" i="3"/>
  <c r="C338" i="3"/>
  <c r="C351" i="3"/>
  <c r="C350" i="3" s="1"/>
  <c r="D343" i="3"/>
  <c r="C343" i="3"/>
  <c r="D351" i="3"/>
  <c r="D350" i="3" s="1"/>
  <c r="D356" i="3"/>
  <c r="D355" i="3" s="1"/>
  <c r="C356" i="3"/>
  <c r="C355" i="3" s="1"/>
  <c r="D361" i="3"/>
  <c r="D360" i="3" s="1"/>
  <c r="D359" i="3" s="1"/>
  <c r="D358" i="3" s="1"/>
  <c r="C361" i="3"/>
  <c r="C360" i="3" s="1"/>
  <c r="C359" i="3" s="1"/>
  <c r="C358" i="3" s="1"/>
  <c r="D365" i="3"/>
  <c r="D364" i="3" s="1"/>
  <c r="D363" i="3" s="1"/>
  <c r="C365" i="3"/>
  <c r="C364" i="3" s="1"/>
  <c r="C363" i="3" s="1"/>
  <c r="E106" i="3" l="1"/>
  <c r="C105" i="3"/>
  <c r="F106" i="3"/>
  <c r="D282" i="3"/>
  <c r="C252" i="3"/>
  <c r="C243" i="3"/>
  <c r="C31" i="3"/>
  <c r="C8" i="3" s="1"/>
  <c r="C282" i="3"/>
  <c r="D252" i="3"/>
  <c r="E42" i="3"/>
  <c r="F77" i="3"/>
  <c r="D31" i="3"/>
  <c r="D8" i="3" s="1"/>
  <c r="F42" i="3"/>
  <c r="C275" i="3"/>
  <c r="C274" i="3" s="1"/>
  <c r="D105" i="3"/>
  <c r="D131" i="3"/>
  <c r="D169" i="3"/>
  <c r="C131" i="3"/>
  <c r="C309" i="3"/>
  <c r="D275" i="3"/>
  <c r="D274" i="3" s="1"/>
  <c r="D309" i="3"/>
  <c r="C342" i="3"/>
  <c r="C341" i="3" s="1"/>
  <c r="C334" i="3"/>
  <c r="C330" i="3" s="1"/>
  <c r="D243" i="3"/>
  <c r="D233" i="3"/>
  <c r="D232" i="3" s="1"/>
  <c r="C169" i="3"/>
  <c r="D342" i="3"/>
  <c r="D341" i="3" s="1"/>
  <c r="D334" i="3"/>
  <c r="D330" i="3" s="1"/>
  <c r="C233" i="3"/>
  <c r="C232" i="3" s="1"/>
  <c r="A68" i="3"/>
  <c r="A69" i="3"/>
  <c r="A70" i="3"/>
  <c r="D215" i="3" l="1"/>
  <c r="C273" i="3"/>
  <c r="C329" i="3"/>
  <c r="D273" i="3"/>
  <c r="D304" i="3"/>
  <c r="C215" i="3"/>
  <c r="C304" i="3"/>
  <c r="D329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7" i="3"/>
  <c r="E347" i="3"/>
  <c r="F346" i="3"/>
  <c r="E346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3" i="3"/>
  <c r="E303" i="3"/>
  <c r="F302" i="3"/>
  <c r="E302" i="3"/>
  <c r="F301" i="3"/>
  <c r="E301" i="3"/>
  <c r="F300" i="3"/>
  <c r="E300" i="3"/>
  <c r="F298" i="3"/>
  <c r="F297" i="3"/>
  <c r="E297" i="3"/>
  <c r="F296" i="3"/>
  <c r="E296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E213" i="3"/>
  <c r="F212" i="3"/>
  <c r="E212" i="3"/>
  <c r="F211" i="3"/>
  <c r="E211" i="3"/>
  <c r="F210" i="3"/>
  <c r="E210" i="3"/>
  <c r="F209" i="3"/>
  <c r="E209" i="3"/>
  <c r="F208" i="3"/>
  <c r="E208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E77" i="3"/>
  <c r="F76" i="3"/>
  <c r="E76" i="3"/>
  <c r="F73" i="3"/>
  <c r="E73" i="3"/>
  <c r="F70" i="3"/>
  <c r="E70" i="3"/>
  <c r="F69" i="3"/>
  <c r="E69" i="3"/>
  <c r="F68" i="3"/>
  <c r="E68" i="3"/>
  <c r="F65" i="3"/>
  <c r="E65" i="3"/>
  <c r="F62" i="3"/>
  <c r="E62" i="3"/>
  <c r="F61" i="3"/>
  <c r="E61" i="3"/>
  <c r="F60" i="3"/>
  <c r="E60" i="3"/>
  <c r="F57" i="3"/>
  <c r="E57" i="3"/>
  <c r="F56" i="3"/>
  <c r="E56" i="3"/>
  <c r="F55" i="3"/>
  <c r="E55" i="3"/>
  <c r="F52" i="3"/>
  <c r="E52" i="3"/>
  <c r="F51" i="3"/>
  <c r="E51" i="3"/>
  <c r="F50" i="3"/>
  <c r="E50" i="3"/>
  <c r="F49" i="3"/>
  <c r="E49" i="3"/>
  <c r="F47" i="3"/>
  <c r="E47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74" i="3"/>
  <c r="F74" i="3"/>
  <c r="F71" i="3"/>
  <c r="F66" i="3"/>
  <c r="F63" i="3"/>
  <c r="E58" i="3"/>
  <c r="F58" i="3"/>
  <c r="F53" i="3"/>
  <c r="E48" i="3"/>
  <c r="F48" i="3"/>
  <c r="F46" i="3"/>
  <c r="F37" i="3"/>
  <c r="E37" i="3"/>
  <c r="F32" i="3"/>
  <c r="F26" i="3"/>
  <c r="F28" i="3"/>
  <c r="F22" i="3"/>
  <c r="F16" i="3"/>
  <c r="C6" i="3" l="1"/>
  <c r="D6" i="3"/>
  <c r="F273" i="3"/>
  <c r="E215" i="3"/>
  <c r="F215" i="3"/>
  <c r="E329" i="3"/>
  <c r="E273" i="3"/>
  <c r="F304" i="3"/>
  <c r="E304" i="3"/>
  <c r="F329" i="3"/>
  <c r="E11" i="3"/>
  <c r="E66" i="3"/>
  <c r="E26" i="3"/>
  <c r="F23" i="3"/>
  <c r="E23" i="3"/>
  <c r="E22" i="3"/>
  <c r="F11" i="3"/>
  <c r="E16" i="3"/>
  <c r="E28" i="3"/>
  <c r="E32" i="3"/>
  <c r="E53" i="3"/>
  <c r="E63" i="3"/>
  <c r="E71" i="3"/>
  <c r="E17" i="3"/>
  <c r="E33" i="3"/>
  <c r="E46" i="3"/>
  <c r="E54" i="3"/>
  <c r="F17" i="3"/>
  <c r="F29" i="3"/>
  <c r="F33" i="3"/>
  <c r="F72" i="3"/>
  <c r="E10" i="3"/>
  <c r="E38" i="3"/>
  <c r="E59" i="3"/>
  <c r="E67" i="3"/>
  <c r="E75" i="3"/>
  <c r="E29" i="3"/>
  <c r="E64" i="3"/>
  <c r="E72" i="3"/>
  <c r="F54" i="3"/>
  <c r="F64" i="3"/>
  <c r="F10" i="3"/>
  <c r="F38" i="3"/>
  <c r="F59" i="3"/>
  <c r="F67" i="3"/>
  <c r="F75" i="3"/>
  <c r="F15" i="3"/>
  <c r="E9" i="3"/>
  <c r="F9" i="3"/>
  <c r="E45" i="3" l="1"/>
  <c r="E15" i="3"/>
  <c r="F45" i="3"/>
  <c r="F6" i="3"/>
  <c r="E6" i="3"/>
  <c r="E31" i="3" l="1"/>
  <c r="F31" i="3"/>
</calcChain>
</file>

<file path=xl/sharedStrings.xml><?xml version="1.0" encoding="utf-8"?>
<sst xmlns="http://schemas.openxmlformats.org/spreadsheetml/2006/main" count="725" uniqueCount="460">
  <si>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</si>
  <si>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</si>
  <si>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</si>
  <si>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</si>
  <si>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</si>
  <si>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</si>
  <si>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</si>
  <si>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</si>
  <si>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</si>
  <si>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</si>
  <si>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</si>
  <si>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</si>
  <si>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</si>
  <si>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</si>
  <si>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</si>
  <si>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</si>
  <si>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</si>
  <si>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</si>
  <si>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</si>
  <si>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</si>
  <si>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</si>
  <si>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</si>
  <si>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</si>
  <si>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</si>
  <si>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</si>
  <si>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</si>
  <si>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</si>
  <si>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</si>
  <si>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</si>
  <si>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</si>
  <si>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</si>
  <si>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</si>
  <si>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</si>
  <si>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</si>
  <si>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</si>
  <si>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</si>
  <si>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</si>
  <si>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</si>
  <si>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</si>
  <si>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</si>
  <si>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</si>
  <si>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</si>
  <si>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</si>
  <si>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</si>
  <si>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</si>
  <si>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</si>
  <si>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</si>
  <si>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</si>
  <si>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</si>
  <si>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</si>
  <si>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</si>
  <si>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</si>
  <si>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</si>
  <si>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</si>
  <si>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</si>
  <si>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</si>
  <si>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</si>
  <si>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</si>
  <si>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</si>
  <si>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</si>
  <si>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</si>
  <si>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</si>
  <si>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</si>
  <si>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</si>
  <si>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</si>
  <si>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</si>
  <si>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</si>
  <si>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</si>
  <si>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</si>
  <si>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</si>
  <si>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</si>
  <si>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</si>
  <si>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</si>
  <si>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</si>
  <si>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</si>
  <si>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</si>
  <si>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</si>
  <si>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</si>
  <si>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</si>
  <si>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</si>
  <si>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</si>
  <si>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</si>
  <si>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</si>
  <si>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</si>
  <si>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</si>
  <si>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</si>
  <si>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</si>
  <si>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</si>
  <si>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</si>
  <si>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</si>
  <si>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</si>
  <si>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</si>
  <si>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</si>
  <si>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</si>
  <si>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</si>
  <si>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</si>
  <si>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</si>
  <si>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</si>
  <si>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</si>
  <si>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</si>
  <si>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</si>
  <si>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</si>
  <si>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</si>
  <si>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</si>
  <si>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</si>
  <si>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</si>
  <si>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</si>
  <si>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</si>
  <si>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</si>
  <si>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</si>
  <si>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</si>
  <si>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</si>
  <si>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</si>
  <si>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</si>
  <si>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</si>
  <si>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</si>
  <si>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</si>
  <si>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</si>
  <si>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</si>
  <si>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</si>
  <si>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</si>
  <si>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</si>
  <si>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</si>
  <si>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</si>
  <si>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</si>
  <si>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</si>
  <si>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</si>
  <si>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</si>
  <si>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</si>
  <si>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</si>
  <si>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</si>
  <si>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</si>
  <si>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</si>
  <si>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</si>
  <si>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</si>
  <si>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</si>
  <si>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</si>
  <si>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</si>
  <si>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</si>
  <si>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</si>
  <si>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</si>
  <si>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</si>
  <si>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</si>
  <si>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</si>
  <si>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</si>
  <si>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</si>
  <si>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</si>
  <si>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</si>
  <si>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</si>
  <si>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</si>
  <si>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</si>
  <si>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</si>
  <si>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</si>
  <si>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</si>
  <si>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</si>
  <si>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</si>
  <si>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</si>
  <si>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</si>
  <si>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</si>
  <si>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</si>
  <si>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</si>
  <si>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</si>
  <si>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</si>
  <si>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</si>
  <si>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</si>
  <si>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</si>
  <si>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</si>
  <si>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</si>
  <si>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</si>
  <si>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</si>
  <si>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</si>
  <si>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</si>
  <si>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</si>
  <si>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</si>
  <si>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</si>
  <si>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</si>
  <si>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</si>
  <si>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</si>
  <si>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</si>
  <si>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</si>
  <si>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</si>
  <si>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</si>
  <si>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</si>
  <si>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</si>
  <si>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</si>
  <si>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</si>
  <si>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</si>
  <si>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</si>
  <si>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</si>
  <si>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</si>
  <si>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</si>
  <si>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</si>
  <si>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</si>
  <si>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</si>
  <si>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</si>
  <si>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</si>
  <si>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</si>
  <si>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</si>
  <si>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</si>
  <si>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</si>
  <si>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</si>
  <si>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</si>
  <si>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</si>
  <si>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</si>
  <si>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</si>
  <si>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</si>
  <si>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</si>
  <si>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</si>
  <si>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</si>
  <si>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</si>
  <si>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</si>
  <si>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</si>
  <si>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</si>
  <si>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</si>
  <si>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</si>
  <si>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</si>
  <si>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</si>
  <si>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</si>
  <si>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</si>
  <si>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</si>
  <si>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</si>
  <si>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</si>
  <si>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</si>
  <si>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</si>
  <si>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</si>
  <si>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</si>
  <si>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</si>
  <si>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</si>
  <si>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</si>
  <si>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</si>
  <si>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</si>
  <si>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</si>
  <si>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</si>
  <si>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</si>
  <si>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</si>
  <si>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</si>
  <si>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</si>
  <si>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</si>
  <si>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</si>
  <si>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</si>
  <si>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</si>
  <si>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</si>
  <si>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</si>
  <si>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</si>
  <si>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</si>
  <si>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</si>
  <si>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</si>
  <si>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</si>
  <si>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</si>
  <si>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</si>
  <si>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</si>
  <si>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</si>
  <si>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</si>
  <si>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</si>
  <si>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</si>
  <si>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</si>
  <si>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</si>
  <si>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</si>
  <si>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</si>
  <si>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</si>
  <si>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</si>
  <si>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</si>
  <si>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</si>
  <si>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</si>
  <si>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</si>
  <si>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</si>
  <si>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</si>
  <si>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</si>
  <si>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</si>
  <si>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</si>
  <si>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</si>
  <si>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</si>
  <si>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</si>
  <si>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</si>
  <si>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</si>
  <si>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</si>
  <si>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</si>
  <si>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</si>
  <si>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</si>
  <si>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</si>
  <si>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</si>
  <si>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</si>
  <si>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</si>
  <si>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</si>
  <si>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</si>
  <si>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</si>
  <si>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</si>
  <si>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</si>
  <si>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</si>
  <si>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</si>
  <si>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</si>
  <si>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</si>
  <si>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</si>
  <si>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</si>
  <si>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</si>
  <si>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</si>
  <si>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</si>
  <si>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</si>
  <si>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</si>
  <si>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</si>
  <si>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</si>
  <si>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</si>
  <si>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</si>
  <si>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</si>
  <si>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</si>
  <si>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</si>
  <si>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</si>
  <si>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</si>
  <si>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</si>
  <si>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</si>
  <si>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</si>
  <si>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</si>
  <si>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</si>
  <si>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</si>
  <si>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</si>
  <si>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</si>
  <si>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</si>
  <si>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</si>
  <si>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</si>
  <si>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</si>
  <si>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</si>
  <si>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</si>
  <si>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</si>
  <si>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</si>
  <si>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</si>
  <si>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</si>
  <si>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</si>
  <si>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</si>
  <si>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</si>
  <si>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</si>
  <si>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</si>
  <si>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</si>
  <si>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</si>
  <si>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</si>
  <si>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</si>
  <si>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</si>
  <si>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</si>
  <si>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</si>
  <si>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</si>
  <si>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</si>
  <si>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</si>
  <si>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</si>
  <si>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</si>
  <si>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</si>
  <si>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</si>
  <si>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</si>
  <si>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</si>
  <si>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</si>
  <si>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</si>
  <si>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</si>
  <si>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</si>
  <si>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</si>
  <si>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</si>
  <si>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</si>
  <si>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</si>
  <si>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</si>
  <si>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</si>
  <si>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</si>
  <si>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</si>
  <si>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</si>
  <si>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</si>
  <si>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</si>
  <si>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</si>
  <si>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</si>
  <si>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</si>
  <si>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</si>
  <si>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</si>
  <si>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</si>
  <si>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</si>
  <si>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</si>
  <si>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</si>
  <si>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</si>
  <si>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</si>
  <si>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</si>
  <si>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</si>
  <si>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</si>
  <si>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</si>
  <si>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</si>
  <si>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</si>
  <si>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</si>
  <si>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</si>
  <si>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</si>
  <si>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</si>
  <si>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</si>
  <si>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</si>
  <si>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</si>
  <si>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</si>
  <si>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</si>
  <si>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</si>
  <si>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</si>
  <si>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</si>
  <si>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</si>
  <si>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</si>
  <si>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</si>
  <si>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</si>
  <si>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</si>
  <si>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</si>
  <si>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</si>
  <si>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</si>
  <si>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</si>
  <si>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</si>
  <si>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</si>
  <si>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</si>
  <si>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</si>
  <si>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</si>
  <si>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</si>
  <si>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</si>
  <si>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</si>
  <si>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</si>
  <si>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</si>
  <si>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</si>
  <si>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</si>
  <si>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</si>
  <si>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</si>
  <si>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</si>
  <si>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</si>
  <si>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</si>
  <si>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</si>
  <si>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</si>
  <si>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</si>
  <si>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</si>
  <si>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</si>
  <si>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</si>
  <si>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</si>
  <si>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</si>
  <si>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</si>
  <si>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</si>
  <si>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</si>
  <si>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</si>
  <si>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</si>
  <si>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</si>
  <si>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</si>
  <si>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</si>
  <si>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000 0104 0000000000 300</t>
  </si>
  <si>
    <t xml:space="preserve"> 000 0104 0000000000 320</t>
  </si>
  <si>
    <t xml:space="preserve"> 000 0104 0000000000 321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</si>
  <si>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</si>
  <si>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</si>
  <si>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000 0113 0000000000 412</t>
  </si>
  <si>
    <t xml:space="preserve"> 000 0113 0000000000 400</t>
  </si>
  <si>
    <t xml:space="preserve"> 000 0113 0000000000 410</t>
  </si>
  <si>
    <t xml:space="preserve"> 000 0310 0000000000 830</t>
  </si>
  <si>
    <t xml:space="preserve"> 000 0310 0000000000 831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</si>
  <si>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</si>
  <si>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</si>
  <si>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</si>
  <si>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000 0505 0000000000 853</t>
  </si>
  <si>
    <t xml:space="preserve"> 000 0707 0000000000 620</t>
  </si>
  <si>
    <t xml:space="preserve"> 000 0707 0000000000 622</t>
  </si>
  <si>
    <t xml:space="preserve"> 000 0709 0000000000 300</t>
  </si>
  <si>
    <t xml:space="preserve"> 000 0709 0000000000 320</t>
  </si>
  <si>
    <t xml:space="preserve"> 000 0709 0000000000 321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</si>
  <si>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</si>
  <si>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</si>
  <si>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</si>
  <si>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000 0804 0000000000 612</t>
  </si>
  <si>
    <t xml:space="preserve"> 000 1105 0000000000 123</t>
  </si>
  <si>
    <t>000 1004 0000000000 200</t>
  </si>
  <si>
    <t>000 1004 0000000000 240</t>
  </si>
  <si>
    <t xml:space="preserve"> 000 1004 0000000000 244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</si>
</sst>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0" fontId="18" fillId="0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" fontId="18" fillId="0" borderId="46" xfId="40" applyNumberFormat="1" applyFont="1" applyBorder="1" applyAlignment="1" applyProtection="1">
      <alignment horizontal="right" vertical="center"/>
    </xf>
    <xf numFmtId="165" fontId="18" fillId="0" borderId="46" xfId="40" applyNumberFormat="1" applyFont="1" applyBorder="1" applyAlignment="1" applyProtection="1">
      <alignment horizontal="right" vertical="center"/>
    </xf>
    <xf numFmtId="4" fontId="18" fillId="4" borderId="46" xfId="40" applyNumberFormat="1" applyFont="1" applyFill="1" applyBorder="1" applyAlignment="1" applyProtection="1">
      <alignment horizontal="right" vertical="center"/>
    </xf>
    <xf numFmtId="4" fontId="19" fillId="4" borderId="46" xfId="40" applyNumberFormat="1" applyFont="1" applyFill="1" applyBorder="1" applyAlignment="1" applyProtection="1">
      <alignment horizontal="right" vertical="center"/>
    </xf>
    <xf numFmtId="4" fontId="17" fillId="4" borderId="46" xfId="40" applyNumberFormat="1" applyFont="1" applyFill="1" applyBorder="1" applyAlignment="1" applyProtection="1">
      <alignment horizontal="right" vertical="center"/>
    </xf>
    <xf numFmtId="4" fontId="4" fillId="0" borderId="2" xfId="61" applyNumberFormat="1" applyProtection="1"/>
    <xf numFmtId="49" fontId="19" fillId="4" borderId="46" xfId="50" applyNumberFormat="1" applyFont="1" applyFill="1" applyBorder="1" applyAlignment="1" applyProtection="1">
      <alignment horizontal="center" vertical="center"/>
    </xf>
    <xf numFmtId="165" fontId="19" fillId="4" borderId="46" xfId="40" applyNumberFormat="1" applyFont="1" applyFill="1" applyBorder="1" applyAlignment="1" applyProtection="1">
      <alignment horizontal="right" vertical="center"/>
    </xf>
    <xf numFmtId="165" fontId="18" fillId="4" borderId="46" xfId="40" applyNumberFormat="1" applyFont="1" applyFill="1" applyBorder="1" applyAlignment="1" applyProtection="1">
      <alignment horizontal="right" vertical="center"/>
    </xf>
    <xf numFmtId="4" fontId="20" fillId="0" borderId="46" xfId="40" applyNumberFormat="1" applyFont="1" applyBorder="1" applyAlignment="1" applyProtection="1">
      <alignment horizontal="right" vertical="center"/>
    </xf>
    <xf numFmtId="165" fontId="20" fillId="0" borderId="46" xfId="40" applyNumberFormat="1" applyFont="1" applyBorder="1" applyAlignment="1" applyProtection="1">
      <alignment horizontal="right" vertical="center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7"/>
  <sheetViews>
    <sheetView tabSelected="1" view="pageBreakPreview" zoomScaleNormal="60" zoomScaleSheetLayoutView="100" workbookViewId="0">
      <selection activeCell="A2" sqref="A2:F2"/>
    </sheetView>
  </sheetViews>
  <sheetFormatPr defaultColWidth="9.140625" defaultRowHeight="15" x14ac:dyDescent="0.25"/>
  <cols>
    <col min="1" max="1" width="62.28515625" style="1" customWidth="1"/>
    <col min="2" max="2" width="28" style="1" customWidth="1"/>
    <col min="3" max="3" width="18" style="1" customWidth="1"/>
    <col min="4" max="4" width="19.5703125" style="1" customWidth="1"/>
    <col min="5" max="5" width="14.28515625" style="1" customWidth="1"/>
    <col min="6" max="6" width="18.42578125" style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29" t="s">
        <v>422</v>
      </c>
      <c r="B2" s="29"/>
      <c r="C2" s="29"/>
      <c r="D2" s="29"/>
      <c r="E2" s="29"/>
      <c r="F2" s="29"/>
    </row>
    <row r="3" spans="1:6" ht="12.95" customHeight="1" x14ac:dyDescent="0.25">
      <c r="A3" s="7"/>
      <c r="B3" s="7"/>
      <c r="C3" s="8"/>
      <c r="D3" s="23"/>
      <c r="E3" s="2"/>
    </row>
    <row r="4" spans="1:6" ht="47.25" x14ac:dyDescent="0.25">
      <c r="A4" s="9" t="s">
        <v>0</v>
      </c>
      <c r="B4" s="9" t="s">
        <v>5</v>
      </c>
      <c r="C4" s="9" t="s">
        <v>1</v>
      </c>
      <c r="D4" s="9" t="s">
        <v>2</v>
      </c>
      <c r="E4" s="9" t="s">
        <v>423</v>
      </c>
      <c r="F4" s="9" t="s">
        <v>424</v>
      </c>
    </row>
    <row r="5" spans="1:6" ht="15.6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</row>
    <row r="6" spans="1:6" ht="25.5" customHeight="1" x14ac:dyDescent="0.25">
      <c r="A6" s="11" t="s">
        <v>6</v>
      </c>
      <c r="B6" s="15" t="s">
        <v>3</v>
      </c>
      <c r="C6" s="27">
        <f>C8+C105+C131+C169+C215+C273+C304+C329+C358+C363</f>
        <v>4974422991.8400002</v>
      </c>
      <c r="D6" s="27">
        <f>D8+D105+D131+D169+D215+D273+D304+D329+D358+D363</f>
        <v>2827249367.5999994</v>
      </c>
      <c r="E6" s="28">
        <f>D6/C6*100</f>
        <v>56.835724911970587</v>
      </c>
      <c r="F6" s="27">
        <f>C6-D6</f>
        <v>2147173624.2400007</v>
      </c>
    </row>
    <row r="7" spans="1:6" ht="14.25" customHeight="1" x14ac:dyDescent="0.25">
      <c r="A7" s="12" t="s">
        <v>4</v>
      </c>
      <c r="B7" s="16"/>
      <c r="C7" s="18"/>
      <c r="D7" s="18"/>
      <c r="E7" s="19"/>
      <c r="F7" s="18"/>
    </row>
    <row r="8" spans="1:6" ht="15.75" x14ac:dyDescent="0.25">
      <c r="A8" s="11" t="s">
        <v>7</v>
      </c>
      <c r="B8" s="24" t="s">
        <v>8</v>
      </c>
      <c r="C8" s="21">
        <f>C9+C15+C31+C52+C71+C74+C77</f>
        <v>385039246.48000002</v>
      </c>
      <c r="D8" s="21">
        <f>D9+D15+D31+D52+D71+D74+D77</f>
        <v>224545540.88</v>
      </c>
      <c r="E8" s="25">
        <f>D8*100/C8</f>
        <v>58.317572281989051</v>
      </c>
      <c r="F8" s="21">
        <f>C8-D8</f>
        <v>160493705.60000002</v>
      </c>
    </row>
    <row r="9" spans="1:6" ht="31.5" x14ac:dyDescent="0.25">
      <c r="A9" s="12" t="s">
        <v>9</v>
      </c>
      <c r="B9" s="17" t="s">
        <v>10</v>
      </c>
      <c r="C9" s="20">
        <f>C10</f>
        <v>6145845</v>
      </c>
      <c r="D9" s="20">
        <f>D10</f>
        <v>3539624.42</v>
      </c>
      <c r="E9" s="26">
        <f>D9*100/C9</f>
        <v>57.593779537232066</v>
      </c>
      <c r="F9" s="20">
        <f>C9-D9</f>
        <v>2606220.58</v>
      </c>
    </row>
    <row r="10" spans="1:6" ht="63" x14ac:dyDescent="0.25">
      <c r="A10" s="12" t="s">
        <v>11</v>
      </c>
      <c r="B10" s="17" t="s">
        <v>12</v>
      </c>
      <c r="C10" s="20">
        <f>C11</f>
        <v>6145845</v>
      </c>
      <c r="D10" s="20">
        <f>D11</f>
        <v>3539624.42</v>
      </c>
      <c r="E10" s="26">
        <f t="shared" ref="E10:E76" si="0">D10*100/C10</f>
        <v>57.593779537232066</v>
      </c>
      <c r="F10" s="20">
        <f t="shared" ref="F10:F76" si="1">C10-D10</f>
        <v>2606220.58</v>
      </c>
    </row>
    <row r="11" spans="1:6" ht="31.5" x14ac:dyDescent="0.25">
      <c r="A11" s="12" t="s">
        <v>13</v>
      </c>
      <c r="B11" s="17" t="s">
        <v>14</v>
      </c>
      <c r="C11" s="20">
        <f>C12+C13+C14</f>
        <v>6145845</v>
      </c>
      <c r="D11" s="20">
        <f>D12+D13+D14</f>
        <v>3539624.42</v>
      </c>
      <c r="E11" s="26">
        <f t="shared" si="0"/>
        <v>57.593779537232066</v>
      </c>
      <c r="F11" s="20">
        <f t="shared" si="1"/>
        <v>2606220.58</v>
      </c>
    </row>
    <row r="12" spans="1:6" ht="31.5" x14ac:dyDescent="0.25">
      <c r="A12" s="12" t="s">
        <v>15</v>
      </c>
      <c r="B12" s="17" t="s">
        <v>16</v>
      </c>
      <c r="C12" s="20">
        <v>4620465</v>
      </c>
      <c r="D12" s="20">
        <v>2895171.17</v>
      </c>
      <c r="E12" s="26">
        <f t="shared" si="0"/>
        <v>62.659735978954501</v>
      </c>
      <c r="F12" s="20">
        <f t="shared" si="1"/>
        <v>1725293.83</v>
      </c>
    </row>
    <row r="13" spans="1:6" ht="47.25" x14ac:dyDescent="0.25">
      <c r="A13" s="12" t="s">
        <v>17</v>
      </c>
      <c r="B13" s="17" t="s">
        <v>18</v>
      </c>
      <c r="C13" s="20">
        <v>130000</v>
      </c>
      <c r="D13" s="20">
        <v>51338</v>
      </c>
      <c r="E13" s="26">
        <f t="shared" si="0"/>
        <v>39.490769230769232</v>
      </c>
      <c r="F13" s="20">
        <f t="shared" si="1"/>
        <v>78662</v>
      </c>
    </row>
    <row r="14" spans="1:6" ht="47.25" x14ac:dyDescent="0.25">
      <c r="A14" s="12" t="s">
        <v>19</v>
      </c>
      <c r="B14" s="17" t="s">
        <v>20</v>
      </c>
      <c r="C14" s="20">
        <v>1395380</v>
      </c>
      <c r="D14" s="20">
        <v>593115.25</v>
      </c>
      <c r="E14" s="26">
        <f>D14*100/C14</f>
        <v>42.505643623959067</v>
      </c>
      <c r="F14" s="20">
        <f t="shared" si="1"/>
        <v>802264.75</v>
      </c>
    </row>
    <row r="15" spans="1:6" ht="47.25" x14ac:dyDescent="0.25">
      <c r="A15" s="12" t="s">
        <v>21</v>
      </c>
      <c r="B15" s="17" t="s">
        <v>22</v>
      </c>
      <c r="C15" s="20">
        <f>C16+C22+C26+C28</f>
        <v>3197825</v>
      </c>
      <c r="D15" s="20">
        <f>D16+D22+D26+D28</f>
        <v>1428353.92</v>
      </c>
      <c r="E15" s="26">
        <f t="shared" si="0"/>
        <v>44.666419206804626</v>
      </c>
      <c r="F15" s="20">
        <f t="shared" si="1"/>
        <v>1769471.08</v>
      </c>
    </row>
    <row r="16" spans="1:6" ht="63" x14ac:dyDescent="0.25">
      <c r="A16" s="12" t="s">
        <v>11</v>
      </c>
      <c r="B16" s="17" t="s">
        <v>23</v>
      </c>
      <c r="C16" s="20">
        <f>C17</f>
        <v>2162180</v>
      </c>
      <c r="D16" s="20">
        <f>D17</f>
        <v>911174.74</v>
      </c>
      <c r="E16" s="26">
        <f t="shared" si="0"/>
        <v>42.141484057756522</v>
      </c>
      <c r="F16" s="20">
        <f t="shared" si="1"/>
        <v>1251005.26</v>
      </c>
    </row>
    <row r="17" spans="1:6" ht="31.5" x14ac:dyDescent="0.25">
      <c r="A17" s="12" t="s">
        <v>13</v>
      </c>
      <c r="B17" s="17" t="s">
        <v>24</v>
      </c>
      <c r="C17" s="20">
        <f>C18+C19+C20+C21</f>
        <v>2162180</v>
      </c>
      <c r="D17" s="20">
        <f>D18+D19+D20+D21</f>
        <v>911174.74</v>
      </c>
      <c r="E17" s="26">
        <f t="shared" si="0"/>
        <v>42.141484057756522</v>
      </c>
      <c r="F17" s="20">
        <f t="shared" si="1"/>
        <v>1251005.26</v>
      </c>
    </row>
    <row r="18" spans="1:6" ht="31.5" x14ac:dyDescent="0.25">
      <c r="A18" s="12" t="s">
        <v>15</v>
      </c>
      <c r="B18" s="17" t="s">
        <v>25</v>
      </c>
      <c r="C18" s="20">
        <v>1473564</v>
      </c>
      <c r="D18" s="20">
        <v>698666.45</v>
      </c>
      <c r="E18" s="26">
        <f t="shared" si="0"/>
        <v>47.41337668401237</v>
      </c>
      <c r="F18" s="20">
        <f t="shared" si="1"/>
        <v>774897.55</v>
      </c>
    </row>
    <row r="19" spans="1:6" ht="47.25" x14ac:dyDescent="0.25">
      <c r="A19" s="12" t="s">
        <v>17</v>
      </c>
      <c r="B19" s="17" t="s">
        <v>26</v>
      </c>
      <c r="C19" s="20">
        <v>139600</v>
      </c>
      <c r="D19" s="20">
        <v>21535</v>
      </c>
      <c r="E19" s="26">
        <f t="shared" si="0"/>
        <v>15.426217765042979</v>
      </c>
      <c r="F19" s="20">
        <f t="shared" si="1"/>
        <v>118065</v>
      </c>
    </row>
    <row r="20" spans="1:6" ht="69" customHeight="1" x14ac:dyDescent="0.25">
      <c r="A20" s="12" t="s">
        <v>154</v>
      </c>
      <c r="B20" s="17" t="s">
        <v>425</v>
      </c>
      <c r="C20" s="20">
        <v>104000</v>
      </c>
      <c r="D20" s="20">
        <v>0</v>
      </c>
      <c r="E20" s="26">
        <f t="shared" si="0"/>
        <v>0</v>
      </c>
      <c r="F20" s="20">
        <f t="shared" si="1"/>
        <v>104000</v>
      </c>
    </row>
    <row r="21" spans="1:6" ht="47.25" x14ac:dyDescent="0.25">
      <c r="A21" s="12" t="s">
        <v>19</v>
      </c>
      <c r="B21" s="17" t="s">
        <v>27</v>
      </c>
      <c r="C21" s="20">
        <v>445016</v>
      </c>
      <c r="D21" s="20">
        <v>190973.29</v>
      </c>
      <c r="E21" s="26">
        <f t="shared" si="0"/>
        <v>42.913803099214412</v>
      </c>
      <c r="F21" s="20">
        <f t="shared" si="1"/>
        <v>254042.71</v>
      </c>
    </row>
    <row r="22" spans="1:6" ht="31.5" x14ac:dyDescent="0.25">
      <c r="A22" s="12" t="s">
        <v>28</v>
      </c>
      <c r="B22" s="17" t="s">
        <v>29</v>
      </c>
      <c r="C22" s="20">
        <f>C23</f>
        <v>630645</v>
      </c>
      <c r="D22" s="20">
        <f>D23</f>
        <v>237179.18</v>
      </c>
      <c r="E22" s="26">
        <f t="shared" si="0"/>
        <v>37.608984452425695</v>
      </c>
      <c r="F22" s="20">
        <f t="shared" si="1"/>
        <v>393465.82</v>
      </c>
    </row>
    <row r="23" spans="1:6" ht="31.5" x14ac:dyDescent="0.25">
      <c r="A23" s="12" t="s">
        <v>30</v>
      </c>
      <c r="B23" s="17" t="s">
        <v>31</v>
      </c>
      <c r="C23" s="20">
        <f>C24+C25</f>
        <v>630645</v>
      </c>
      <c r="D23" s="20">
        <f>D24+D25</f>
        <v>237179.18</v>
      </c>
      <c r="E23" s="26">
        <f t="shared" si="0"/>
        <v>37.608984452425695</v>
      </c>
      <c r="F23" s="20">
        <f t="shared" si="1"/>
        <v>393465.82</v>
      </c>
    </row>
    <row r="24" spans="1:6" ht="31.5" x14ac:dyDescent="0.25">
      <c r="A24" s="12" t="s">
        <v>32</v>
      </c>
      <c r="B24" s="17" t="s">
        <v>33</v>
      </c>
      <c r="C24" s="20">
        <v>272275</v>
      </c>
      <c r="D24" s="20">
        <v>152906.06</v>
      </c>
      <c r="E24" s="26">
        <f t="shared" si="0"/>
        <v>56.158685152878526</v>
      </c>
      <c r="F24" s="20">
        <f t="shared" si="1"/>
        <v>119368.94</v>
      </c>
    </row>
    <row r="25" spans="1:6" ht="15.75" x14ac:dyDescent="0.25">
      <c r="A25" s="12" t="s">
        <v>34</v>
      </c>
      <c r="B25" s="17" t="s">
        <v>35</v>
      </c>
      <c r="C25" s="20">
        <v>358370</v>
      </c>
      <c r="D25" s="20">
        <v>84273.12</v>
      </c>
      <c r="E25" s="26">
        <f t="shared" si="0"/>
        <v>23.515673745012137</v>
      </c>
      <c r="F25" s="20">
        <f t="shared" si="1"/>
        <v>274096.88</v>
      </c>
    </row>
    <row r="26" spans="1:6" ht="17.45" customHeight="1" x14ac:dyDescent="0.25">
      <c r="A26" s="12" t="s">
        <v>78</v>
      </c>
      <c r="B26" s="17" t="s">
        <v>426</v>
      </c>
      <c r="C26" s="20">
        <f>C27</f>
        <v>125000</v>
      </c>
      <c r="D26" s="20">
        <f>D27</f>
        <v>0</v>
      </c>
      <c r="E26" s="26">
        <f t="shared" si="0"/>
        <v>0</v>
      </c>
      <c r="F26" s="20">
        <f t="shared" si="1"/>
        <v>125000</v>
      </c>
    </row>
    <row r="27" spans="1:6" ht="15.75" x14ac:dyDescent="0.25">
      <c r="A27" s="13" t="s">
        <v>428</v>
      </c>
      <c r="B27" s="17" t="s">
        <v>427</v>
      </c>
      <c r="C27" s="20">
        <v>125000</v>
      </c>
      <c r="D27" s="20">
        <v>0</v>
      </c>
      <c r="E27" s="26">
        <f t="shared" si="0"/>
        <v>0</v>
      </c>
      <c r="F27" s="20">
        <f t="shared" si="1"/>
        <v>125000</v>
      </c>
    </row>
    <row r="28" spans="1:6" ht="15.75" x14ac:dyDescent="0.25">
      <c r="A28" s="12" t="s">
        <v>36</v>
      </c>
      <c r="B28" s="17" t="s">
        <v>37</v>
      </c>
      <c r="C28" s="20">
        <f>C29</f>
        <v>280000</v>
      </c>
      <c r="D28" s="20">
        <f>D29</f>
        <v>280000</v>
      </c>
      <c r="E28" s="26">
        <f t="shared" si="0"/>
        <v>100</v>
      </c>
      <c r="F28" s="20">
        <f t="shared" si="1"/>
        <v>0</v>
      </c>
    </row>
    <row r="29" spans="1:6" ht="15.75" x14ac:dyDescent="0.25">
      <c r="A29" s="12" t="s">
        <v>38</v>
      </c>
      <c r="B29" s="17" t="s">
        <v>39</v>
      </c>
      <c r="C29" s="20">
        <f>C30</f>
        <v>280000</v>
      </c>
      <c r="D29" s="20">
        <f>D30</f>
        <v>280000</v>
      </c>
      <c r="E29" s="26">
        <f t="shared" si="0"/>
        <v>100</v>
      </c>
      <c r="F29" s="20">
        <f t="shared" si="1"/>
        <v>0</v>
      </c>
    </row>
    <row r="30" spans="1:6" ht="15.75" x14ac:dyDescent="0.25">
      <c r="A30" s="12" t="s">
        <v>40</v>
      </c>
      <c r="B30" s="17" t="s">
        <v>41</v>
      </c>
      <c r="C30" s="20">
        <v>280000</v>
      </c>
      <c r="D30" s="20">
        <v>280000</v>
      </c>
      <c r="E30" s="26">
        <f t="shared" si="0"/>
        <v>100</v>
      </c>
      <c r="F30" s="20">
        <f t="shared" si="1"/>
        <v>0</v>
      </c>
    </row>
    <row r="31" spans="1:6" ht="47.25" x14ac:dyDescent="0.25">
      <c r="A31" s="12" t="s">
        <v>42</v>
      </c>
      <c r="B31" s="17" t="s">
        <v>43</v>
      </c>
      <c r="C31" s="20">
        <f>C32+C37+C42+C45</f>
        <v>153600877</v>
      </c>
      <c r="D31" s="20">
        <f>D32+D37+D42+D45</f>
        <v>76740545.74000001</v>
      </c>
      <c r="E31" s="26">
        <f t="shared" si="0"/>
        <v>49.961007540341065</v>
      </c>
      <c r="F31" s="20">
        <f t="shared" si="1"/>
        <v>76860331.25999999</v>
      </c>
    </row>
    <row r="32" spans="1:6" ht="63" x14ac:dyDescent="0.25">
      <c r="A32" s="12" t="s">
        <v>11</v>
      </c>
      <c r="B32" s="17" t="s">
        <v>44</v>
      </c>
      <c r="C32" s="20">
        <f>C33</f>
        <v>126299818.21000001</v>
      </c>
      <c r="D32" s="20">
        <f>D33</f>
        <v>64364296.940000005</v>
      </c>
      <c r="E32" s="26">
        <f t="shared" si="0"/>
        <v>50.961511942147716</v>
      </c>
      <c r="F32" s="20">
        <f t="shared" si="1"/>
        <v>61935521.270000003</v>
      </c>
    </row>
    <row r="33" spans="1:6" ht="31.5" x14ac:dyDescent="0.25">
      <c r="A33" s="12" t="s">
        <v>13</v>
      </c>
      <c r="B33" s="17" t="s">
        <v>45</v>
      </c>
      <c r="C33" s="20">
        <f>C34+C35+C36</f>
        <v>126299818.21000001</v>
      </c>
      <c r="D33" s="20">
        <f>D34+D35+D36</f>
        <v>64364296.940000005</v>
      </c>
      <c r="E33" s="26">
        <f t="shared" si="0"/>
        <v>50.961511942147716</v>
      </c>
      <c r="F33" s="20">
        <f t="shared" si="1"/>
        <v>61935521.270000003</v>
      </c>
    </row>
    <row r="34" spans="1:6" ht="31.5" x14ac:dyDescent="0.25">
      <c r="A34" s="12" t="s">
        <v>15</v>
      </c>
      <c r="B34" s="17" t="s">
        <v>46</v>
      </c>
      <c r="C34" s="20">
        <v>94209050</v>
      </c>
      <c r="D34" s="20">
        <v>49101642.57</v>
      </c>
      <c r="E34" s="26">
        <f t="shared" si="0"/>
        <v>52.119878684691123</v>
      </c>
      <c r="F34" s="20">
        <f t="shared" si="1"/>
        <v>45107407.43</v>
      </c>
    </row>
    <row r="35" spans="1:6" ht="47.25" x14ac:dyDescent="0.25">
      <c r="A35" s="12" t="s">
        <v>17</v>
      </c>
      <c r="B35" s="17" t="s">
        <v>47</v>
      </c>
      <c r="C35" s="20">
        <v>3365200</v>
      </c>
      <c r="D35" s="20">
        <v>1649744.52</v>
      </c>
      <c r="E35" s="26">
        <f t="shared" si="0"/>
        <v>49.02366932128848</v>
      </c>
      <c r="F35" s="20">
        <f t="shared" si="1"/>
        <v>1715455.48</v>
      </c>
    </row>
    <row r="36" spans="1:6" ht="47.25" x14ac:dyDescent="0.25">
      <c r="A36" s="12" t="s">
        <v>19</v>
      </c>
      <c r="B36" s="17" t="s">
        <v>48</v>
      </c>
      <c r="C36" s="20">
        <v>28725568.210000001</v>
      </c>
      <c r="D36" s="20">
        <v>13612909.85</v>
      </c>
      <c r="E36" s="26">
        <f t="shared" si="0"/>
        <v>47.389523335037275</v>
      </c>
      <c r="F36" s="20">
        <f t="shared" si="1"/>
        <v>15112658.360000001</v>
      </c>
    </row>
    <row r="37" spans="1:6" ht="31.5" x14ac:dyDescent="0.25">
      <c r="A37" s="12" t="s">
        <v>28</v>
      </c>
      <c r="B37" s="17" t="s">
        <v>49</v>
      </c>
      <c r="C37" s="20">
        <f>C38</f>
        <v>24449449.399999999</v>
      </c>
      <c r="D37" s="20">
        <f>D38</f>
        <v>10662421.200000001</v>
      </c>
      <c r="E37" s="26">
        <f t="shared" si="0"/>
        <v>43.610066736308596</v>
      </c>
      <c r="F37" s="20">
        <f t="shared" si="1"/>
        <v>13787028.199999997</v>
      </c>
    </row>
    <row r="38" spans="1:6" ht="31.5" x14ac:dyDescent="0.25">
      <c r="A38" s="12" t="s">
        <v>30</v>
      </c>
      <c r="B38" s="17" t="s">
        <v>50</v>
      </c>
      <c r="C38" s="20">
        <f>C39+C40+C41</f>
        <v>24449449.399999999</v>
      </c>
      <c r="D38" s="20">
        <f>D39+D40+D41</f>
        <v>10662421.200000001</v>
      </c>
      <c r="E38" s="26">
        <f t="shared" si="0"/>
        <v>43.610066736308596</v>
      </c>
      <c r="F38" s="20">
        <f t="shared" si="1"/>
        <v>13787028.199999997</v>
      </c>
    </row>
    <row r="39" spans="1:6" ht="31.5" x14ac:dyDescent="0.25">
      <c r="A39" s="12" t="s">
        <v>32</v>
      </c>
      <c r="B39" s="17" t="s">
        <v>51</v>
      </c>
      <c r="C39" s="20">
        <v>3735000</v>
      </c>
      <c r="D39" s="20">
        <v>1244674.77</v>
      </c>
      <c r="E39" s="26">
        <f t="shared" si="0"/>
        <v>33.324625702811247</v>
      </c>
      <c r="F39" s="20">
        <f t="shared" si="1"/>
        <v>2490325.23</v>
      </c>
    </row>
    <row r="40" spans="1:6" ht="15.75" x14ac:dyDescent="0.25">
      <c r="A40" s="12" t="s">
        <v>34</v>
      </c>
      <c r="B40" s="17" t="s">
        <v>52</v>
      </c>
      <c r="C40" s="20">
        <v>16119449.4</v>
      </c>
      <c r="D40" s="20">
        <v>7119105.1900000004</v>
      </c>
      <c r="E40" s="26">
        <f t="shared" si="0"/>
        <v>44.164692064482054</v>
      </c>
      <c r="F40" s="20">
        <f t="shared" si="1"/>
        <v>9000344.2100000009</v>
      </c>
    </row>
    <row r="41" spans="1:6" ht="15.75" x14ac:dyDescent="0.25">
      <c r="A41" s="12" t="s">
        <v>53</v>
      </c>
      <c r="B41" s="17" t="s">
        <v>54</v>
      </c>
      <c r="C41" s="20">
        <v>4595000</v>
      </c>
      <c r="D41" s="20">
        <v>2298641.2400000002</v>
      </c>
      <c r="E41" s="26">
        <f t="shared" si="0"/>
        <v>50.024836561479873</v>
      </c>
      <c r="F41" s="20">
        <f t="shared" si="1"/>
        <v>2296358.7599999998</v>
      </c>
    </row>
    <row r="42" spans="1:6" ht="15.75" x14ac:dyDescent="0.25">
      <c r="A42" s="14" t="s">
        <v>78</v>
      </c>
      <c r="B42" s="17" t="s">
        <v>433</v>
      </c>
      <c r="C42" s="20">
        <f>C43</f>
        <v>397609.39</v>
      </c>
      <c r="D42" s="20">
        <f>D43</f>
        <v>152733.45000000001</v>
      </c>
      <c r="E42" s="26">
        <f t="shared" si="0"/>
        <v>38.412938386590923</v>
      </c>
      <c r="F42" s="20">
        <f t="shared" si="1"/>
        <v>244875.94</v>
      </c>
    </row>
    <row r="43" spans="1:6" ht="30.6" customHeight="1" x14ac:dyDescent="0.25">
      <c r="A43" s="14" t="s">
        <v>80</v>
      </c>
      <c r="B43" s="17" t="s">
        <v>434</v>
      </c>
      <c r="C43" s="20">
        <f>C44</f>
        <v>397609.39</v>
      </c>
      <c r="D43" s="20">
        <f>D44</f>
        <v>152733.45000000001</v>
      </c>
      <c r="E43" s="26">
        <f t="shared" si="0"/>
        <v>38.412938386590923</v>
      </c>
      <c r="F43" s="20">
        <f t="shared" si="1"/>
        <v>244875.94</v>
      </c>
    </row>
    <row r="44" spans="1:6" ht="31.15" customHeight="1" x14ac:dyDescent="0.25">
      <c r="A44" s="14" t="s">
        <v>82</v>
      </c>
      <c r="B44" s="17" t="s">
        <v>435</v>
      </c>
      <c r="C44" s="20">
        <v>397609.39</v>
      </c>
      <c r="D44" s="20">
        <v>152733.45000000001</v>
      </c>
      <c r="E44" s="26">
        <f t="shared" si="0"/>
        <v>38.412938386590923</v>
      </c>
      <c r="F44" s="20">
        <f t="shared" si="1"/>
        <v>244875.94</v>
      </c>
    </row>
    <row r="45" spans="1:6" ht="15.75" x14ac:dyDescent="0.25">
      <c r="A45" s="12" t="s">
        <v>36</v>
      </c>
      <c r="B45" s="17" t="s">
        <v>55</v>
      </c>
      <c r="C45" s="20">
        <f>C46+C48</f>
        <v>2454000</v>
      </c>
      <c r="D45" s="20">
        <f>D46+D48</f>
        <v>1561094.15</v>
      </c>
      <c r="E45" s="26">
        <f t="shared" si="0"/>
        <v>63.614268541157294</v>
      </c>
      <c r="F45" s="20">
        <f t="shared" si="1"/>
        <v>892905.85000000009</v>
      </c>
    </row>
    <row r="46" spans="1:6" ht="15.75" x14ac:dyDescent="0.25">
      <c r="A46" s="12" t="s">
        <v>56</v>
      </c>
      <c r="B46" s="17" t="s">
        <v>57</v>
      </c>
      <c r="C46" s="20">
        <f>C47</f>
        <v>800000</v>
      </c>
      <c r="D46" s="20">
        <f>D47</f>
        <v>567362.15</v>
      </c>
      <c r="E46" s="26">
        <f t="shared" si="0"/>
        <v>70.920268750000005</v>
      </c>
      <c r="F46" s="20">
        <f t="shared" si="1"/>
        <v>232637.84999999998</v>
      </c>
    </row>
    <row r="47" spans="1:6" ht="31.5" x14ac:dyDescent="0.25">
      <c r="A47" s="12" t="s">
        <v>58</v>
      </c>
      <c r="B47" s="17" t="s">
        <v>59</v>
      </c>
      <c r="C47" s="20">
        <v>800000</v>
      </c>
      <c r="D47" s="20">
        <v>567362.15</v>
      </c>
      <c r="E47" s="26">
        <f t="shared" si="0"/>
        <v>70.920268750000005</v>
      </c>
      <c r="F47" s="20">
        <f t="shared" si="1"/>
        <v>232637.84999999998</v>
      </c>
    </row>
    <row r="48" spans="1:6" ht="15.75" x14ac:dyDescent="0.25">
      <c r="A48" s="12" t="s">
        <v>38</v>
      </c>
      <c r="B48" s="17" t="s">
        <v>60</v>
      </c>
      <c r="C48" s="20">
        <f>C49+C50+C51</f>
        <v>1654000</v>
      </c>
      <c r="D48" s="20">
        <f>D49+D50+D51</f>
        <v>993732</v>
      </c>
      <c r="E48" s="26">
        <f t="shared" si="0"/>
        <v>60.080532043530837</v>
      </c>
      <c r="F48" s="20">
        <f t="shared" si="1"/>
        <v>660268</v>
      </c>
    </row>
    <row r="49" spans="1:6" ht="18" customHeight="1" x14ac:dyDescent="0.25">
      <c r="A49" s="12" t="s">
        <v>61</v>
      </c>
      <c r="B49" s="17" t="s">
        <v>62</v>
      </c>
      <c r="C49" s="20">
        <v>61000</v>
      </c>
      <c r="D49" s="20">
        <v>42244</v>
      </c>
      <c r="E49" s="26">
        <f t="shared" si="0"/>
        <v>69.252459016393445</v>
      </c>
      <c r="F49" s="20">
        <f t="shared" si="1"/>
        <v>18756</v>
      </c>
    </row>
    <row r="50" spans="1:6" ht="15.75" x14ac:dyDescent="0.25">
      <c r="A50" s="12" t="s">
        <v>63</v>
      </c>
      <c r="B50" s="17" t="s">
        <v>64</v>
      </c>
      <c r="C50" s="20">
        <v>73000</v>
      </c>
      <c r="D50" s="20">
        <v>54288</v>
      </c>
      <c r="E50" s="26">
        <f t="shared" si="0"/>
        <v>74.367123287671234</v>
      </c>
      <c r="F50" s="20">
        <f t="shared" si="1"/>
        <v>18712</v>
      </c>
    </row>
    <row r="51" spans="1:6" ht="15.75" x14ac:dyDescent="0.25">
      <c r="A51" s="12" t="s">
        <v>40</v>
      </c>
      <c r="B51" s="17" t="s">
        <v>65</v>
      </c>
      <c r="C51" s="20">
        <v>1520000</v>
      </c>
      <c r="D51" s="20">
        <v>897200</v>
      </c>
      <c r="E51" s="26">
        <f t="shared" si="0"/>
        <v>59.026315789473685</v>
      </c>
      <c r="F51" s="20">
        <f t="shared" si="1"/>
        <v>622800</v>
      </c>
    </row>
    <row r="52" spans="1:6" ht="47.25" x14ac:dyDescent="0.25">
      <c r="A52" s="12" t="s">
        <v>66</v>
      </c>
      <c r="B52" s="17" t="s">
        <v>67</v>
      </c>
      <c r="C52" s="20">
        <f>C53+C58+C63+C66</f>
        <v>43500558</v>
      </c>
      <c r="D52" s="20">
        <f>D53+D58+D63+D66</f>
        <v>21976138.5</v>
      </c>
      <c r="E52" s="26">
        <f t="shared" si="0"/>
        <v>50.51921058116082</v>
      </c>
      <c r="F52" s="20">
        <f t="shared" si="1"/>
        <v>21524419.5</v>
      </c>
    </row>
    <row r="53" spans="1:6" ht="63" x14ac:dyDescent="0.25">
      <c r="A53" s="12" t="s">
        <v>11</v>
      </c>
      <c r="B53" s="17" t="s">
        <v>68</v>
      </c>
      <c r="C53" s="20">
        <f>C54</f>
        <v>39517836.100000001</v>
      </c>
      <c r="D53" s="20">
        <f>D54</f>
        <v>20251433.810000002</v>
      </c>
      <c r="E53" s="26">
        <f t="shared" si="0"/>
        <v>51.24631257327372</v>
      </c>
      <c r="F53" s="20">
        <f t="shared" si="1"/>
        <v>19266402.289999999</v>
      </c>
    </row>
    <row r="54" spans="1:6" ht="31.5" x14ac:dyDescent="0.25">
      <c r="A54" s="12" t="s">
        <v>13</v>
      </c>
      <c r="B54" s="17" t="s">
        <v>69</v>
      </c>
      <c r="C54" s="20">
        <f>C55+C56+C57</f>
        <v>39517836.100000001</v>
      </c>
      <c r="D54" s="20">
        <f>D55+D56+D57</f>
        <v>20251433.810000002</v>
      </c>
      <c r="E54" s="26">
        <f t="shared" si="0"/>
        <v>51.24631257327372</v>
      </c>
      <c r="F54" s="20">
        <f t="shared" si="1"/>
        <v>19266402.289999999</v>
      </c>
    </row>
    <row r="55" spans="1:6" ht="31.5" x14ac:dyDescent="0.25">
      <c r="A55" s="12" t="s">
        <v>15</v>
      </c>
      <c r="B55" s="17" t="s">
        <v>70</v>
      </c>
      <c r="C55" s="20">
        <v>28846982</v>
      </c>
      <c r="D55" s="20">
        <v>15704956.17</v>
      </c>
      <c r="E55" s="26">
        <f t="shared" si="0"/>
        <v>54.442285054290949</v>
      </c>
      <c r="F55" s="20">
        <f t="shared" si="1"/>
        <v>13142025.83</v>
      </c>
    </row>
    <row r="56" spans="1:6" ht="47.25" x14ac:dyDescent="0.25">
      <c r="A56" s="12" t="s">
        <v>17</v>
      </c>
      <c r="B56" s="17" t="s">
        <v>71</v>
      </c>
      <c r="C56" s="20">
        <v>1871153.5</v>
      </c>
      <c r="D56" s="20">
        <v>799870.47</v>
      </c>
      <c r="E56" s="26">
        <f t="shared" si="0"/>
        <v>42.747453375685105</v>
      </c>
      <c r="F56" s="20">
        <f t="shared" si="1"/>
        <v>1071283.03</v>
      </c>
    </row>
    <row r="57" spans="1:6" ht="47.25" x14ac:dyDescent="0.25">
      <c r="A57" s="12" t="s">
        <v>19</v>
      </c>
      <c r="B57" s="17" t="s">
        <v>72</v>
      </c>
      <c r="C57" s="20">
        <v>8799700.5999999996</v>
      </c>
      <c r="D57" s="20">
        <v>3746607.17</v>
      </c>
      <c r="E57" s="26">
        <f t="shared" si="0"/>
        <v>42.576530046942736</v>
      </c>
      <c r="F57" s="20">
        <f t="shared" si="1"/>
        <v>5053093.43</v>
      </c>
    </row>
    <row r="58" spans="1:6" ht="31.5" x14ac:dyDescent="0.25">
      <c r="A58" s="12" t="s">
        <v>28</v>
      </c>
      <c r="B58" s="17" t="s">
        <v>73</v>
      </c>
      <c r="C58" s="20">
        <f>C59</f>
        <v>3946873</v>
      </c>
      <c r="D58" s="20">
        <f>D59</f>
        <v>1695030.7899999998</v>
      </c>
      <c r="E58" s="26">
        <f t="shared" si="0"/>
        <v>42.946170043981645</v>
      </c>
      <c r="F58" s="20">
        <f t="shared" si="1"/>
        <v>2251842.21</v>
      </c>
    </row>
    <row r="59" spans="1:6" ht="31.5" x14ac:dyDescent="0.25">
      <c r="A59" s="12" t="s">
        <v>30</v>
      </c>
      <c r="B59" s="17" t="s">
        <v>74</v>
      </c>
      <c r="C59" s="20">
        <f>C60+C61+C62</f>
        <v>3946873</v>
      </c>
      <c r="D59" s="20">
        <f>D60+D61+D62</f>
        <v>1695030.7899999998</v>
      </c>
      <c r="E59" s="26">
        <f t="shared" si="0"/>
        <v>42.946170043981645</v>
      </c>
      <c r="F59" s="20">
        <f t="shared" si="1"/>
        <v>2251842.21</v>
      </c>
    </row>
    <row r="60" spans="1:6" ht="31.5" x14ac:dyDescent="0.25">
      <c r="A60" s="12" t="s">
        <v>32</v>
      </c>
      <c r="B60" s="17" t="s">
        <v>75</v>
      </c>
      <c r="C60" s="20">
        <v>2171424</v>
      </c>
      <c r="D60" s="20">
        <v>981296.5</v>
      </c>
      <c r="E60" s="26">
        <f t="shared" si="0"/>
        <v>45.191381323960684</v>
      </c>
      <c r="F60" s="20">
        <f t="shared" si="1"/>
        <v>1190127.5</v>
      </c>
    </row>
    <row r="61" spans="1:6" ht="15.75" x14ac:dyDescent="0.25">
      <c r="A61" s="12" t="s">
        <v>34</v>
      </c>
      <c r="B61" s="17" t="s">
        <v>76</v>
      </c>
      <c r="C61" s="20">
        <v>1773665</v>
      </c>
      <c r="D61" s="20">
        <v>713493.15</v>
      </c>
      <c r="E61" s="26">
        <f t="shared" si="0"/>
        <v>40.227052459173521</v>
      </c>
      <c r="F61" s="20">
        <f t="shared" si="1"/>
        <v>1060171.8500000001</v>
      </c>
    </row>
    <row r="62" spans="1:6" ht="15.75" x14ac:dyDescent="0.25">
      <c r="A62" s="12" t="s">
        <v>53</v>
      </c>
      <c r="B62" s="17" t="s">
        <v>77</v>
      </c>
      <c r="C62" s="20">
        <v>1784</v>
      </c>
      <c r="D62" s="20">
        <v>241.14</v>
      </c>
      <c r="E62" s="26">
        <f t="shared" si="0"/>
        <v>13.516816143497758</v>
      </c>
      <c r="F62" s="20">
        <f t="shared" si="1"/>
        <v>1542.8600000000001</v>
      </c>
    </row>
    <row r="63" spans="1:6" ht="15.75" x14ac:dyDescent="0.25">
      <c r="A63" s="12" t="s">
        <v>78</v>
      </c>
      <c r="B63" s="17" t="s">
        <v>79</v>
      </c>
      <c r="C63" s="20">
        <f>C64</f>
        <v>2436.9</v>
      </c>
      <c r="D63" s="20">
        <f>D64</f>
        <v>2436.9</v>
      </c>
      <c r="E63" s="26">
        <f t="shared" si="0"/>
        <v>100</v>
      </c>
      <c r="F63" s="20">
        <f t="shared" si="1"/>
        <v>0</v>
      </c>
    </row>
    <row r="64" spans="1:6" ht="31.5" x14ac:dyDescent="0.25">
      <c r="A64" s="12" t="s">
        <v>80</v>
      </c>
      <c r="B64" s="17" t="s">
        <v>81</v>
      </c>
      <c r="C64" s="20">
        <f>C65</f>
        <v>2436.9</v>
      </c>
      <c r="D64" s="20">
        <f>D65</f>
        <v>2436.9</v>
      </c>
      <c r="E64" s="26">
        <f t="shared" si="0"/>
        <v>100</v>
      </c>
      <c r="F64" s="20">
        <f t="shared" si="1"/>
        <v>0</v>
      </c>
    </row>
    <row r="65" spans="1:6" ht="31.5" x14ac:dyDescent="0.25">
      <c r="A65" s="12" t="s">
        <v>82</v>
      </c>
      <c r="B65" s="17" t="s">
        <v>83</v>
      </c>
      <c r="C65" s="20">
        <v>2436.9</v>
      </c>
      <c r="D65" s="20">
        <v>2436.9</v>
      </c>
      <c r="E65" s="26">
        <f t="shared" si="0"/>
        <v>100</v>
      </c>
      <c r="F65" s="20">
        <f t="shared" si="1"/>
        <v>0</v>
      </c>
    </row>
    <row r="66" spans="1:6" ht="15.75" x14ac:dyDescent="0.25">
      <c r="A66" s="12" t="s">
        <v>36</v>
      </c>
      <c r="B66" s="17" t="s">
        <v>84</v>
      </c>
      <c r="C66" s="20">
        <f>C67</f>
        <v>33412</v>
      </c>
      <c r="D66" s="20">
        <f>D67</f>
        <v>27237</v>
      </c>
      <c r="E66" s="26">
        <f t="shared" si="0"/>
        <v>81.518616066084036</v>
      </c>
      <c r="F66" s="20">
        <f t="shared" si="1"/>
        <v>6175</v>
      </c>
    </row>
    <row r="67" spans="1:6" ht="15.75" x14ac:dyDescent="0.25">
      <c r="A67" s="12" t="s">
        <v>38</v>
      </c>
      <c r="B67" s="17" t="s">
        <v>85</v>
      </c>
      <c r="C67" s="20">
        <f>C68+C69+C70</f>
        <v>33412</v>
      </c>
      <c r="D67" s="20">
        <f>D68+D69+D70</f>
        <v>27237</v>
      </c>
      <c r="E67" s="26">
        <f t="shared" si="0"/>
        <v>81.518616066084036</v>
      </c>
      <c r="F67" s="20">
        <f t="shared" si="1"/>
        <v>6175</v>
      </c>
    </row>
    <row r="68" spans="1:6" ht="18.600000000000001" customHeight="1" x14ac:dyDescent="0.25">
      <c r="A68" s="12" t="str">
        <f t="shared" ref="A68:A70" si="2">A49</f>
        <v>Уплата налога на имущество организаций и земельного налога</v>
      </c>
      <c r="B68" s="17" t="s">
        <v>429</v>
      </c>
      <c r="C68" s="20">
        <v>1012</v>
      </c>
      <c r="D68" s="20">
        <v>0</v>
      </c>
      <c r="E68" s="26">
        <f t="shared" si="0"/>
        <v>0</v>
      </c>
      <c r="F68" s="20">
        <f t="shared" si="1"/>
        <v>1012</v>
      </c>
    </row>
    <row r="69" spans="1:6" ht="15.75" x14ac:dyDescent="0.25">
      <c r="A69" s="12" t="str">
        <f t="shared" si="2"/>
        <v>Уплата прочих налогов, сборов</v>
      </c>
      <c r="B69" s="17" t="s">
        <v>86</v>
      </c>
      <c r="C69" s="20">
        <v>13400</v>
      </c>
      <c r="D69" s="20">
        <v>8237</v>
      </c>
      <c r="E69" s="26">
        <f t="shared" si="0"/>
        <v>61.470149253731343</v>
      </c>
      <c r="F69" s="20">
        <f t="shared" si="1"/>
        <v>5163</v>
      </c>
    </row>
    <row r="70" spans="1:6" ht="15.75" x14ac:dyDescent="0.25">
      <c r="A70" s="12" t="str">
        <f t="shared" si="2"/>
        <v>Уплата иных платежей</v>
      </c>
      <c r="B70" s="17" t="s">
        <v>87</v>
      </c>
      <c r="C70" s="20">
        <v>19000</v>
      </c>
      <c r="D70" s="20">
        <v>19000</v>
      </c>
      <c r="E70" s="26">
        <f t="shared" si="0"/>
        <v>100</v>
      </c>
      <c r="F70" s="20">
        <f t="shared" si="1"/>
        <v>0</v>
      </c>
    </row>
    <row r="71" spans="1:6" ht="15.75" x14ac:dyDescent="0.25">
      <c r="A71" s="12" t="s">
        <v>88</v>
      </c>
      <c r="B71" s="17" t="s">
        <v>89</v>
      </c>
      <c r="C71" s="20">
        <f>C72</f>
        <v>2150000</v>
      </c>
      <c r="D71" s="20">
        <f>D72</f>
        <v>2150000</v>
      </c>
      <c r="E71" s="26">
        <f t="shared" si="0"/>
        <v>100</v>
      </c>
      <c r="F71" s="20">
        <f t="shared" si="1"/>
        <v>0</v>
      </c>
    </row>
    <row r="72" spans="1:6" ht="15.75" x14ac:dyDescent="0.25">
      <c r="A72" s="12" t="s">
        <v>36</v>
      </c>
      <c r="B72" s="17" t="s">
        <v>90</v>
      </c>
      <c r="C72" s="20">
        <f>C73</f>
        <v>2150000</v>
      </c>
      <c r="D72" s="20">
        <f>D73</f>
        <v>2150000</v>
      </c>
      <c r="E72" s="26">
        <f t="shared" si="0"/>
        <v>100</v>
      </c>
      <c r="F72" s="20">
        <f t="shared" si="1"/>
        <v>0</v>
      </c>
    </row>
    <row r="73" spans="1:6" ht="15.75" x14ac:dyDescent="0.25">
      <c r="A73" s="12" t="s">
        <v>91</v>
      </c>
      <c r="B73" s="17" t="s">
        <v>92</v>
      </c>
      <c r="C73" s="20">
        <v>2150000</v>
      </c>
      <c r="D73" s="20">
        <v>2150000</v>
      </c>
      <c r="E73" s="26">
        <f t="shared" si="0"/>
        <v>100</v>
      </c>
      <c r="F73" s="20">
        <f t="shared" si="1"/>
        <v>0</v>
      </c>
    </row>
    <row r="74" spans="1:6" ht="15.75" x14ac:dyDescent="0.25">
      <c r="A74" s="12" t="s">
        <v>93</v>
      </c>
      <c r="B74" s="17" t="s">
        <v>94</v>
      </c>
      <c r="C74" s="20">
        <f>C75</f>
        <v>4293845.75</v>
      </c>
      <c r="D74" s="20">
        <f>D75</f>
        <v>0</v>
      </c>
      <c r="E74" s="26">
        <f t="shared" si="0"/>
        <v>0</v>
      </c>
      <c r="F74" s="20">
        <f t="shared" si="1"/>
        <v>4293845.75</v>
      </c>
    </row>
    <row r="75" spans="1:6" ht="15.75" x14ac:dyDescent="0.25">
      <c r="A75" s="12" t="s">
        <v>36</v>
      </c>
      <c r="B75" s="17" t="s">
        <v>95</v>
      </c>
      <c r="C75" s="20">
        <f>C76</f>
        <v>4293845.75</v>
      </c>
      <c r="D75" s="20">
        <f>D76</f>
        <v>0</v>
      </c>
      <c r="E75" s="26">
        <f t="shared" si="0"/>
        <v>0</v>
      </c>
      <c r="F75" s="20">
        <f t="shared" si="1"/>
        <v>4293845.75</v>
      </c>
    </row>
    <row r="76" spans="1:6" ht="15.75" x14ac:dyDescent="0.25">
      <c r="A76" s="12" t="s">
        <v>96</v>
      </c>
      <c r="B76" s="17" t="s">
        <v>97</v>
      </c>
      <c r="C76" s="20">
        <v>4293845.75</v>
      </c>
      <c r="D76" s="20">
        <v>0</v>
      </c>
      <c r="E76" s="26">
        <f t="shared" si="0"/>
        <v>0</v>
      </c>
      <c r="F76" s="20">
        <f t="shared" si="1"/>
        <v>4293845.75</v>
      </c>
    </row>
    <row r="77" spans="1:6" ht="15.75" x14ac:dyDescent="0.25">
      <c r="A77" s="12" t="s">
        <v>98</v>
      </c>
      <c r="B77" s="17" t="s">
        <v>99</v>
      </c>
      <c r="C77" s="20">
        <f>C78+C83+C89+C92+C95+C98</f>
        <v>172150295.73000002</v>
      </c>
      <c r="D77" s="20">
        <f>D78+D83+D89+D92+D95+D98</f>
        <v>118710878.3</v>
      </c>
      <c r="E77" s="26">
        <f t="shared" ref="E77:E145" si="3">D77*100/C77</f>
        <v>68.957696410923262</v>
      </c>
      <c r="F77" s="20">
        <f>C77-D77</f>
        <v>53439417.430000022</v>
      </c>
    </row>
    <row r="78" spans="1:6" ht="63" x14ac:dyDescent="0.25">
      <c r="A78" s="12" t="s">
        <v>11</v>
      </c>
      <c r="B78" s="17" t="s">
        <v>100</v>
      </c>
      <c r="C78" s="20">
        <f>C79</f>
        <v>42353215.140000001</v>
      </c>
      <c r="D78" s="20">
        <f>D79</f>
        <v>22664896.239999998</v>
      </c>
      <c r="E78" s="26">
        <f t="shared" si="3"/>
        <v>53.513992184726497</v>
      </c>
      <c r="F78" s="20">
        <f t="shared" ref="F78:F145" si="4">C78-D78</f>
        <v>19688318.900000002</v>
      </c>
    </row>
    <row r="79" spans="1:6" ht="31.5" x14ac:dyDescent="0.25">
      <c r="A79" s="12" t="s">
        <v>13</v>
      </c>
      <c r="B79" s="17" t="s">
        <v>101</v>
      </c>
      <c r="C79" s="20">
        <f>C80+C81+C82</f>
        <v>42353215.140000001</v>
      </c>
      <c r="D79" s="20">
        <f>D80+D81+D82</f>
        <v>22664896.239999998</v>
      </c>
      <c r="E79" s="26">
        <f t="shared" si="3"/>
        <v>53.513992184726497</v>
      </c>
      <c r="F79" s="20">
        <f t="shared" si="4"/>
        <v>19688318.900000002</v>
      </c>
    </row>
    <row r="80" spans="1:6" ht="31.5" x14ac:dyDescent="0.25">
      <c r="A80" s="12" t="s">
        <v>15</v>
      </c>
      <c r="B80" s="17" t="s">
        <v>102</v>
      </c>
      <c r="C80" s="20">
        <v>31714550</v>
      </c>
      <c r="D80" s="20">
        <v>17039819.800000001</v>
      </c>
      <c r="E80" s="26">
        <f t="shared" si="3"/>
        <v>53.728713792249927</v>
      </c>
      <c r="F80" s="20">
        <f t="shared" si="4"/>
        <v>14674730.199999999</v>
      </c>
    </row>
    <row r="81" spans="1:6" ht="47.25" x14ac:dyDescent="0.25">
      <c r="A81" s="12" t="s">
        <v>17</v>
      </c>
      <c r="B81" s="17" t="s">
        <v>103</v>
      </c>
      <c r="C81" s="20">
        <v>1238730.99</v>
      </c>
      <c r="D81" s="20">
        <v>953735.06</v>
      </c>
      <c r="E81" s="26">
        <f t="shared" si="3"/>
        <v>76.992911915443401</v>
      </c>
      <c r="F81" s="20">
        <f t="shared" si="4"/>
        <v>284995.92999999993</v>
      </c>
    </row>
    <row r="82" spans="1:6" ht="47.25" x14ac:dyDescent="0.25">
      <c r="A82" s="12" t="s">
        <v>19</v>
      </c>
      <c r="B82" s="17" t="s">
        <v>104</v>
      </c>
      <c r="C82" s="20">
        <v>9399934.1500000004</v>
      </c>
      <c r="D82" s="20">
        <v>4671341.38</v>
      </c>
      <c r="E82" s="26">
        <f t="shared" si="3"/>
        <v>49.695469196451761</v>
      </c>
      <c r="F82" s="20">
        <f t="shared" si="4"/>
        <v>4728592.7700000005</v>
      </c>
    </row>
    <row r="83" spans="1:6" ht="31.5" x14ac:dyDescent="0.25">
      <c r="A83" s="12" t="s">
        <v>28</v>
      </c>
      <c r="B83" s="17" t="s">
        <v>105</v>
      </c>
      <c r="C83" s="20">
        <f>C84</f>
        <v>46415973.840000004</v>
      </c>
      <c r="D83" s="20">
        <f>D84</f>
        <v>29468002.18</v>
      </c>
      <c r="E83" s="26">
        <f t="shared" si="3"/>
        <v>63.486769191957123</v>
      </c>
      <c r="F83" s="20">
        <f t="shared" si="4"/>
        <v>16947971.660000004</v>
      </c>
    </row>
    <row r="84" spans="1:6" ht="31.5" x14ac:dyDescent="0.25">
      <c r="A84" s="12" t="s">
        <v>30</v>
      </c>
      <c r="B84" s="17" t="s">
        <v>106</v>
      </c>
      <c r="C84" s="20">
        <f>C85+C86+C87+C88</f>
        <v>46415973.840000004</v>
      </c>
      <c r="D84" s="20">
        <f>D85+D86+D87+D88</f>
        <v>29468002.18</v>
      </c>
      <c r="E84" s="26">
        <f t="shared" si="3"/>
        <v>63.486769191957123</v>
      </c>
      <c r="F84" s="20">
        <f t="shared" si="4"/>
        <v>16947971.660000004</v>
      </c>
    </row>
    <row r="85" spans="1:6" ht="31.5" x14ac:dyDescent="0.25">
      <c r="A85" s="12" t="s">
        <v>32</v>
      </c>
      <c r="B85" s="17" t="s">
        <v>107</v>
      </c>
      <c r="C85" s="20">
        <v>3669334.52</v>
      </c>
      <c r="D85" s="20">
        <v>1178054.6399999999</v>
      </c>
      <c r="E85" s="26">
        <f t="shared" si="3"/>
        <v>32.105403134517154</v>
      </c>
      <c r="F85" s="20">
        <f t="shared" si="4"/>
        <v>2491279.88</v>
      </c>
    </row>
    <row r="86" spans="1:6" ht="31.5" x14ac:dyDescent="0.25">
      <c r="A86" s="12" t="s">
        <v>108</v>
      </c>
      <c r="B86" s="17" t="s">
        <v>109</v>
      </c>
      <c r="C86" s="20">
        <v>299835.96000000002</v>
      </c>
      <c r="D86" s="20">
        <v>299835.96000000002</v>
      </c>
      <c r="E86" s="26">
        <f t="shared" si="3"/>
        <v>100</v>
      </c>
      <c r="F86" s="20">
        <f t="shared" si="4"/>
        <v>0</v>
      </c>
    </row>
    <row r="87" spans="1:6" ht="15.75" x14ac:dyDescent="0.25">
      <c r="A87" s="12" t="s">
        <v>34</v>
      </c>
      <c r="B87" s="17" t="s">
        <v>110</v>
      </c>
      <c r="C87" s="20">
        <v>26248523.43</v>
      </c>
      <c r="D87" s="20">
        <v>18360941.710000001</v>
      </c>
      <c r="E87" s="26">
        <f t="shared" si="3"/>
        <v>69.950379338347418</v>
      </c>
      <c r="F87" s="20">
        <f t="shared" si="4"/>
        <v>7887581.7199999988</v>
      </c>
    </row>
    <row r="88" spans="1:6" ht="15.75" x14ac:dyDescent="0.25">
      <c r="A88" s="12" t="s">
        <v>53</v>
      </c>
      <c r="B88" s="17" t="s">
        <v>111</v>
      </c>
      <c r="C88" s="20">
        <v>16198279.93</v>
      </c>
      <c r="D88" s="20">
        <v>9629169.8699999992</v>
      </c>
      <c r="E88" s="26">
        <f t="shared" si="3"/>
        <v>59.445631953589775</v>
      </c>
      <c r="F88" s="20">
        <f t="shared" si="4"/>
        <v>6569110.0600000005</v>
      </c>
    </row>
    <row r="89" spans="1:6" ht="15.75" x14ac:dyDescent="0.25">
      <c r="A89" s="12" t="s">
        <v>78</v>
      </c>
      <c r="B89" s="17" t="s">
        <v>112</v>
      </c>
      <c r="C89" s="20">
        <f>C90</f>
        <v>805000</v>
      </c>
      <c r="D89" s="20">
        <f>D90</f>
        <v>487780.76</v>
      </c>
      <c r="E89" s="26">
        <f t="shared" si="3"/>
        <v>60.593883229813663</v>
      </c>
      <c r="F89" s="20">
        <f t="shared" si="4"/>
        <v>317219.24</v>
      </c>
    </row>
    <row r="90" spans="1:6" ht="31.5" x14ac:dyDescent="0.25">
      <c r="A90" s="12" t="s">
        <v>80</v>
      </c>
      <c r="B90" s="17" t="s">
        <v>113</v>
      </c>
      <c r="C90" s="20">
        <f>C91</f>
        <v>805000</v>
      </c>
      <c r="D90" s="20">
        <f>D91</f>
        <v>487780.76</v>
      </c>
      <c r="E90" s="26">
        <f t="shared" si="3"/>
        <v>60.593883229813663</v>
      </c>
      <c r="F90" s="20">
        <f t="shared" si="4"/>
        <v>317219.24</v>
      </c>
    </row>
    <row r="91" spans="1:6" ht="31.5" x14ac:dyDescent="0.25">
      <c r="A91" s="12" t="s">
        <v>82</v>
      </c>
      <c r="B91" s="17" t="s">
        <v>114</v>
      </c>
      <c r="C91" s="20">
        <v>805000</v>
      </c>
      <c r="D91" s="20">
        <v>487780.76</v>
      </c>
      <c r="E91" s="26">
        <f t="shared" si="3"/>
        <v>60.593883229813663</v>
      </c>
      <c r="F91" s="20">
        <f t="shared" si="4"/>
        <v>317219.24</v>
      </c>
    </row>
    <row r="92" spans="1:6" ht="31.5" x14ac:dyDescent="0.25">
      <c r="A92" s="13" t="s">
        <v>213</v>
      </c>
      <c r="B92" s="17" t="s">
        <v>439</v>
      </c>
      <c r="C92" s="20">
        <f>C93</f>
        <v>246755</v>
      </c>
      <c r="D92" s="20">
        <f>D93</f>
        <v>246755</v>
      </c>
      <c r="E92" s="26">
        <f t="shared" si="3"/>
        <v>100</v>
      </c>
      <c r="F92" s="20">
        <f t="shared" si="4"/>
        <v>0</v>
      </c>
    </row>
    <row r="93" spans="1:6" ht="15.75" x14ac:dyDescent="0.25">
      <c r="A93" s="13" t="s">
        <v>214</v>
      </c>
      <c r="B93" s="17" t="s">
        <v>440</v>
      </c>
      <c r="C93" s="20">
        <f>C94</f>
        <v>246755</v>
      </c>
      <c r="D93" s="20">
        <f>D94</f>
        <v>246755</v>
      </c>
      <c r="E93" s="26">
        <f t="shared" si="3"/>
        <v>100</v>
      </c>
      <c r="F93" s="20">
        <f t="shared" si="4"/>
        <v>0</v>
      </c>
    </row>
    <row r="94" spans="1:6" ht="47.25" x14ac:dyDescent="0.25">
      <c r="A94" s="13" t="s">
        <v>215</v>
      </c>
      <c r="B94" s="17" t="s">
        <v>438</v>
      </c>
      <c r="C94" s="20">
        <v>246755</v>
      </c>
      <c r="D94" s="20">
        <v>246755</v>
      </c>
      <c r="E94" s="26">
        <f t="shared" si="3"/>
        <v>100</v>
      </c>
      <c r="F94" s="20">
        <f t="shared" si="4"/>
        <v>0</v>
      </c>
    </row>
    <row r="95" spans="1:6" ht="34.9" customHeight="1" x14ac:dyDescent="0.25">
      <c r="A95" s="12" t="s">
        <v>115</v>
      </c>
      <c r="B95" s="17" t="s">
        <v>116</v>
      </c>
      <c r="C95" s="20">
        <f>C96</f>
        <v>1125000</v>
      </c>
      <c r="D95" s="20">
        <f>D96</f>
        <v>1073850</v>
      </c>
      <c r="E95" s="26">
        <f t="shared" si="3"/>
        <v>95.453333333333333</v>
      </c>
      <c r="F95" s="20">
        <f t="shared" si="4"/>
        <v>51150</v>
      </c>
    </row>
    <row r="96" spans="1:6" ht="63" x14ac:dyDescent="0.25">
      <c r="A96" s="12" t="s">
        <v>117</v>
      </c>
      <c r="B96" s="17" t="s">
        <v>118</v>
      </c>
      <c r="C96" s="20">
        <f>C97</f>
        <v>1125000</v>
      </c>
      <c r="D96" s="20">
        <f>D97</f>
        <v>1073850</v>
      </c>
      <c r="E96" s="26">
        <f t="shared" si="3"/>
        <v>95.453333333333333</v>
      </c>
      <c r="F96" s="20">
        <f t="shared" si="4"/>
        <v>51150</v>
      </c>
    </row>
    <row r="97" spans="1:6" ht="31.5" x14ac:dyDescent="0.25">
      <c r="A97" s="12" t="s">
        <v>119</v>
      </c>
      <c r="B97" s="17" t="s">
        <v>120</v>
      </c>
      <c r="C97" s="20">
        <v>1125000</v>
      </c>
      <c r="D97" s="20">
        <v>1073850</v>
      </c>
      <c r="E97" s="26">
        <f t="shared" si="3"/>
        <v>95.453333333333333</v>
      </c>
      <c r="F97" s="20">
        <f t="shared" si="4"/>
        <v>51150</v>
      </c>
    </row>
    <row r="98" spans="1:6" ht="15.75" x14ac:dyDescent="0.25">
      <c r="A98" s="12" t="s">
        <v>36</v>
      </c>
      <c r="B98" s="17" t="s">
        <v>121</v>
      </c>
      <c r="C98" s="20">
        <f>C99+C101</f>
        <v>81204351.75</v>
      </c>
      <c r="D98" s="20">
        <f>D99+D101</f>
        <v>64769594.119999997</v>
      </c>
      <c r="E98" s="26">
        <f t="shared" si="3"/>
        <v>79.761235357685123</v>
      </c>
      <c r="F98" s="20">
        <f t="shared" si="4"/>
        <v>16434757.630000003</v>
      </c>
    </row>
    <row r="99" spans="1:6" ht="15.75" x14ac:dyDescent="0.25">
      <c r="A99" s="12" t="s">
        <v>56</v>
      </c>
      <c r="B99" s="17" t="s">
        <v>122</v>
      </c>
      <c r="C99" s="20">
        <f>C100</f>
        <v>80301351.75</v>
      </c>
      <c r="D99" s="20">
        <f>D100</f>
        <v>64214716.119999997</v>
      </c>
      <c r="E99" s="26">
        <f t="shared" si="3"/>
        <v>79.967167078230418</v>
      </c>
      <c r="F99" s="20">
        <f t="shared" si="4"/>
        <v>16086635.630000003</v>
      </c>
    </row>
    <row r="100" spans="1:6" ht="31.5" x14ac:dyDescent="0.25">
      <c r="A100" s="12" t="s">
        <v>58</v>
      </c>
      <c r="B100" s="17" t="s">
        <v>123</v>
      </c>
      <c r="C100" s="20">
        <v>80301351.75</v>
      </c>
      <c r="D100" s="20">
        <v>64214716.119999997</v>
      </c>
      <c r="E100" s="26">
        <f t="shared" si="3"/>
        <v>79.967167078230418</v>
      </c>
      <c r="F100" s="20">
        <f t="shared" si="4"/>
        <v>16086635.630000003</v>
      </c>
    </row>
    <row r="101" spans="1:6" ht="15.75" x14ac:dyDescent="0.25">
      <c r="A101" s="12" t="s">
        <v>38</v>
      </c>
      <c r="B101" s="17" t="s">
        <v>124</v>
      </c>
      <c r="C101" s="20">
        <f>C102+C103+C104</f>
        <v>903000</v>
      </c>
      <c r="D101" s="20">
        <f>D102+D103+D104</f>
        <v>554878</v>
      </c>
      <c r="E101" s="26">
        <f t="shared" si="3"/>
        <v>61.448283499446291</v>
      </c>
      <c r="F101" s="20">
        <f t="shared" si="4"/>
        <v>348122</v>
      </c>
    </row>
    <row r="102" spans="1:6" ht="21" customHeight="1" x14ac:dyDescent="0.25">
      <c r="A102" s="12" t="s">
        <v>61</v>
      </c>
      <c r="B102" s="17" t="s">
        <v>125</v>
      </c>
      <c r="C102" s="20">
        <v>685000</v>
      </c>
      <c r="D102" s="20">
        <v>506224</v>
      </c>
      <c r="E102" s="26">
        <f t="shared" si="3"/>
        <v>73.901313868613144</v>
      </c>
      <c r="F102" s="20">
        <f t="shared" si="4"/>
        <v>178776</v>
      </c>
    </row>
    <row r="103" spans="1:6" ht="15.75" x14ac:dyDescent="0.25">
      <c r="A103" s="12" t="s">
        <v>63</v>
      </c>
      <c r="B103" s="17" t="s">
        <v>126</v>
      </c>
      <c r="C103" s="20">
        <v>215000</v>
      </c>
      <c r="D103" s="20">
        <v>48654</v>
      </c>
      <c r="E103" s="26">
        <f t="shared" si="3"/>
        <v>22.629767441860466</v>
      </c>
      <c r="F103" s="20">
        <f t="shared" si="4"/>
        <v>166346</v>
      </c>
    </row>
    <row r="104" spans="1:6" ht="15.75" x14ac:dyDescent="0.25">
      <c r="A104" s="12" t="s">
        <v>40</v>
      </c>
      <c r="B104" s="17" t="s">
        <v>127</v>
      </c>
      <c r="C104" s="20">
        <v>3000</v>
      </c>
      <c r="D104" s="20">
        <v>0</v>
      </c>
      <c r="E104" s="26">
        <f t="shared" si="3"/>
        <v>0</v>
      </c>
      <c r="F104" s="20">
        <f t="shared" si="4"/>
        <v>3000</v>
      </c>
    </row>
    <row r="105" spans="1:6" ht="31.5" x14ac:dyDescent="0.25">
      <c r="A105" s="11" t="s">
        <v>128</v>
      </c>
      <c r="B105" s="24" t="s">
        <v>129</v>
      </c>
      <c r="C105" s="21">
        <f>C106+C123</f>
        <v>34762915</v>
      </c>
      <c r="D105" s="21">
        <f>D106+D123</f>
        <v>18817895.719999999</v>
      </c>
      <c r="E105" s="25">
        <f t="shared" si="3"/>
        <v>54.132099451383752</v>
      </c>
      <c r="F105" s="21">
        <f t="shared" si="4"/>
        <v>15945019.280000001</v>
      </c>
    </row>
    <row r="106" spans="1:6" ht="30" customHeight="1" x14ac:dyDescent="0.25">
      <c r="A106" s="12" t="s">
        <v>130</v>
      </c>
      <c r="B106" s="17" t="s">
        <v>131</v>
      </c>
      <c r="C106" s="20">
        <f>C107+C112+C117</f>
        <v>33582915</v>
      </c>
      <c r="D106" s="20">
        <f>D107+D112+D117</f>
        <v>18566608.73</v>
      </c>
      <c r="E106" s="26">
        <f>D106*100/C106</f>
        <v>55.285875958057836</v>
      </c>
      <c r="F106" s="20">
        <f t="shared" si="4"/>
        <v>15016306.27</v>
      </c>
    </row>
    <row r="107" spans="1:6" ht="63" x14ac:dyDescent="0.25">
      <c r="A107" s="12" t="s">
        <v>11</v>
      </c>
      <c r="B107" s="17" t="s">
        <v>132</v>
      </c>
      <c r="C107" s="20">
        <f>C108</f>
        <v>29055200.59</v>
      </c>
      <c r="D107" s="20">
        <f>D108</f>
        <v>15985253.75</v>
      </c>
      <c r="E107" s="26">
        <f>D107*100/C107</f>
        <v>55.016841823152596</v>
      </c>
      <c r="F107" s="20">
        <f t="shared" si="4"/>
        <v>13069946.84</v>
      </c>
    </row>
    <row r="108" spans="1:6" ht="15.75" x14ac:dyDescent="0.25">
      <c r="A108" s="12" t="s">
        <v>133</v>
      </c>
      <c r="B108" s="17" t="s">
        <v>134</v>
      </c>
      <c r="C108" s="20">
        <f>C109+C110+C111</f>
        <v>29055200.59</v>
      </c>
      <c r="D108" s="20">
        <f>D109+D110+D111</f>
        <v>15985253.75</v>
      </c>
      <c r="E108" s="26">
        <f t="shared" si="3"/>
        <v>55.016841823152596</v>
      </c>
      <c r="F108" s="20">
        <f t="shared" si="4"/>
        <v>13069946.84</v>
      </c>
    </row>
    <row r="109" spans="1:6" ht="15.75" x14ac:dyDescent="0.25">
      <c r="A109" s="12" t="s">
        <v>135</v>
      </c>
      <c r="B109" s="17" t="s">
        <v>136</v>
      </c>
      <c r="C109" s="20">
        <v>21884279</v>
      </c>
      <c r="D109" s="20">
        <v>12263503.48</v>
      </c>
      <c r="E109" s="26">
        <f t="shared" si="3"/>
        <v>56.037959852367081</v>
      </c>
      <c r="F109" s="20">
        <f t="shared" si="4"/>
        <v>9620775.5199999996</v>
      </c>
    </row>
    <row r="110" spans="1:6" ht="31.5" x14ac:dyDescent="0.25">
      <c r="A110" s="12" t="s">
        <v>137</v>
      </c>
      <c r="B110" s="17" t="s">
        <v>138</v>
      </c>
      <c r="C110" s="20">
        <v>655600</v>
      </c>
      <c r="D110" s="20">
        <v>352220.66</v>
      </c>
      <c r="E110" s="26">
        <f t="shared" si="3"/>
        <v>53.724932885906043</v>
      </c>
      <c r="F110" s="20">
        <f t="shared" si="4"/>
        <v>303379.34000000003</v>
      </c>
    </row>
    <row r="111" spans="1:6" ht="47.25" x14ac:dyDescent="0.25">
      <c r="A111" s="12" t="s">
        <v>139</v>
      </c>
      <c r="B111" s="17" t="s">
        <v>140</v>
      </c>
      <c r="C111" s="20">
        <v>6515321.5899999999</v>
      </c>
      <c r="D111" s="20">
        <v>3369529.61</v>
      </c>
      <c r="E111" s="26">
        <f t="shared" si="3"/>
        <v>51.717011408488283</v>
      </c>
      <c r="F111" s="20">
        <f t="shared" si="4"/>
        <v>3145791.98</v>
      </c>
    </row>
    <row r="112" spans="1:6" ht="31.5" x14ac:dyDescent="0.25">
      <c r="A112" s="12" t="s">
        <v>28</v>
      </c>
      <c r="B112" s="17" t="s">
        <v>141</v>
      </c>
      <c r="C112" s="20">
        <f>C113</f>
        <v>4258109.41</v>
      </c>
      <c r="D112" s="20">
        <f>D113</f>
        <v>2468999.98</v>
      </c>
      <c r="E112" s="26">
        <f t="shared" si="3"/>
        <v>57.983479104638597</v>
      </c>
      <c r="F112" s="20">
        <f t="shared" si="4"/>
        <v>1789109.4300000002</v>
      </c>
    </row>
    <row r="113" spans="1:6" ht="31.5" x14ac:dyDescent="0.25">
      <c r="A113" s="12" t="s">
        <v>30</v>
      </c>
      <c r="B113" s="17" t="s">
        <v>142</v>
      </c>
      <c r="C113" s="20">
        <f>C114+C115+C116</f>
        <v>4258109.41</v>
      </c>
      <c r="D113" s="20">
        <f>D114+D115+D116</f>
        <v>2468999.98</v>
      </c>
      <c r="E113" s="26">
        <f t="shared" si="3"/>
        <v>57.983479104638597</v>
      </c>
      <c r="F113" s="20">
        <f t="shared" si="4"/>
        <v>1789109.4300000002</v>
      </c>
    </row>
    <row r="114" spans="1:6" ht="31.5" x14ac:dyDescent="0.25">
      <c r="A114" s="12" t="s">
        <v>32</v>
      </c>
      <c r="B114" s="17" t="s">
        <v>143</v>
      </c>
      <c r="C114" s="20">
        <v>665000</v>
      </c>
      <c r="D114" s="20">
        <v>362535.43</v>
      </c>
      <c r="E114" s="26">
        <f t="shared" si="3"/>
        <v>54.516606015037596</v>
      </c>
      <c r="F114" s="20">
        <f t="shared" si="4"/>
        <v>302464.57</v>
      </c>
    </row>
    <row r="115" spans="1:6" ht="15.75" x14ac:dyDescent="0.25">
      <c r="A115" s="12" t="s">
        <v>34</v>
      </c>
      <c r="B115" s="17" t="s">
        <v>144</v>
      </c>
      <c r="C115" s="20">
        <v>2393109.41</v>
      </c>
      <c r="D115" s="20">
        <v>1269835.6399999999</v>
      </c>
      <c r="E115" s="26">
        <f t="shared" si="3"/>
        <v>53.062164006951932</v>
      </c>
      <c r="F115" s="20">
        <f t="shared" si="4"/>
        <v>1123273.7700000003</v>
      </c>
    </row>
    <row r="116" spans="1:6" ht="15.75" x14ac:dyDescent="0.25">
      <c r="A116" s="12" t="s">
        <v>53</v>
      </c>
      <c r="B116" s="17" t="s">
        <v>145</v>
      </c>
      <c r="C116" s="20">
        <v>1200000</v>
      </c>
      <c r="D116" s="20">
        <v>836628.91</v>
      </c>
      <c r="E116" s="26">
        <f t="shared" si="3"/>
        <v>69.719075833333335</v>
      </c>
      <c r="F116" s="20">
        <f t="shared" si="4"/>
        <v>363371.08999999997</v>
      </c>
    </row>
    <row r="117" spans="1:6" ht="15.75" x14ac:dyDescent="0.25">
      <c r="A117" s="13" t="s">
        <v>36</v>
      </c>
      <c r="B117" s="17" t="s">
        <v>146</v>
      </c>
      <c r="C117" s="20">
        <f>C118+C120</f>
        <v>269605</v>
      </c>
      <c r="D117" s="20">
        <f>D118+D120</f>
        <v>112355</v>
      </c>
      <c r="E117" s="26">
        <f t="shared" si="3"/>
        <v>41.673930379629461</v>
      </c>
      <c r="F117" s="20">
        <f t="shared" si="4"/>
        <v>157250</v>
      </c>
    </row>
    <row r="118" spans="1:6" ht="15.75" x14ac:dyDescent="0.25">
      <c r="A118" s="13" t="s">
        <v>56</v>
      </c>
      <c r="B118" s="17" t="s">
        <v>441</v>
      </c>
      <c r="C118" s="20">
        <f>C119</f>
        <v>3605</v>
      </c>
      <c r="D118" s="20">
        <f>D119</f>
        <v>3605</v>
      </c>
      <c r="E118" s="26">
        <f t="shared" si="3"/>
        <v>100</v>
      </c>
      <c r="F118" s="20">
        <f t="shared" si="4"/>
        <v>0</v>
      </c>
    </row>
    <row r="119" spans="1:6" ht="31.5" x14ac:dyDescent="0.25">
      <c r="A119" s="13" t="s">
        <v>58</v>
      </c>
      <c r="B119" s="17" t="s">
        <v>442</v>
      </c>
      <c r="C119" s="20">
        <v>3605</v>
      </c>
      <c r="D119" s="20">
        <v>3605</v>
      </c>
      <c r="E119" s="26">
        <f t="shared" si="3"/>
        <v>100</v>
      </c>
      <c r="F119" s="20">
        <f t="shared" si="4"/>
        <v>0</v>
      </c>
    </row>
    <row r="120" spans="1:6" ht="15.75" x14ac:dyDescent="0.25">
      <c r="A120" s="12" t="s">
        <v>38</v>
      </c>
      <c r="B120" s="17" t="s">
        <v>147</v>
      </c>
      <c r="C120" s="20">
        <f>C121+C122</f>
        <v>266000</v>
      </c>
      <c r="D120" s="20">
        <f>D121+D122</f>
        <v>108750</v>
      </c>
      <c r="E120" s="26">
        <f t="shared" si="3"/>
        <v>40.883458646616539</v>
      </c>
      <c r="F120" s="20">
        <f t="shared" si="4"/>
        <v>157250</v>
      </c>
    </row>
    <row r="121" spans="1:6" ht="20.45" customHeight="1" x14ac:dyDescent="0.25">
      <c r="A121" s="12" t="s">
        <v>61</v>
      </c>
      <c r="B121" s="17" t="s">
        <v>148</v>
      </c>
      <c r="C121" s="20">
        <v>247250</v>
      </c>
      <c r="D121" s="20">
        <v>90000</v>
      </c>
      <c r="E121" s="26">
        <f t="shared" si="3"/>
        <v>36.400404448938325</v>
      </c>
      <c r="F121" s="20">
        <f t="shared" si="4"/>
        <v>157250</v>
      </c>
    </row>
    <row r="122" spans="1:6" ht="15.75" x14ac:dyDescent="0.25">
      <c r="A122" s="12" t="s">
        <v>63</v>
      </c>
      <c r="B122" s="17" t="s">
        <v>149</v>
      </c>
      <c r="C122" s="20">
        <v>18750</v>
      </c>
      <c r="D122" s="20">
        <v>18750</v>
      </c>
      <c r="E122" s="26">
        <f t="shared" si="3"/>
        <v>100</v>
      </c>
      <c r="F122" s="20">
        <f t="shared" si="4"/>
        <v>0</v>
      </c>
    </row>
    <row r="123" spans="1:6" ht="31.5" x14ac:dyDescent="0.25">
      <c r="A123" s="12" t="s">
        <v>150</v>
      </c>
      <c r="B123" s="17" t="s">
        <v>151</v>
      </c>
      <c r="C123" s="20">
        <f>C124+C127</f>
        <v>1180000</v>
      </c>
      <c r="D123" s="20">
        <f>D124+D127</f>
        <v>251286.99</v>
      </c>
      <c r="E123" s="26">
        <f t="shared" si="3"/>
        <v>21.295507627118646</v>
      </c>
      <c r="F123" s="20">
        <f t="shared" si="4"/>
        <v>928713.01</v>
      </c>
    </row>
    <row r="124" spans="1:6" ht="63" x14ac:dyDescent="0.25">
      <c r="A124" s="12" t="s">
        <v>11</v>
      </c>
      <c r="B124" s="17" t="s">
        <v>152</v>
      </c>
      <c r="C124" s="20">
        <f>C125</f>
        <v>500000</v>
      </c>
      <c r="D124" s="20">
        <f>D125</f>
        <v>51229</v>
      </c>
      <c r="E124" s="26">
        <f t="shared" si="3"/>
        <v>10.245799999999999</v>
      </c>
      <c r="F124" s="20">
        <f t="shared" si="4"/>
        <v>448771</v>
      </c>
    </row>
    <row r="125" spans="1:6" ht="31.5" x14ac:dyDescent="0.25">
      <c r="A125" s="12" t="s">
        <v>13</v>
      </c>
      <c r="B125" s="17" t="s">
        <v>153</v>
      </c>
      <c r="C125" s="20">
        <f>C126</f>
        <v>500000</v>
      </c>
      <c r="D125" s="20">
        <f>D126</f>
        <v>51229</v>
      </c>
      <c r="E125" s="26">
        <f t="shared" si="3"/>
        <v>10.245799999999999</v>
      </c>
      <c r="F125" s="20">
        <f t="shared" si="4"/>
        <v>448771</v>
      </c>
    </row>
    <row r="126" spans="1:6" ht="63" x14ac:dyDescent="0.25">
      <c r="A126" s="12" t="s">
        <v>154</v>
      </c>
      <c r="B126" s="17" t="s">
        <v>155</v>
      </c>
      <c r="C126" s="20">
        <v>500000</v>
      </c>
      <c r="D126" s="20">
        <v>51229</v>
      </c>
      <c r="E126" s="26">
        <f t="shared" si="3"/>
        <v>10.245799999999999</v>
      </c>
      <c r="F126" s="20">
        <f t="shared" si="4"/>
        <v>448771</v>
      </c>
    </row>
    <row r="127" spans="1:6" ht="31.5" x14ac:dyDescent="0.25">
      <c r="A127" s="12" t="s">
        <v>28</v>
      </c>
      <c r="B127" s="17" t="s">
        <v>156</v>
      </c>
      <c r="C127" s="20">
        <f>C128</f>
        <v>680000</v>
      </c>
      <c r="D127" s="20">
        <f>D128</f>
        <v>200057.99</v>
      </c>
      <c r="E127" s="26">
        <f t="shared" si="3"/>
        <v>29.420292647058822</v>
      </c>
      <c r="F127" s="20">
        <f t="shared" si="4"/>
        <v>479942.01</v>
      </c>
    </row>
    <row r="128" spans="1:6" ht="31.5" x14ac:dyDescent="0.25">
      <c r="A128" s="12" t="s">
        <v>30</v>
      </c>
      <c r="B128" s="17" t="s">
        <v>157</v>
      </c>
      <c r="C128" s="20">
        <f>C129+C130</f>
        <v>680000</v>
      </c>
      <c r="D128" s="20">
        <f>D129+D130</f>
        <v>200057.99</v>
      </c>
      <c r="E128" s="26">
        <f t="shared" si="3"/>
        <v>29.420292647058822</v>
      </c>
      <c r="F128" s="20">
        <f t="shared" si="4"/>
        <v>479942.01</v>
      </c>
    </row>
    <row r="129" spans="1:6" ht="15.75" x14ac:dyDescent="0.25">
      <c r="A129" s="12" t="s">
        <v>34</v>
      </c>
      <c r="B129" s="17" t="s">
        <v>158</v>
      </c>
      <c r="C129" s="20">
        <v>180000</v>
      </c>
      <c r="D129" s="20">
        <v>42669.61</v>
      </c>
      <c r="E129" s="26">
        <f t="shared" si="3"/>
        <v>23.705338888888889</v>
      </c>
      <c r="F129" s="20">
        <f t="shared" si="4"/>
        <v>137330.39000000001</v>
      </c>
    </row>
    <row r="130" spans="1:6" ht="15.75" x14ac:dyDescent="0.25">
      <c r="A130" s="12" t="s">
        <v>53</v>
      </c>
      <c r="B130" s="17" t="s">
        <v>159</v>
      </c>
      <c r="C130" s="20">
        <v>500000</v>
      </c>
      <c r="D130" s="20">
        <v>157388.38</v>
      </c>
      <c r="E130" s="26">
        <f t="shared" si="3"/>
        <v>31.477675999999999</v>
      </c>
      <c r="F130" s="20">
        <f t="shared" si="4"/>
        <v>342611.62</v>
      </c>
    </row>
    <row r="131" spans="1:6" ht="15.75" x14ac:dyDescent="0.25">
      <c r="A131" s="11" t="s">
        <v>160</v>
      </c>
      <c r="B131" s="24" t="s">
        <v>161</v>
      </c>
      <c r="C131" s="21">
        <f>C132+C139+C146+C150</f>
        <v>135092428.56</v>
      </c>
      <c r="D131" s="21">
        <f>D132+D139+D146+D150</f>
        <v>28744587.039999999</v>
      </c>
      <c r="E131" s="25">
        <f t="shared" si="3"/>
        <v>21.277718778468305</v>
      </c>
      <c r="F131" s="21">
        <f t="shared" si="4"/>
        <v>106347841.52000001</v>
      </c>
    </row>
    <row r="132" spans="1:6" ht="15.75" x14ac:dyDescent="0.25">
      <c r="A132" s="12" t="s">
        <v>162</v>
      </c>
      <c r="B132" s="17" t="s">
        <v>163</v>
      </c>
      <c r="C132" s="20">
        <f>C133+C136</f>
        <v>5217989.05</v>
      </c>
      <c r="D132" s="20">
        <f>D133+D136</f>
        <v>1019147.61</v>
      </c>
      <c r="E132" s="26">
        <f t="shared" si="3"/>
        <v>19.531424850345363</v>
      </c>
      <c r="F132" s="20">
        <f t="shared" si="4"/>
        <v>4198841.4399999995</v>
      </c>
    </row>
    <row r="133" spans="1:6" ht="31.5" x14ac:dyDescent="0.25">
      <c r="A133" s="12" t="s">
        <v>28</v>
      </c>
      <c r="B133" s="17" t="s">
        <v>164</v>
      </c>
      <c r="C133" s="20">
        <f>C134</f>
        <v>100000</v>
      </c>
      <c r="D133" s="20">
        <f>D134</f>
        <v>0</v>
      </c>
      <c r="E133" s="26">
        <f t="shared" si="3"/>
        <v>0</v>
      </c>
      <c r="F133" s="20">
        <f t="shared" si="4"/>
        <v>100000</v>
      </c>
    </row>
    <row r="134" spans="1:6" ht="31.5" x14ac:dyDescent="0.25">
      <c r="A134" s="12" t="s">
        <v>30</v>
      </c>
      <c r="B134" s="17" t="s">
        <v>165</v>
      </c>
      <c r="C134" s="20">
        <f>C135</f>
        <v>100000</v>
      </c>
      <c r="D134" s="20">
        <f>D135</f>
        <v>0</v>
      </c>
      <c r="E134" s="26">
        <f t="shared" si="3"/>
        <v>0</v>
      </c>
      <c r="F134" s="20">
        <f t="shared" si="4"/>
        <v>100000</v>
      </c>
    </row>
    <row r="135" spans="1:6" ht="15.75" x14ac:dyDescent="0.25">
      <c r="A135" s="12" t="s">
        <v>34</v>
      </c>
      <c r="B135" s="17" t="s">
        <v>166</v>
      </c>
      <c r="C135" s="20">
        <v>100000</v>
      </c>
      <c r="D135" s="20">
        <v>0</v>
      </c>
      <c r="E135" s="26">
        <f t="shared" si="3"/>
        <v>0</v>
      </c>
      <c r="F135" s="20">
        <f t="shared" si="4"/>
        <v>100000</v>
      </c>
    </row>
    <row r="136" spans="1:6" ht="15.75" x14ac:dyDescent="0.25">
      <c r="A136" s="12" t="s">
        <v>36</v>
      </c>
      <c r="B136" s="17" t="s">
        <v>167</v>
      </c>
      <c r="C136" s="20">
        <f>C137</f>
        <v>5117989.05</v>
      </c>
      <c r="D136" s="20">
        <f>D137</f>
        <v>1019147.61</v>
      </c>
      <c r="E136" s="26">
        <f t="shared" si="3"/>
        <v>19.91304787961592</v>
      </c>
      <c r="F136" s="20">
        <f t="shared" si="4"/>
        <v>4098841.44</v>
      </c>
    </row>
    <row r="137" spans="1:6" ht="47.25" x14ac:dyDescent="0.25">
      <c r="A137" s="12" t="s">
        <v>168</v>
      </c>
      <c r="B137" s="17" t="s">
        <v>169</v>
      </c>
      <c r="C137" s="20">
        <f>C138</f>
        <v>5117989.05</v>
      </c>
      <c r="D137" s="20">
        <f>D138</f>
        <v>1019147.61</v>
      </c>
      <c r="E137" s="26">
        <f t="shared" si="3"/>
        <v>19.91304787961592</v>
      </c>
      <c r="F137" s="20">
        <f t="shared" si="4"/>
        <v>4098841.44</v>
      </c>
    </row>
    <row r="138" spans="1:6" ht="63" x14ac:dyDescent="0.25">
      <c r="A138" s="12" t="s">
        <v>170</v>
      </c>
      <c r="B138" s="17" t="s">
        <v>171</v>
      </c>
      <c r="C138" s="20">
        <v>5117989.05</v>
      </c>
      <c r="D138" s="20">
        <v>1019147.61</v>
      </c>
      <c r="E138" s="26">
        <f t="shared" si="3"/>
        <v>19.91304787961592</v>
      </c>
      <c r="F138" s="20">
        <f t="shared" si="4"/>
        <v>4098841.44</v>
      </c>
    </row>
    <row r="139" spans="1:6" ht="15.75" x14ac:dyDescent="0.25">
      <c r="A139" s="12" t="s">
        <v>172</v>
      </c>
      <c r="B139" s="17" t="s">
        <v>173</v>
      </c>
      <c r="C139" s="20">
        <f>C140+C143</f>
        <v>105512121.31</v>
      </c>
      <c r="D139" s="20">
        <f>D140+D143</f>
        <v>15094293.290000001</v>
      </c>
      <c r="E139" s="26">
        <f t="shared" si="3"/>
        <v>14.305743361610743</v>
      </c>
      <c r="F139" s="20">
        <f t="shared" si="4"/>
        <v>90417828.019999996</v>
      </c>
    </row>
    <row r="140" spans="1:6" ht="31.5" x14ac:dyDescent="0.25">
      <c r="A140" s="12" t="s">
        <v>28</v>
      </c>
      <c r="B140" s="17" t="s">
        <v>174</v>
      </c>
      <c r="C140" s="20">
        <f>C141</f>
        <v>64580896.32</v>
      </c>
      <c r="D140" s="20">
        <f>D141</f>
        <v>4011172.08</v>
      </c>
      <c r="E140" s="26">
        <f t="shared" si="3"/>
        <v>6.2110814630452627</v>
      </c>
      <c r="F140" s="20">
        <f t="shared" si="4"/>
        <v>60569724.240000002</v>
      </c>
    </row>
    <row r="141" spans="1:6" ht="31.5" x14ac:dyDescent="0.25">
      <c r="A141" s="12" t="s">
        <v>30</v>
      </c>
      <c r="B141" s="17" t="s">
        <v>175</v>
      </c>
      <c r="C141" s="20">
        <f>C142</f>
        <v>64580896.32</v>
      </c>
      <c r="D141" s="20">
        <f>D142</f>
        <v>4011172.08</v>
      </c>
      <c r="E141" s="26">
        <f t="shared" si="3"/>
        <v>6.2110814630452627</v>
      </c>
      <c r="F141" s="20">
        <f t="shared" si="4"/>
        <v>60569724.240000002</v>
      </c>
    </row>
    <row r="142" spans="1:6" ht="15.75" x14ac:dyDescent="0.25">
      <c r="A142" s="12" t="s">
        <v>34</v>
      </c>
      <c r="B142" s="17" t="s">
        <v>176</v>
      </c>
      <c r="C142" s="20">
        <v>64580896.32</v>
      </c>
      <c r="D142" s="20">
        <v>4011172.08</v>
      </c>
      <c r="E142" s="26">
        <f t="shared" si="3"/>
        <v>6.2110814630452627</v>
      </c>
      <c r="F142" s="20">
        <f t="shared" si="4"/>
        <v>60569724.240000002</v>
      </c>
    </row>
    <row r="143" spans="1:6" ht="15.75" x14ac:dyDescent="0.25">
      <c r="A143" s="12" t="s">
        <v>36</v>
      </c>
      <c r="B143" s="17" t="s">
        <v>177</v>
      </c>
      <c r="C143" s="20">
        <f>C144</f>
        <v>40931224.990000002</v>
      </c>
      <c r="D143" s="20">
        <f>D144</f>
        <v>11083121.210000001</v>
      </c>
      <c r="E143" s="26">
        <f t="shared" si="3"/>
        <v>27.077423684992915</v>
      </c>
      <c r="F143" s="20">
        <f t="shared" si="4"/>
        <v>29848103.780000001</v>
      </c>
    </row>
    <row r="144" spans="1:6" ht="47.25" x14ac:dyDescent="0.25">
      <c r="A144" s="12" t="s">
        <v>168</v>
      </c>
      <c r="B144" s="17" t="s">
        <v>178</v>
      </c>
      <c r="C144" s="20">
        <f>C145</f>
        <v>40931224.990000002</v>
      </c>
      <c r="D144" s="20">
        <f>D145</f>
        <v>11083121.210000001</v>
      </c>
      <c r="E144" s="26">
        <f t="shared" si="3"/>
        <v>27.077423684992915</v>
      </c>
      <c r="F144" s="20">
        <f t="shared" si="4"/>
        <v>29848103.780000001</v>
      </c>
    </row>
    <row r="145" spans="1:6" ht="63" x14ac:dyDescent="0.25">
      <c r="A145" s="12" t="s">
        <v>170</v>
      </c>
      <c r="B145" s="17" t="s">
        <v>179</v>
      </c>
      <c r="C145" s="20">
        <v>40931224.990000002</v>
      </c>
      <c r="D145" s="20">
        <v>11083121.210000001</v>
      </c>
      <c r="E145" s="26">
        <f t="shared" si="3"/>
        <v>27.077423684992915</v>
      </c>
      <c r="F145" s="20">
        <f t="shared" si="4"/>
        <v>29848103.780000001</v>
      </c>
    </row>
    <row r="146" spans="1:6" ht="15.75" x14ac:dyDescent="0.25">
      <c r="A146" s="12" t="s">
        <v>180</v>
      </c>
      <c r="B146" s="17" t="s">
        <v>181</v>
      </c>
      <c r="C146" s="20">
        <f t="shared" ref="C146:D148" si="5">C147</f>
        <v>183342.24</v>
      </c>
      <c r="D146" s="20">
        <f t="shared" si="5"/>
        <v>106949.64</v>
      </c>
      <c r="E146" s="26">
        <f t="shared" ref="E146:E212" si="6">D146*100/C146</f>
        <v>58.333333333333336</v>
      </c>
      <c r="F146" s="20">
        <f t="shared" ref="F146:F212" si="7">C146-D146</f>
        <v>76392.599999999991</v>
      </c>
    </row>
    <row r="147" spans="1:6" ht="31.5" x14ac:dyDescent="0.25">
      <c r="A147" s="12" t="s">
        <v>115</v>
      </c>
      <c r="B147" s="17" t="s">
        <v>182</v>
      </c>
      <c r="C147" s="20">
        <f t="shared" si="5"/>
        <v>183342.24</v>
      </c>
      <c r="D147" s="20">
        <f t="shared" si="5"/>
        <v>106949.64</v>
      </c>
      <c r="E147" s="26">
        <f t="shared" si="6"/>
        <v>58.333333333333336</v>
      </c>
      <c r="F147" s="20">
        <f t="shared" si="7"/>
        <v>76392.599999999991</v>
      </c>
    </row>
    <row r="148" spans="1:6" ht="15.75" x14ac:dyDescent="0.25">
      <c r="A148" s="12" t="s">
        <v>183</v>
      </c>
      <c r="B148" s="17" t="s">
        <v>184</v>
      </c>
      <c r="C148" s="20">
        <f t="shared" si="5"/>
        <v>183342.24</v>
      </c>
      <c r="D148" s="20">
        <f t="shared" si="5"/>
        <v>106949.64</v>
      </c>
      <c r="E148" s="26">
        <f t="shared" si="6"/>
        <v>58.333333333333336</v>
      </c>
      <c r="F148" s="20">
        <f t="shared" si="7"/>
        <v>76392.599999999991</v>
      </c>
    </row>
    <row r="149" spans="1:6" ht="15.75" x14ac:dyDescent="0.25">
      <c r="A149" s="12" t="s">
        <v>185</v>
      </c>
      <c r="B149" s="17" t="s">
        <v>186</v>
      </c>
      <c r="C149" s="20">
        <v>183342.24</v>
      </c>
      <c r="D149" s="20">
        <v>106949.64</v>
      </c>
      <c r="E149" s="26">
        <f t="shared" si="6"/>
        <v>58.333333333333336</v>
      </c>
      <c r="F149" s="20">
        <f t="shared" si="7"/>
        <v>76392.599999999991</v>
      </c>
    </row>
    <row r="150" spans="1:6" ht="15.75" x14ac:dyDescent="0.25">
      <c r="A150" s="12" t="s">
        <v>187</v>
      </c>
      <c r="B150" s="17" t="s">
        <v>188</v>
      </c>
      <c r="C150" s="20">
        <f>C151+C156+C161</f>
        <v>24178975.960000001</v>
      </c>
      <c r="D150" s="20">
        <f>D151+D156+D161</f>
        <v>12524196.5</v>
      </c>
      <c r="E150" s="26">
        <f t="shared" si="6"/>
        <v>51.797878126514334</v>
      </c>
      <c r="F150" s="20">
        <f t="shared" si="7"/>
        <v>11654779.460000001</v>
      </c>
    </row>
    <row r="151" spans="1:6" ht="63" x14ac:dyDescent="0.25">
      <c r="A151" s="12" t="s">
        <v>11</v>
      </c>
      <c r="B151" s="17" t="s">
        <v>189</v>
      </c>
      <c r="C151" s="20">
        <f>C152</f>
        <v>19548452</v>
      </c>
      <c r="D151" s="20">
        <f>D152</f>
        <v>10223567.869999999</v>
      </c>
      <c r="E151" s="26">
        <f t="shared" si="6"/>
        <v>52.298605894727615</v>
      </c>
      <c r="F151" s="20">
        <f t="shared" si="7"/>
        <v>9324884.1300000008</v>
      </c>
    </row>
    <row r="152" spans="1:6" ht="15.75" x14ac:dyDescent="0.25">
      <c r="A152" s="12" t="s">
        <v>133</v>
      </c>
      <c r="B152" s="17" t="s">
        <v>190</v>
      </c>
      <c r="C152" s="20">
        <f>C153+C154+C155</f>
        <v>19548452</v>
      </c>
      <c r="D152" s="20">
        <f>D153+D154+D155</f>
        <v>10223567.869999999</v>
      </c>
      <c r="E152" s="26">
        <f t="shared" si="6"/>
        <v>52.298605894727615</v>
      </c>
      <c r="F152" s="20">
        <f t="shared" si="7"/>
        <v>9324884.1300000008</v>
      </c>
    </row>
    <row r="153" spans="1:6" ht="15.75" x14ac:dyDescent="0.25">
      <c r="A153" s="12" t="s">
        <v>135</v>
      </c>
      <c r="B153" s="17" t="s">
        <v>191</v>
      </c>
      <c r="C153" s="20">
        <v>14776077</v>
      </c>
      <c r="D153" s="20">
        <v>7793335</v>
      </c>
      <c r="E153" s="26">
        <f t="shared" si="6"/>
        <v>52.742923578430187</v>
      </c>
      <c r="F153" s="20">
        <f t="shared" si="7"/>
        <v>6982742</v>
      </c>
    </row>
    <row r="154" spans="1:6" ht="31.5" x14ac:dyDescent="0.25">
      <c r="A154" s="12" t="s">
        <v>137</v>
      </c>
      <c r="B154" s="17" t="s">
        <v>192</v>
      </c>
      <c r="C154" s="20">
        <v>310000</v>
      </c>
      <c r="D154" s="20">
        <v>289494.77</v>
      </c>
      <c r="E154" s="26">
        <f t="shared" si="6"/>
        <v>93.385409677419361</v>
      </c>
      <c r="F154" s="20">
        <f t="shared" si="7"/>
        <v>20505.229999999981</v>
      </c>
    </row>
    <row r="155" spans="1:6" ht="47.25" x14ac:dyDescent="0.25">
      <c r="A155" s="12" t="s">
        <v>139</v>
      </c>
      <c r="B155" s="17" t="s">
        <v>193</v>
      </c>
      <c r="C155" s="20">
        <v>4462375</v>
      </c>
      <c r="D155" s="20">
        <v>2140738.1</v>
      </c>
      <c r="E155" s="26">
        <f t="shared" si="6"/>
        <v>47.973065912210423</v>
      </c>
      <c r="F155" s="20">
        <f t="shared" si="7"/>
        <v>2321636.9</v>
      </c>
    </row>
    <row r="156" spans="1:6" ht="31.5" x14ac:dyDescent="0.25">
      <c r="A156" s="12" t="s">
        <v>28</v>
      </c>
      <c r="B156" s="17" t="s">
        <v>194</v>
      </c>
      <c r="C156" s="20">
        <f>C157</f>
        <v>2285013.96</v>
      </c>
      <c r="D156" s="20">
        <f>D157</f>
        <v>1211428.72</v>
      </c>
      <c r="E156" s="26">
        <f t="shared" si="6"/>
        <v>53.016250281464366</v>
      </c>
      <c r="F156" s="20">
        <f t="shared" si="7"/>
        <v>1073585.24</v>
      </c>
    </row>
    <row r="157" spans="1:6" ht="31.5" x14ac:dyDescent="0.25">
      <c r="A157" s="12" t="s">
        <v>30</v>
      </c>
      <c r="B157" s="17" t="s">
        <v>195</v>
      </c>
      <c r="C157" s="20">
        <f>C158+C159+C160</f>
        <v>2285013.96</v>
      </c>
      <c r="D157" s="20">
        <f>D158+D159+D160</f>
        <v>1211428.72</v>
      </c>
      <c r="E157" s="26">
        <f t="shared" si="6"/>
        <v>53.016250281464366</v>
      </c>
      <c r="F157" s="20">
        <f t="shared" si="7"/>
        <v>1073585.24</v>
      </c>
    </row>
    <row r="158" spans="1:6" ht="31.5" x14ac:dyDescent="0.25">
      <c r="A158" s="12" t="s">
        <v>32</v>
      </c>
      <c r="B158" s="17" t="s">
        <v>196</v>
      </c>
      <c r="C158" s="20">
        <v>890434</v>
      </c>
      <c r="D158" s="20">
        <v>500136.84</v>
      </c>
      <c r="E158" s="26">
        <f t="shared" si="6"/>
        <v>56.167760889633591</v>
      </c>
      <c r="F158" s="20">
        <f t="shared" si="7"/>
        <v>390297.16</v>
      </c>
    </row>
    <row r="159" spans="1:6" ht="15.75" x14ac:dyDescent="0.25">
      <c r="A159" s="12" t="s">
        <v>34</v>
      </c>
      <c r="B159" s="17" t="s">
        <v>197</v>
      </c>
      <c r="C159" s="20">
        <v>1071519.96</v>
      </c>
      <c r="D159" s="20">
        <v>589895.64</v>
      </c>
      <c r="E159" s="26">
        <f t="shared" si="6"/>
        <v>55.052230664933205</v>
      </c>
      <c r="F159" s="20">
        <f t="shared" si="7"/>
        <v>481624.31999999995</v>
      </c>
    </row>
    <row r="160" spans="1:6" ht="15.75" x14ac:dyDescent="0.25">
      <c r="A160" s="12" t="s">
        <v>53</v>
      </c>
      <c r="B160" s="17" t="s">
        <v>198</v>
      </c>
      <c r="C160" s="20">
        <v>323060</v>
      </c>
      <c r="D160" s="20">
        <v>121396.24</v>
      </c>
      <c r="E160" s="26">
        <f t="shared" si="6"/>
        <v>37.57699498545162</v>
      </c>
      <c r="F160" s="20">
        <f t="shared" si="7"/>
        <v>201663.76</v>
      </c>
    </row>
    <row r="161" spans="1:6" ht="15.75" x14ac:dyDescent="0.25">
      <c r="A161" s="12" t="s">
        <v>36</v>
      </c>
      <c r="B161" s="17" t="s">
        <v>199</v>
      </c>
      <c r="C161" s="20">
        <f>C162+C165</f>
        <v>2345510</v>
      </c>
      <c r="D161" s="20">
        <f>D162+D165</f>
        <v>1089199.9099999999</v>
      </c>
      <c r="E161" s="26">
        <f t="shared" si="6"/>
        <v>46.437657908088212</v>
      </c>
      <c r="F161" s="20">
        <f t="shared" si="7"/>
        <v>1256310.0900000001</v>
      </c>
    </row>
    <row r="162" spans="1:6" ht="47.25" x14ac:dyDescent="0.25">
      <c r="A162" s="12" t="s">
        <v>168</v>
      </c>
      <c r="B162" s="17" t="s">
        <v>200</v>
      </c>
      <c r="C162" s="20">
        <f>C163+C164</f>
        <v>2115710</v>
      </c>
      <c r="D162" s="20">
        <f>D163+D164</f>
        <v>915710</v>
      </c>
      <c r="E162" s="26">
        <f t="shared" si="6"/>
        <v>43.281451616714953</v>
      </c>
      <c r="F162" s="20">
        <f t="shared" si="7"/>
        <v>1200000</v>
      </c>
    </row>
    <row r="163" spans="1:6" ht="61.15" customHeight="1" x14ac:dyDescent="0.25">
      <c r="A163" s="12" t="s">
        <v>170</v>
      </c>
      <c r="B163" s="17" t="s">
        <v>201</v>
      </c>
      <c r="C163" s="20">
        <v>1200000</v>
      </c>
      <c r="D163" s="20">
        <v>0</v>
      </c>
      <c r="E163" s="26">
        <f t="shared" si="6"/>
        <v>0</v>
      </c>
      <c r="F163" s="20">
        <f t="shared" si="7"/>
        <v>1200000</v>
      </c>
    </row>
    <row r="164" spans="1:6" ht="63" x14ac:dyDescent="0.25">
      <c r="A164" s="12" t="s">
        <v>437</v>
      </c>
      <c r="B164" s="17" t="s">
        <v>436</v>
      </c>
      <c r="C164" s="20">
        <v>915710</v>
      </c>
      <c r="D164" s="20">
        <v>915710</v>
      </c>
      <c r="E164" s="26"/>
      <c r="F164" s="20"/>
    </row>
    <row r="165" spans="1:6" ht="15.75" x14ac:dyDescent="0.25">
      <c r="A165" s="12" t="s">
        <v>38</v>
      </c>
      <c r="B165" s="17" t="s">
        <v>202</v>
      </c>
      <c r="C165" s="20">
        <f>C166+C167+C168</f>
        <v>229800</v>
      </c>
      <c r="D165" s="20">
        <f>D166+D167+D168</f>
        <v>173489.91</v>
      </c>
      <c r="E165" s="26">
        <f t="shared" si="6"/>
        <v>75.49604438642298</v>
      </c>
      <c r="F165" s="20">
        <f t="shared" si="7"/>
        <v>56310.09</v>
      </c>
    </row>
    <row r="166" spans="1:6" ht="18.600000000000001" customHeight="1" x14ac:dyDescent="0.25">
      <c r="A166" s="12" t="s">
        <v>61</v>
      </c>
      <c r="B166" s="17" t="s">
        <v>203</v>
      </c>
      <c r="C166" s="20">
        <v>29000</v>
      </c>
      <c r="D166" s="20">
        <v>21410.36</v>
      </c>
      <c r="E166" s="26">
        <f t="shared" si="6"/>
        <v>73.828827586206899</v>
      </c>
      <c r="F166" s="20">
        <f t="shared" si="7"/>
        <v>7589.6399999999994</v>
      </c>
    </row>
    <row r="167" spans="1:6" ht="15.75" x14ac:dyDescent="0.25">
      <c r="A167" s="12" t="s">
        <v>63</v>
      </c>
      <c r="B167" s="17" t="s">
        <v>204</v>
      </c>
      <c r="C167" s="20">
        <v>8000</v>
      </c>
      <c r="D167" s="20">
        <v>5779.55</v>
      </c>
      <c r="E167" s="26">
        <f t="shared" si="6"/>
        <v>72.244375000000005</v>
      </c>
      <c r="F167" s="20">
        <f t="shared" si="7"/>
        <v>2220.4499999999998</v>
      </c>
    </row>
    <row r="168" spans="1:6" ht="15.75" x14ac:dyDescent="0.25">
      <c r="A168" s="12" t="s">
        <v>40</v>
      </c>
      <c r="B168" s="17" t="s">
        <v>205</v>
      </c>
      <c r="C168" s="20">
        <v>192800</v>
      </c>
      <c r="D168" s="20">
        <v>146300</v>
      </c>
      <c r="E168" s="26">
        <f t="shared" si="6"/>
        <v>75.88174273858921</v>
      </c>
      <c r="F168" s="20">
        <f t="shared" si="7"/>
        <v>46500</v>
      </c>
    </row>
    <row r="169" spans="1:6" ht="15.75" x14ac:dyDescent="0.25">
      <c r="A169" s="11" t="s">
        <v>206</v>
      </c>
      <c r="B169" s="24" t="s">
        <v>207</v>
      </c>
      <c r="C169" s="21">
        <f>C170+C177+C187+C195</f>
        <v>827577757.69999993</v>
      </c>
      <c r="D169" s="21">
        <f>D170+D177+D187+D195</f>
        <v>260266766.53999999</v>
      </c>
      <c r="E169" s="25">
        <f t="shared" si="6"/>
        <v>31.449222036045548</v>
      </c>
      <c r="F169" s="21">
        <f t="shared" si="7"/>
        <v>567310991.15999997</v>
      </c>
    </row>
    <row r="170" spans="1:6" ht="15.75" x14ac:dyDescent="0.25">
      <c r="A170" s="12" t="s">
        <v>208</v>
      </c>
      <c r="B170" s="17" t="s">
        <v>209</v>
      </c>
      <c r="C170" s="20">
        <f>C171+C174</f>
        <v>12228136.49</v>
      </c>
      <c r="D170" s="20">
        <f>D171+D174</f>
        <v>2663481.4500000002</v>
      </c>
      <c r="E170" s="26">
        <f t="shared" si="6"/>
        <v>21.781580964345288</v>
      </c>
      <c r="F170" s="20">
        <f t="shared" si="7"/>
        <v>9564655.0399999991</v>
      </c>
    </row>
    <row r="171" spans="1:6" ht="31.5" x14ac:dyDescent="0.25">
      <c r="A171" s="12" t="s">
        <v>28</v>
      </c>
      <c r="B171" s="17" t="s">
        <v>210</v>
      </c>
      <c r="C171" s="20">
        <f>C172</f>
        <v>11878136.49</v>
      </c>
      <c r="D171" s="20">
        <f>D172</f>
        <v>2505816.39</v>
      </c>
      <c r="E171" s="26">
        <f t="shared" si="6"/>
        <v>21.096039703783536</v>
      </c>
      <c r="F171" s="20">
        <f t="shared" si="7"/>
        <v>9372320.0999999996</v>
      </c>
    </row>
    <row r="172" spans="1:6" ht="31.5" x14ac:dyDescent="0.25">
      <c r="A172" s="12" t="s">
        <v>30</v>
      </c>
      <c r="B172" s="17" t="s">
        <v>211</v>
      </c>
      <c r="C172" s="20">
        <f>C173</f>
        <v>11878136.49</v>
      </c>
      <c r="D172" s="20">
        <f>D173</f>
        <v>2505816.39</v>
      </c>
      <c r="E172" s="26">
        <f t="shared" si="6"/>
        <v>21.096039703783536</v>
      </c>
      <c r="F172" s="20">
        <f t="shared" si="7"/>
        <v>9372320.0999999996</v>
      </c>
    </row>
    <row r="173" spans="1:6" ht="15.75" x14ac:dyDescent="0.25">
      <c r="A173" s="12" t="s">
        <v>34</v>
      </c>
      <c r="B173" s="17" t="s">
        <v>212</v>
      </c>
      <c r="C173" s="20">
        <v>11878136.49</v>
      </c>
      <c r="D173" s="20">
        <v>2505816.39</v>
      </c>
      <c r="E173" s="26">
        <f t="shared" si="6"/>
        <v>21.096039703783536</v>
      </c>
      <c r="F173" s="20">
        <f t="shared" si="7"/>
        <v>9372320.0999999996</v>
      </c>
    </row>
    <row r="174" spans="1:6" ht="15.75" x14ac:dyDescent="0.25">
      <c r="A174" s="12" t="s">
        <v>36</v>
      </c>
      <c r="B174" s="17" t="s">
        <v>216</v>
      </c>
      <c r="C174" s="20">
        <f>C175</f>
        <v>350000</v>
      </c>
      <c r="D174" s="20">
        <f>D175</f>
        <v>157665.06</v>
      </c>
      <c r="E174" s="26">
        <f t="shared" si="6"/>
        <v>45.047159999999998</v>
      </c>
      <c r="F174" s="20">
        <f t="shared" si="7"/>
        <v>192334.94</v>
      </c>
    </row>
    <row r="175" spans="1:6" ht="47.25" x14ac:dyDescent="0.25">
      <c r="A175" s="12" t="s">
        <v>168</v>
      </c>
      <c r="B175" s="17" t="s">
        <v>217</v>
      </c>
      <c r="C175" s="20">
        <f>C176</f>
        <v>350000</v>
      </c>
      <c r="D175" s="20">
        <f>D176</f>
        <v>157665.06</v>
      </c>
      <c r="E175" s="26">
        <f t="shared" si="6"/>
        <v>45.047159999999998</v>
      </c>
      <c r="F175" s="20">
        <f t="shared" si="7"/>
        <v>192334.94</v>
      </c>
    </row>
    <row r="176" spans="1:6" ht="63" x14ac:dyDescent="0.25">
      <c r="A176" s="12" t="s">
        <v>170</v>
      </c>
      <c r="B176" s="17" t="s">
        <v>218</v>
      </c>
      <c r="C176" s="20">
        <v>350000</v>
      </c>
      <c r="D176" s="20">
        <v>157665.06</v>
      </c>
      <c r="E176" s="26">
        <f t="shared" si="6"/>
        <v>45.047159999999998</v>
      </c>
      <c r="F176" s="20">
        <f t="shared" si="7"/>
        <v>192334.94</v>
      </c>
    </row>
    <row r="177" spans="1:6" ht="15.75" x14ac:dyDescent="0.25">
      <c r="A177" s="12" t="s">
        <v>219</v>
      </c>
      <c r="B177" s="17" t="s">
        <v>220</v>
      </c>
      <c r="C177" s="20">
        <f>C178+C181+C184</f>
        <v>400085957.69999999</v>
      </c>
      <c r="D177" s="20">
        <f>D178+D181+D184</f>
        <v>38267018.299999997</v>
      </c>
      <c r="E177" s="26">
        <f t="shared" si="6"/>
        <v>9.5646991761440656</v>
      </c>
      <c r="F177" s="20">
        <f t="shared" si="7"/>
        <v>361818939.39999998</v>
      </c>
    </row>
    <row r="178" spans="1:6" ht="31.5" x14ac:dyDescent="0.25">
      <c r="A178" s="12" t="s">
        <v>28</v>
      </c>
      <c r="B178" s="17" t="s">
        <v>221</v>
      </c>
      <c r="C178" s="20">
        <f>C179</f>
        <v>2900000</v>
      </c>
      <c r="D178" s="20">
        <f>D179</f>
        <v>1085115.8899999999</v>
      </c>
      <c r="E178" s="26">
        <f t="shared" si="6"/>
        <v>37.417789310344823</v>
      </c>
      <c r="F178" s="20">
        <f t="shared" si="7"/>
        <v>1814884.11</v>
      </c>
    </row>
    <row r="179" spans="1:6" ht="31.5" x14ac:dyDescent="0.25">
      <c r="A179" s="12" t="s">
        <v>30</v>
      </c>
      <c r="B179" s="17" t="s">
        <v>222</v>
      </c>
      <c r="C179" s="20">
        <f>C180</f>
        <v>2900000</v>
      </c>
      <c r="D179" s="20">
        <f>D180</f>
        <v>1085115.8899999999</v>
      </c>
      <c r="E179" s="26">
        <f t="shared" si="6"/>
        <v>37.417789310344823</v>
      </c>
      <c r="F179" s="20">
        <f t="shared" si="7"/>
        <v>1814884.11</v>
      </c>
    </row>
    <row r="180" spans="1:6" ht="15.75" x14ac:dyDescent="0.25">
      <c r="A180" s="12" t="s">
        <v>34</v>
      </c>
      <c r="B180" s="17" t="s">
        <v>223</v>
      </c>
      <c r="C180" s="20">
        <v>2900000</v>
      </c>
      <c r="D180" s="20">
        <v>1085115.8899999999</v>
      </c>
      <c r="E180" s="26">
        <f t="shared" si="6"/>
        <v>37.417789310344823</v>
      </c>
      <c r="F180" s="20">
        <f t="shared" si="7"/>
        <v>1814884.11</v>
      </c>
    </row>
    <row r="181" spans="1:6" ht="31.5" x14ac:dyDescent="0.25">
      <c r="A181" s="12" t="s">
        <v>213</v>
      </c>
      <c r="B181" s="17" t="s">
        <v>224</v>
      </c>
      <c r="C181" s="20">
        <f>C182</f>
        <v>394145957.69999999</v>
      </c>
      <c r="D181" s="20">
        <f>D182</f>
        <v>35581622.409999996</v>
      </c>
      <c r="E181" s="26">
        <f t="shared" si="6"/>
        <v>9.0275243764094544</v>
      </c>
      <c r="F181" s="20">
        <f t="shared" si="7"/>
        <v>358564335.28999996</v>
      </c>
    </row>
    <row r="182" spans="1:6" ht="15.75" x14ac:dyDescent="0.25">
      <c r="A182" s="12" t="s">
        <v>214</v>
      </c>
      <c r="B182" s="17" t="s">
        <v>225</v>
      </c>
      <c r="C182" s="20">
        <f>C183</f>
        <v>394145957.69999999</v>
      </c>
      <c r="D182" s="20">
        <f>D183</f>
        <v>35581622.409999996</v>
      </c>
      <c r="E182" s="26">
        <f t="shared" si="6"/>
        <v>9.0275243764094544</v>
      </c>
      <c r="F182" s="20">
        <f t="shared" si="7"/>
        <v>358564335.28999996</v>
      </c>
    </row>
    <row r="183" spans="1:6" ht="31.15" customHeight="1" x14ac:dyDescent="0.25">
      <c r="A183" s="12" t="s">
        <v>226</v>
      </c>
      <c r="B183" s="17" t="s">
        <v>227</v>
      </c>
      <c r="C183" s="20">
        <v>394145957.69999999</v>
      </c>
      <c r="D183" s="20">
        <v>35581622.409999996</v>
      </c>
      <c r="E183" s="26">
        <f t="shared" si="6"/>
        <v>9.0275243764094544</v>
      </c>
      <c r="F183" s="20">
        <f t="shared" si="7"/>
        <v>358564335.28999996</v>
      </c>
    </row>
    <row r="184" spans="1:6" ht="15.75" x14ac:dyDescent="0.25">
      <c r="A184" s="12" t="s">
        <v>36</v>
      </c>
      <c r="B184" s="17" t="s">
        <v>228</v>
      </c>
      <c r="C184" s="20">
        <f>C185</f>
        <v>3040000</v>
      </c>
      <c r="D184" s="20">
        <f>D185</f>
        <v>1600280</v>
      </c>
      <c r="E184" s="26">
        <f t="shared" si="6"/>
        <v>52.640789473684208</v>
      </c>
      <c r="F184" s="20">
        <f t="shared" si="7"/>
        <v>1439720</v>
      </c>
    </row>
    <row r="185" spans="1:6" ht="47.25" x14ac:dyDescent="0.25">
      <c r="A185" s="12" t="s">
        <v>168</v>
      </c>
      <c r="B185" s="17" t="s">
        <v>229</v>
      </c>
      <c r="C185" s="20">
        <f>C186</f>
        <v>3040000</v>
      </c>
      <c r="D185" s="20">
        <f>D186</f>
        <v>1600280</v>
      </c>
      <c r="E185" s="26">
        <f t="shared" si="6"/>
        <v>52.640789473684208</v>
      </c>
      <c r="F185" s="20">
        <f t="shared" si="7"/>
        <v>1439720</v>
      </c>
    </row>
    <row r="186" spans="1:6" ht="63" x14ac:dyDescent="0.25">
      <c r="A186" s="12" t="s">
        <v>170</v>
      </c>
      <c r="B186" s="17" t="s">
        <v>230</v>
      </c>
      <c r="C186" s="20">
        <v>3040000</v>
      </c>
      <c r="D186" s="20">
        <v>1600280</v>
      </c>
      <c r="E186" s="26">
        <f t="shared" si="6"/>
        <v>52.640789473684208</v>
      </c>
      <c r="F186" s="20">
        <f t="shared" si="7"/>
        <v>1439720</v>
      </c>
    </row>
    <row r="187" spans="1:6" ht="15.75" x14ac:dyDescent="0.25">
      <c r="A187" s="12" t="s">
        <v>231</v>
      </c>
      <c r="B187" s="17" t="s">
        <v>232</v>
      </c>
      <c r="C187" s="20">
        <f>C188+C192</f>
        <v>362392527.10000002</v>
      </c>
      <c r="D187" s="20">
        <f>D188+D192</f>
        <v>190906829.51999998</v>
      </c>
      <c r="E187" s="26">
        <f t="shared" si="6"/>
        <v>52.679571250463567</v>
      </c>
      <c r="F187" s="20">
        <f t="shared" si="7"/>
        <v>171485697.58000004</v>
      </c>
    </row>
    <row r="188" spans="1:6" ht="31.5" x14ac:dyDescent="0.25">
      <c r="A188" s="12" t="s">
        <v>28</v>
      </c>
      <c r="B188" s="17" t="s">
        <v>233</v>
      </c>
      <c r="C188" s="20">
        <f>C189</f>
        <v>43918057.789999999</v>
      </c>
      <c r="D188" s="20">
        <f>D189</f>
        <v>15053436.390000001</v>
      </c>
      <c r="E188" s="26">
        <f t="shared" si="6"/>
        <v>34.276188764949481</v>
      </c>
      <c r="F188" s="20">
        <f t="shared" si="7"/>
        <v>28864621.399999999</v>
      </c>
    </row>
    <row r="189" spans="1:6" ht="31.5" x14ac:dyDescent="0.25">
      <c r="A189" s="12" t="s">
        <v>30</v>
      </c>
      <c r="B189" s="17" t="s">
        <v>234</v>
      </c>
      <c r="C189" s="20">
        <f>C190+C191</f>
        <v>43918057.789999999</v>
      </c>
      <c r="D189" s="20">
        <f>D190+D191</f>
        <v>15053436.390000001</v>
      </c>
      <c r="E189" s="26">
        <f t="shared" si="6"/>
        <v>34.276188764949481</v>
      </c>
      <c r="F189" s="20">
        <f t="shared" si="7"/>
        <v>28864621.399999999</v>
      </c>
    </row>
    <row r="190" spans="1:6" ht="15.75" x14ac:dyDescent="0.25">
      <c r="A190" s="12" t="s">
        <v>34</v>
      </c>
      <c r="B190" s="17" t="s">
        <v>235</v>
      </c>
      <c r="C190" s="20">
        <v>27218057.789999999</v>
      </c>
      <c r="D190" s="20">
        <v>4867309.33</v>
      </c>
      <c r="E190" s="26">
        <f t="shared" si="6"/>
        <v>17.882647496575839</v>
      </c>
      <c r="F190" s="20">
        <f t="shared" si="7"/>
        <v>22350748.460000001</v>
      </c>
    </row>
    <row r="191" spans="1:6" ht="15.75" x14ac:dyDescent="0.25">
      <c r="A191" s="12" t="s">
        <v>53</v>
      </c>
      <c r="B191" s="17" t="s">
        <v>236</v>
      </c>
      <c r="C191" s="20">
        <v>16700000</v>
      </c>
      <c r="D191" s="20">
        <v>10186127.060000001</v>
      </c>
      <c r="E191" s="26">
        <f t="shared" si="6"/>
        <v>60.99477281437126</v>
      </c>
      <c r="F191" s="20">
        <f t="shared" si="7"/>
        <v>6513872.9399999995</v>
      </c>
    </row>
    <row r="192" spans="1:6" ht="15.75" x14ac:dyDescent="0.25">
      <c r="A192" s="12" t="s">
        <v>36</v>
      </c>
      <c r="B192" s="17" t="s">
        <v>237</v>
      </c>
      <c r="C192" s="20">
        <f>C193</f>
        <v>318474469.31</v>
      </c>
      <c r="D192" s="20">
        <f>D193</f>
        <v>175853393.13</v>
      </c>
      <c r="E192" s="26">
        <f t="shared" si="6"/>
        <v>55.217422454930286</v>
      </c>
      <c r="F192" s="20">
        <f t="shared" si="7"/>
        <v>142621076.18000001</v>
      </c>
    </row>
    <row r="193" spans="1:6" ht="47.25" x14ac:dyDescent="0.25">
      <c r="A193" s="12" t="s">
        <v>168</v>
      </c>
      <c r="B193" s="17" t="s">
        <v>238</v>
      </c>
      <c r="C193" s="20">
        <f>C194</f>
        <v>318474469.31</v>
      </c>
      <c r="D193" s="20">
        <f>D194</f>
        <v>175853393.13</v>
      </c>
      <c r="E193" s="26">
        <f t="shared" si="6"/>
        <v>55.217422454930286</v>
      </c>
      <c r="F193" s="20">
        <f t="shared" si="7"/>
        <v>142621076.18000001</v>
      </c>
    </row>
    <row r="194" spans="1:6" ht="63" x14ac:dyDescent="0.25">
      <c r="A194" s="12" t="s">
        <v>170</v>
      </c>
      <c r="B194" s="17" t="s">
        <v>239</v>
      </c>
      <c r="C194" s="20">
        <v>318474469.31</v>
      </c>
      <c r="D194" s="20">
        <v>175853393.13</v>
      </c>
      <c r="E194" s="26">
        <f t="shared" si="6"/>
        <v>55.217422454930286</v>
      </c>
      <c r="F194" s="20">
        <f t="shared" si="7"/>
        <v>142621076.18000001</v>
      </c>
    </row>
    <row r="195" spans="1:6" ht="19.899999999999999" customHeight="1" x14ac:dyDescent="0.25">
      <c r="A195" s="12" t="s">
        <v>240</v>
      </c>
      <c r="B195" s="17" t="s">
        <v>241</v>
      </c>
      <c r="C195" s="20">
        <f>C196+C201+C205+C208</f>
        <v>52871136.410000004</v>
      </c>
      <c r="D195" s="20">
        <f>D196+D201+D205+D208</f>
        <v>28429437.270000003</v>
      </c>
      <c r="E195" s="26">
        <f t="shared" si="6"/>
        <v>53.771186322794613</v>
      </c>
      <c r="F195" s="20">
        <f t="shared" si="7"/>
        <v>24441699.140000001</v>
      </c>
    </row>
    <row r="196" spans="1:6" ht="63" x14ac:dyDescent="0.25">
      <c r="A196" s="12" t="s">
        <v>11</v>
      </c>
      <c r="B196" s="17" t="s">
        <v>242</v>
      </c>
      <c r="C196" s="20">
        <f>C197</f>
        <v>47513452.799999997</v>
      </c>
      <c r="D196" s="20">
        <f>D197</f>
        <v>25481050.030000001</v>
      </c>
      <c r="E196" s="26">
        <f t="shared" si="6"/>
        <v>53.629127180586636</v>
      </c>
      <c r="F196" s="20">
        <f t="shared" si="7"/>
        <v>22032402.769999996</v>
      </c>
    </row>
    <row r="197" spans="1:6" ht="31.5" x14ac:dyDescent="0.25">
      <c r="A197" s="12" t="s">
        <v>13</v>
      </c>
      <c r="B197" s="17" t="s">
        <v>243</v>
      </c>
      <c r="C197" s="20">
        <f>C198+C199+C200</f>
        <v>47513452.799999997</v>
      </c>
      <c r="D197" s="20">
        <f>D198+D199+D200</f>
        <v>25481050.030000001</v>
      </c>
      <c r="E197" s="26">
        <f t="shared" si="6"/>
        <v>53.629127180586636</v>
      </c>
      <c r="F197" s="20">
        <f t="shared" si="7"/>
        <v>22032402.769999996</v>
      </c>
    </row>
    <row r="198" spans="1:6" ht="31.5" x14ac:dyDescent="0.25">
      <c r="A198" s="12" t="s">
        <v>15</v>
      </c>
      <c r="B198" s="17" t="s">
        <v>244</v>
      </c>
      <c r="C198" s="20">
        <v>35871921.799999997</v>
      </c>
      <c r="D198" s="20">
        <v>19854060.489999998</v>
      </c>
      <c r="E198" s="26">
        <f t="shared" si="6"/>
        <v>55.347077864113764</v>
      </c>
      <c r="F198" s="20">
        <f t="shared" si="7"/>
        <v>16017861.309999999</v>
      </c>
    </row>
    <row r="199" spans="1:6" ht="47.25" x14ac:dyDescent="0.25">
      <c r="A199" s="12" t="s">
        <v>17</v>
      </c>
      <c r="B199" s="17" t="s">
        <v>245</v>
      </c>
      <c r="C199" s="20">
        <v>1004920</v>
      </c>
      <c r="D199" s="20">
        <v>201449.92</v>
      </c>
      <c r="E199" s="26">
        <f t="shared" si="6"/>
        <v>20.04636388966286</v>
      </c>
      <c r="F199" s="20">
        <f t="shared" si="7"/>
        <v>803470.08</v>
      </c>
    </row>
    <row r="200" spans="1:6" ht="47.25" x14ac:dyDescent="0.25">
      <c r="A200" s="12" t="s">
        <v>19</v>
      </c>
      <c r="B200" s="17" t="s">
        <v>246</v>
      </c>
      <c r="C200" s="20">
        <v>10636611</v>
      </c>
      <c r="D200" s="20">
        <v>5425539.6200000001</v>
      </c>
      <c r="E200" s="26">
        <f t="shared" si="6"/>
        <v>51.008160587991796</v>
      </c>
      <c r="F200" s="20">
        <f t="shared" si="7"/>
        <v>5211071.38</v>
      </c>
    </row>
    <row r="201" spans="1:6" ht="31.5" x14ac:dyDescent="0.25">
      <c r="A201" s="12" t="s">
        <v>28</v>
      </c>
      <c r="B201" s="17" t="s">
        <v>247</v>
      </c>
      <c r="C201" s="20">
        <f>C202</f>
        <v>4338552.0600000005</v>
      </c>
      <c r="D201" s="20">
        <f>D202</f>
        <v>1974413.1400000001</v>
      </c>
      <c r="E201" s="26">
        <f t="shared" si="6"/>
        <v>45.50857319895799</v>
      </c>
      <c r="F201" s="20">
        <f t="shared" si="7"/>
        <v>2364138.9200000004</v>
      </c>
    </row>
    <row r="202" spans="1:6" ht="31.5" x14ac:dyDescent="0.25">
      <c r="A202" s="12" t="s">
        <v>30</v>
      </c>
      <c r="B202" s="17" t="s">
        <v>248</v>
      </c>
      <c r="C202" s="20">
        <f>C203+C204</f>
        <v>4338552.0600000005</v>
      </c>
      <c r="D202" s="20">
        <f>D203+D204</f>
        <v>1974413.1400000001</v>
      </c>
      <c r="E202" s="26">
        <f t="shared" si="6"/>
        <v>45.50857319895799</v>
      </c>
      <c r="F202" s="20">
        <f t="shared" si="7"/>
        <v>2364138.9200000004</v>
      </c>
    </row>
    <row r="203" spans="1:6" ht="31.5" x14ac:dyDescent="0.25">
      <c r="A203" s="12" t="s">
        <v>32</v>
      </c>
      <c r="B203" s="17" t="s">
        <v>249</v>
      </c>
      <c r="C203" s="20">
        <v>2137421.9</v>
      </c>
      <c r="D203" s="20">
        <v>835470.17</v>
      </c>
      <c r="E203" s="26">
        <f t="shared" si="6"/>
        <v>39.087751931427299</v>
      </c>
      <c r="F203" s="20">
        <f t="shared" si="7"/>
        <v>1301951.73</v>
      </c>
    </row>
    <row r="204" spans="1:6" ht="15.75" x14ac:dyDescent="0.25">
      <c r="A204" s="12" t="s">
        <v>34</v>
      </c>
      <c r="B204" s="17" t="s">
        <v>250</v>
      </c>
      <c r="C204" s="20">
        <v>2201130.16</v>
      </c>
      <c r="D204" s="20">
        <v>1138942.97</v>
      </c>
      <c r="E204" s="26">
        <f t="shared" si="6"/>
        <v>51.743553865983095</v>
      </c>
      <c r="F204" s="20">
        <f t="shared" si="7"/>
        <v>1062187.1900000002</v>
      </c>
    </row>
    <row r="205" spans="1:6" ht="19.149999999999999" customHeight="1" x14ac:dyDescent="0.25">
      <c r="A205" s="13" t="s">
        <v>78</v>
      </c>
      <c r="B205" s="17" t="s">
        <v>443</v>
      </c>
      <c r="C205" s="20">
        <f>C206</f>
        <v>126486.6</v>
      </c>
      <c r="D205" s="20">
        <f>D206</f>
        <v>126486.6</v>
      </c>
      <c r="E205" s="26">
        <f t="shared" si="6"/>
        <v>100</v>
      </c>
      <c r="F205" s="20">
        <f t="shared" si="7"/>
        <v>0</v>
      </c>
    </row>
    <row r="206" spans="1:6" ht="31.5" x14ac:dyDescent="0.25">
      <c r="A206" s="13" t="s">
        <v>80</v>
      </c>
      <c r="B206" s="17" t="s">
        <v>444</v>
      </c>
      <c r="C206" s="20">
        <f>C207</f>
        <v>126486.6</v>
      </c>
      <c r="D206" s="20">
        <f>D207</f>
        <v>126486.6</v>
      </c>
      <c r="E206" s="26">
        <f t="shared" si="6"/>
        <v>100</v>
      </c>
      <c r="F206" s="20">
        <f t="shared" si="7"/>
        <v>0</v>
      </c>
    </row>
    <row r="207" spans="1:6" ht="31.5" x14ac:dyDescent="0.25">
      <c r="A207" s="13" t="s">
        <v>82</v>
      </c>
      <c r="B207" s="17" t="s">
        <v>445</v>
      </c>
      <c r="C207" s="20">
        <v>126486.6</v>
      </c>
      <c r="D207" s="20">
        <v>126486.6</v>
      </c>
      <c r="E207" s="26">
        <f t="shared" si="6"/>
        <v>100</v>
      </c>
      <c r="F207" s="20">
        <f t="shared" si="7"/>
        <v>0</v>
      </c>
    </row>
    <row r="208" spans="1:6" ht="15.75" x14ac:dyDescent="0.25">
      <c r="A208" s="12" t="s">
        <v>36</v>
      </c>
      <c r="B208" s="17" t="s">
        <v>251</v>
      </c>
      <c r="C208" s="20">
        <f>C209+C211</f>
        <v>892644.95</v>
      </c>
      <c r="D208" s="20">
        <f>D209+D211</f>
        <v>847487.5</v>
      </c>
      <c r="E208" s="26">
        <f t="shared" si="6"/>
        <v>94.941163337114048</v>
      </c>
      <c r="F208" s="20">
        <f t="shared" si="7"/>
        <v>45157.449999999953</v>
      </c>
    </row>
    <row r="209" spans="1:6" ht="15.75" x14ac:dyDescent="0.25">
      <c r="A209" s="12" t="s">
        <v>56</v>
      </c>
      <c r="B209" s="17" t="s">
        <v>252</v>
      </c>
      <c r="C209" s="20">
        <f>C210</f>
        <v>32644.95</v>
      </c>
      <c r="D209" s="20">
        <f>D210</f>
        <v>23644.5</v>
      </c>
      <c r="E209" s="26">
        <f t="shared" si="6"/>
        <v>72.429273134129474</v>
      </c>
      <c r="F209" s="20">
        <f t="shared" si="7"/>
        <v>9000.4500000000007</v>
      </c>
    </row>
    <row r="210" spans="1:6" ht="31.5" x14ac:dyDescent="0.25">
      <c r="A210" s="12" t="s">
        <v>58</v>
      </c>
      <c r="B210" s="17" t="s">
        <v>253</v>
      </c>
      <c r="C210" s="20">
        <v>32644.95</v>
      </c>
      <c r="D210" s="20">
        <v>23644.5</v>
      </c>
      <c r="E210" s="26">
        <f t="shared" si="6"/>
        <v>72.429273134129474</v>
      </c>
      <c r="F210" s="20">
        <f t="shared" si="7"/>
        <v>9000.4500000000007</v>
      </c>
    </row>
    <row r="211" spans="1:6" ht="15.75" x14ac:dyDescent="0.25">
      <c r="A211" s="12" t="s">
        <v>38</v>
      </c>
      <c r="B211" s="17" t="s">
        <v>254</v>
      </c>
      <c r="C211" s="20">
        <f>C212+C213+C214</f>
        <v>860000</v>
      </c>
      <c r="D211" s="20">
        <f>D212+D213+D214</f>
        <v>823843</v>
      </c>
      <c r="E211" s="26">
        <f t="shared" si="6"/>
        <v>95.795697674418605</v>
      </c>
      <c r="F211" s="20">
        <f t="shared" si="7"/>
        <v>36157</v>
      </c>
    </row>
    <row r="212" spans="1:6" ht="20.45" customHeight="1" x14ac:dyDescent="0.25">
      <c r="A212" s="12" t="s">
        <v>61</v>
      </c>
      <c r="B212" s="17" t="s">
        <v>255</v>
      </c>
      <c r="C212" s="20">
        <v>700000</v>
      </c>
      <c r="D212" s="20">
        <v>667689</v>
      </c>
      <c r="E212" s="26">
        <f t="shared" si="6"/>
        <v>95.384142857142862</v>
      </c>
      <c r="F212" s="20">
        <f t="shared" si="7"/>
        <v>32311</v>
      </c>
    </row>
    <row r="213" spans="1:6" ht="15.75" x14ac:dyDescent="0.25">
      <c r="A213" s="12" t="s">
        <v>63</v>
      </c>
      <c r="B213" s="17" t="s">
        <v>256</v>
      </c>
      <c r="C213" s="20">
        <v>10000</v>
      </c>
      <c r="D213" s="20">
        <v>6154</v>
      </c>
      <c r="E213" s="26">
        <f>D213*100/C213</f>
        <v>61.54</v>
      </c>
      <c r="F213" s="20">
        <f>C213-D213</f>
        <v>3846</v>
      </c>
    </row>
    <row r="214" spans="1:6" ht="15.75" x14ac:dyDescent="0.25">
      <c r="A214" s="13" t="s">
        <v>40</v>
      </c>
      <c r="B214" s="17" t="s">
        <v>446</v>
      </c>
      <c r="C214" s="20">
        <v>150000</v>
      </c>
      <c r="D214" s="20">
        <v>150000</v>
      </c>
      <c r="E214" s="26">
        <f>D214*100/C214</f>
        <v>100</v>
      </c>
      <c r="F214" s="20">
        <f>C214-D214</f>
        <v>0</v>
      </c>
    </row>
    <row r="215" spans="1:6" ht="15.75" x14ac:dyDescent="0.25">
      <c r="A215" s="11" t="s">
        <v>257</v>
      </c>
      <c r="B215" s="24" t="s">
        <v>258</v>
      </c>
      <c r="C215" s="21">
        <f>C216+C224+C232+C239+C243+C252</f>
        <v>2749328583.6800003</v>
      </c>
      <c r="D215" s="21">
        <f>D216+D224+D232+D239+D243+D252</f>
        <v>1843939209.4499998</v>
      </c>
      <c r="E215" s="25">
        <f t="shared" ref="E215:E283" si="8">D215*100/C215</f>
        <v>67.068709807754985</v>
      </c>
      <c r="F215" s="21">
        <f t="shared" ref="F215:F283" si="9">C215-D215</f>
        <v>905389374.2300005</v>
      </c>
    </row>
    <row r="216" spans="1:6" ht="15.75" x14ac:dyDescent="0.25">
      <c r="A216" s="12" t="s">
        <v>259</v>
      </c>
      <c r="B216" s="17" t="s">
        <v>260</v>
      </c>
      <c r="C216" s="20">
        <f>C217+C220</f>
        <v>1253553737.9200001</v>
      </c>
      <c r="D216" s="20">
        <f>D217+D220</f>
        <v>820832062.73000002</v>
      </c>
      <c r="E216" s="26">
        <f t="shared" si="8"/>
        <v>65.480404860185118</v>
      </c>
      <c r="F216" s="20">
        <f t="shared" si="9"/>
        <v>432721675.19000006</v>
      </c>
    </row>
    <row r="217" spans="1:6" ht="15.75" x14ac:dyDescent="0.25">
      <c r="A217" s="12" t="s">
        <v>78</v>
      </c>
      <c r="B217" s="17" t="s">
        <v>261</v>
      </c>
      <c r="C217" s="20">
        <f>C218</f>
        <v>4526702.03</v>
      </c>
      <c r="D217" s="20">
        <f>D218</f>
        <v>3229000</v>
      </c>
      <c r="E217" s="26">
        <f t="shared" si="8"/>
        <v>71.332285151536681</v>
      </c>
      <c r="F217" s="20">
        <f t="shared" si="9"/>
        <v>1297702.0300000003</v>
      </c>
    </row>
    <row r="218" spans="1:6" ht="31.5" x14ac:dyDescent="0.25">
      <c r="A218" s="12" t="s">
        <v>80</v>
      </c>
      <c r="B218" s="17" t="s">
        <v>262</v>
      </c>
      <c r="C218" s="20">
        <f>C219</f>
        <v>4526702.03</v>
      </c>
      <c r="D218" s="20">
        <f>D219</f>
        <v>3229000</v>
      </c>
      <c r="E218" s="26">
        <f t="shared" si="8"/>
        <v>71.332285151536681</v>
      </c>
      <c r="F218" s="20">
        <f t="shared" si="9"/>
        <v>1297702.0300000003</v>
      </c>
    </row>
    <row r="219" spans="1:6" ht="31.5" x14ac:dyDescent="0.25">
      <c r="A219" s="12" t="s">
        <v>82</v>
      </c>
      <c r="B219" s="17" t="s">
        <v>263</v>
      </c>
      <c r="C219" s="20">
        <v>4526702.03</v>
      </c>
      <c r="D219" s="20">
        <v>3229000</v>
      </c>
      <c r="E219" s="26">
        <f t="shared" si="8"/>
        <v>71.332285151536681</v>
      </c>
      <c r="F219" s="20">
        <f t="shared" si="9"/>
        <v>1297702.0300000003</v>
      </c>
    </row>
    <row r="220" spans="1:6" ht="31.5" x14ac:dyDescent="0.25">
      <c r="A220" s="12" t="s">
        <v>115</v>
      </c>
      <c r="B220" s="17" t="s">
        <v>264</v>
      </c>
      <c r="C220" s="20">
        <f>C221</f>
        <v>1249027035.8900001</v>
      </c>
      <c r="D220" s="20">
        <f>D221</f>
        <v>817603062.73000002</v>
      </c>
      <c r="E220" s="26">
        <f t="shared" si="8"/>
        <v>65.459196577551509</v>
      </c>
      <c r="F220" s="20">
        <f t="shared" si="9"/>
        <v>431423973.16000009</v>
      </c>
    </row>
    <row r="221" spans="1:6" ht="15.75" x14ac:dyDescent="0.25">
      <c r="A221" s="12" t="s">
        <v>183</v>
      </c>
      <c r="B221" s="17" t="s">
        <v>265</v>
      </c>
      <c r="C221" s="20">
        <f>C222+C223</f>
        <v>1249027035.8900001</v>
      </c>
      <c r="D221" s="20">
        <f>D222+D223</f>
        <v>817603062.73000002</v>
      </c>
      <c r="E221" s="26">
        <f t="shared" si="8"/>
        <v>65.459196577551509</v>
      </c>
      <c r="F221" s="20">
        <f t="shared" si="9"/>
        <v>431423973.16000009</v>
      </c>
    </row>
    <row r="222" spans="1:6" ht="63" x14ac:dyDescent="0.25">
      <c r="A222" s="12" t="s">
        <v>266</v>
      </c>
      <c r="B222" s="17" t="s">
        <v>267</v>
      </c>
      <c r="C222" s="20">
        <v>1237064804</v>
      </c>
      <c r="D222" s="20">
        <v>809431522.28999996</v>
      </c>
      <c r="E222" s="26">
        <f t="shared" si="8"/>
        <v>65.431618430395503</v>
      </c>
      <c r="F222" s="20">
        <f t="shared" si="9"/>
        <v>427633281.71000004</v>
      </c>
    </row>
    <row r="223" spans="1:6" ht="15.75" x14ac:dyDescent="0.25">
      <c r="A223" s="12" t="s">
        <v>185</v>
      </c>
      <c r="B223" s="17" t="s">
        <v>268</v>
      </c>
      <c r="C223" s="20">
        <v>11962231.890000001</v>
      </c>
      <c r="D223" s="20">
        <v>8171540.4400000004</v>
      </c>
      <c r="E223" s="26">
        <f t="shared" si="8"/>
        <v>68.31116897868462</v>
      </c>
      <c r="F223" s="20">
        <f t="shared" si="9"/>
        <v>3790691.45</v>
      </c>
    </row>
    <row r="224" spans="1:6" ht="15.75" x14ac:dyDescent="0.25">
      <c r="A224" s="12" t="s">
        <v>269</v>
      </c>
      <c r="B224" s="17" t="s">
        <v>270</v>
      </c>
      <c r="C224" s="20">
        <f>C225</f>
        <v>1247506756.22</v>
      </c>
      <c r="D224" s="20">
        <f>D225</f>
        <v>870921507.32999992</v>
      </c>
      <c r="E224" s="26">
        <f t="shared" si="8"/>
        <v>69.812969187351754</v>
      </c>
      <c r="F224" s="20">
        <f t="shared" si="9"/>
        <v>376585248.8900001</v>
      </c>
    </row>
    <row r="225" spans="1:6" ht="31.5" x14ac:dyDescent="0.25">
      <c r="A225" s="12" t="s">
        <v>115</v>
      </c>
      <c r="B225" s="17" t="s">
        <v>271</v>
      </c>
      <c r="C225" s="20">
        <f>C226+C229</f>
        <v>1247506756.22</v>
      </c>
      <c r="D225" s="20">
        <f>D226+D229</f>
        <v>870921507.32999992</v>
      </c>
      <c r="E225" s="26">
        <f t="shared" si="8"/>
        <v>69.812969187351754</v>
      </c>
      <c r="F225" s="20">
        <f t="shared" si="9"/>
        <v>376585248.8900001</v>
      </c>
    </row>
    <row r="226" spans="1:6" ht="15.75" x14ac:dyDescent="0.25">
      <c r="A226" s="12" t="s">
        <v>183</v>
      </c>
      <c r="B226" s="17" t="s">
        <v>272</v>
      </c>
      <c r="C226" s="20">
        <f>C227+C228</f>
        <v>1191957678.26</v>
      </c>
      <c r="D226" s="20">
        <f>D227+D228</f>
        <v>834693938.18999994</v>
      </c>
      <c r="E226" s="26">
        <f t="shared" si="8"/>
        <v>70.027145545005624</v>
      </c>
      <c r="F226" s="20">
        <f t="shared" si="9"/>
        <v>357263740.07000005</v>
      </c>
    </row>
    <row r="227" spans="1:6" ht="63" x14ac:dyDescent="0.25">
      <c r="A227" s="12" t="s">
        <v>266</v>
      </c>
      <c r="B227" s="17" t="s">
        <v>273</v>
      </c>
      <c r="C227" s="20">
        <v>983387023.77999997</v>
      </c>
      <c r="D227" s="20">
        <v>701966660.65999997</v>
      </c>
      <c r="E227" s="26">
        <f t="shared" si="8"/>
        <v>71.382542547870926</v>
      </c>
      <c r="F227" s="20">
        <f t="shared" si="9"/>
        <v>281420363.12</v>
      </c>
    </row>
    <row r="228" spans="1:6" ht="15.75" x14ac:dyDescent="0.25">
      <c r="A228" s="12" t="s">
        <v>185</v>
      </c>
      <c r="B228" s="17" t="s">
        <v>274</v>
      </c>
      <c r="C228" s="20">
        <v>208570654.47999999</v>
      </c>
      <c r="D228" s="20">
        <v>132727277.53</v>
      </c>
      <c r="E228" s="26">
        <f t="shared" si="8"/>
        <v>63.636602119751856</v>
      </c>
      <c r="F228" s="20">
        <f t="shared" si="9"/>
        <v>75843376.949999988</v>
      </c>
    </row>
    <row r="229" spans="1:6" ht="15.75" x14ac:dyDescent="0.25">
      <c r="A229" s="12" t="s">
        <v>275</v>
      </c>
      <c r="B229" s="17" t="s">
        <v>276</v>
      </c>
      <c r="C229" s="20">
        <f>C230+C231</f>
        <v>55549077.960000001</v>
      </c>
      <c r="D229" s="20">
        <f>D230+D231</f>
        <v>36227569.140000001</v>
      </c>
      <c r="E229" s="26">
        <f t="shared" si="8"/>
        <v>65.217228566938388</v>
      </c>
      <c r="F229" s="20">
        <f t="shared" si="9"/>
        <v>19321508.82</v>
      </c>
    </row>
    <row r="230" spans="1:6" ht="63" x14ac:dyDescent="0.25">
      <c r="A230" s="12" t="s">
        <v>277</v>
      </c>
      <c r="B230" s="17" t="s">
        <v>278</v>
      </c>
      <c r="C230" s="20">
        <v>51205689</v>
      </c>
      <c r="D230" s="20">
        <v>32679750</v>
      </c>
      <c r="E230" s="26">
        <f t="shared" si="8"/>
        <v>63.820545408538493</v>
      </c>
      <c r="F230" s="20">
        <f t="shared" si="9"/>
        <v>18525939</v>
      </c>
    </row>
    <row r="231" spans="1:6" ht="15.75" x14ac:dyDescent="0.25">
      <c r="A231" s="12" t="s">
        <v>279</v>
      </c>
      <c r="B231" s="17" t="s">
        <v>280</v>
      </c>
      <c r="C231" s="20">
        <v>4343388.96</v>
      </c>
      <c r="D231" s="20">
        <v>3547819.14</v>
      </c>
      <c r="E231" s="26">
        <f t="shared" si="8"/>
        <v>81.683201128733359</v>
      </c>
      <c r="F231" s="20">
        <f t="shared" si="9"/>
        <v>795569.81999999983</v>
      </c>
    </row>
    <row r="232" spans="1:6" ht="15.75" x14ac:dyDescent="0.25">
      <c r="A232" s="12" t="s">
        <v>281</v>
      </c>
      <c r="B232" s="17" t="s">
        <v>282</v>
      </c>
      <c r="C232" s="20">
        <f>C233</f>
        <v>151629885.09</v>
      </c>
      <c r="D232" s="20">
        <f>D233</f>
        <v>97599762.329999998</v>
      </c>
      <c r="E232" s="26">
        <f t="shared" si="8"/>
        <v>64.367101691114257</v>
      </c>
      <c r="F232" s="20">
        <f t="shared" si="9"/>
        <v>54030122.760000005</v>
      </c>
    </row>
    <row r="233" spans="1:6" ht="31.5" x14ac:dyDescent="0.25">
      <c r="A233" s="12" t="s">
        <v>115</v>
      </c>
      <c r="B233" s="17" t="s">
        <v>283</v>
      </c>
      <c r="C233" s="20">
        <f>C234+C237</f>
        <v>151629885.09</v>
      </c>
      <c r="D233" s="20">
        <f>D234+D237</f>
        <v>97599762.329999998</v>
      </c>
      <c r="E233" s="26">
        <f t="shared" si="8"/>
        <v>64.367101691114257</v>
      </c>
      <c r="F233" s="20">
        <f t="shared" si="9"/>
        <v>54030122.760000005</v>
      </c>
    </row>
    <row r="234" spans="1:6" ht="15.75" x14ac:dyDescent="0.25">
      <c r="A234" s="12" t="s">
        <v>183</v>
      </c>
      <c r="B234" s="17" t="s">
        <v>284</v>
      </c>
      <c r="C234" s="20">
        <f>C235+C236</f>
        <v>149189775.09</v>
      </c>
      <c r="D234" s="20">
        <f>D235+D236</f>
        <v>95810137.670000002</v>
      </c>
      <c r="E234" s="26">
        <f t="shared" si="8"/>
        <v>64.220311085127463</v>
      </c>
      <c r="F234" s="20">
        <f t="shared" si="9"/>
        <v>53379637.420000002</v>
      </c>
    </row>
    <row r="235" spans="1:6" ht="63" x14ac:dyDescent="0.25">
      <c r="A235" s="12" t="s">
        <v>266</v>
      </c>
      <c r="B235" s="17" t="s">
        <v>285</v>
      </c>
      <c r="C235" s="20">
        <v>140453358.30000001</v>
      </c>
      <c r="D235" s="20">
        <v>93105151.200000003</v>
      </c>
      <c r="E235" s="26">
        <f t="shared" si="8"/>
        <v>66.289017455270056</v>
      </c>
      <c r="F235" s="20">
        <f t="shared" si="9"/>
        <v>47348207.100000009</v>
      </c>
    </row>
    <row r="236" spans="1:6" ht="15.75" x14ac:dyDescent="0.25">
      <c r="A236" s="12" t="s">
        <v>185</v>
      </c>
      <c r="B236" s="17" t="s">
        <v>286</v>
      </c>
      <c r="C236" s="20">
        <v>8736416.7899999991</v>
      </c>
      <c r="D236" s="20">
        <v>2704986.47</v>
      </c>
      <c r="E236" s="26">
        <f t="shared" si="8"/>
        <v>30.962195772255509</v>
      </c>
      <c r="F236" s="20">
        <f t="shared" si="9"/>
        <v>6031430.3199999984</v>
      </c>
    </row>
    <row r="237" spans="1:6" ht="15.75" x14ac:dyDescent="0.25">
      <c r="A237" s="12" t="s">
        <v>275</v>
      </c>
      <c r="B237" s="17" t="s">
        <v>287</v>
      </c>
      <c r="C237" s="20">
        <f>C238</f>
        <v>2440110</v>
      </c>
      <c r="D237" s="20">
        <f>D238</f>
        <v>1789624.66</v>
      </c>
      <c r="E237" s="26">
        <f t="shared" si="8"/>
        <v>73.341966550688284</v>
      </c>
      <c r="F237" s="20">
        <f t="shared" si="9"/>
        <v>650485.34000000008</v>
      </c>
    </row>
    <row r="238" spans="1:6" ht="15.75" x14ac:dyDescent="0.25">
      <c r="A238" s="12" t="s">
        <v>279</v>
      </c>
      <c r="B238" s="17" t="s">
        <v>288</v>
      </c>
      <c r="C238" s="20">
        <v>2440110</v>
      </c>
      <c r="D238" s="20">
        <v>1789624.66</v>
      </c>
      <c r="E238" s="26">
        <f t="shared" si="8"/>
        <v>73.341966550688284</v>
      </c>
      <c r="F238" s="20">
        <f t="shared" si="9"/>
        <v>650485.34000000008</v>
      </c>
    </row>
    <row r="239" spans="1:6" ht="31.5" x14ac:dyDescent="0.25">
      <c r="A239" s="12" t="s">
        <v>289</v>
      </c>
      <c r="B239" s="17" t="s">
        <v>290</v>
      </c>
      <c r="C239" s="20">
        <f>C240</f>
        <v>549365</v>
      </c>
      <c r="D239" s="20">
        <f t="shared" ref="C239:D241" si="10">D240</f>
        <v>167950</v>
      </c>
      <c r="E239" s="26">
        <f t="shared" si="8"/>
        <v>30.571660007463162</v>
      </c>
      <c r="F239" s="20">
        <f t="shared" si="9"/>
        <v>381415</v>
      </c>
    </row>
    <row r="240" spans="1:6" ht="31.5" x14ac:dyDescent="0.25">
      <c r="A240" s="12" t="s">
        <v>28</v>
      </c>
      <c r="B240" s="17" t="s">
        <v>291</v>
      </c>
      <c r="C240" s="20">
        <f t="shared" si="10"/>
        <v>549365</v>
      </c>
      <c r="D240" s="20">
        <f t="shared" si="10"/>
        <v>167950</v>
      </c>
      <c r="E240" s="26">
        <f t="shared" si="8"/>
        <v>30.571660007463162</v>
      </c>
      <c r="F240" s="20">
        <f t="shared" si="9"/>
        <v>381415</v>
      </c>
    </row>
    <row r="241" spans="1:6" ht="31.5" x14ac:dyDescent="0.25">
      <c r="A241" s="12" t="s">
        <v>30</v>
      </c>
      <c r="B241" s="17" t="s">
        <v>292</v>
      </c>
      <c r="C241" s="20">
        <f t="shared" si="10"/>
        <v>549365</v>
      </c>
      <c r="D241" s="20">
        <f t="shared" si="10"/>
        <v>167950</v>
      </c>
      <c r="E241" s="26">
        <f t="shared" si="8"/>
        <v>30.571660007463162</v>
      </c>
      <c r="F241" s="20">
        <f t="shared" si="9"/>
        <v>381415</v>
      </c>
    </row>
    <row r="242" spans="1:6" ht="15.75" x14ac:dyDescent="0.25">
      <c r="A242" s="12" t="s">
        <v>34</v>
      </c>
      <c r="B242" s="17" t="s">
        <v>293</v>
      </c>
      <c r="C242" s="20">
        <v>549365</v>
      </c>
      <c r="D242" s="20">
        <v>167950</v>
      </c>
      <c r="E242" s="26">
        <f t="shared" si="8"/>
        <v>30.571660007463162</v>
      </c>
      <c r="F242" s="20">
        <f t="shared" si="9"/>
        <v>381415</v>
      </c>
    </row>
    <row r="243" spans="1:6" ht="15.75" x14ac:dyDescent="0.25">
      <c r="A243" s="12" t="s">
        <v>294</v>
      </c>
      <c r="B243" s="17" t="s">
        <v>295</v>
      </c>
      <c r="C243" s="20">
        <f>C244+C247</f>
        <v>13687768.449999999</v>
      </c>
      <c r="D243" s="20">
        <f>D244+D247</f>
        <v>10199132.49</v>
      </c>
      <c r="E243" s="26">
        <f t="shared" si="8"/>
        <v>74.51274857005636</v>
      </c>
      <c r="F243" s="20">
        <f t="shared" si="9"/>
        <v>3488635.959999999</v>
      </c>
    </row>
    <row r="244" spans="1:6" ht="31.5" x14ac:dyDescent="0.25">
      <c r="A244" s="12" t="s">
        <v>28</v>
      </c>
      <c r="B244" s="17" t="s">
        <v>296</v>
      </c>
      <c r="C244" s="20">
        <f>C245</f>
        <v>3582135.27</v>
      </c>
      <c r="D244" s="20">
        <f>D245</f>
        <v>184050</v>
      </c>
      <c r="E244" s="26">
        <f t="shared" si="8"/>
        <v>5.1379969243875037</v>
      </c>
      <c r="F244" s="20">
        <f t="shared" si="9"/>
        <v>3398085.27</v>
      </c>
    </row>
    <row r="245" spans="1:6" ht="31.5" x14ac:dyDescent="0.25">
      <c r="A245" s="12" t="s">
        <v>30</v>
      </c>
      <c r="B245" s="17" t="s">
        <v>297</v>
      </c>
      <c r="C245" s="20">
        <f>C246</f>
        <v>3582135.27</v>
      </c>
      <c r="D245" s="20">
        <f>D246</f>
        <v>184050</v>
      </c>
      <c r="E245" s="26">
        <f t="shared" si="8"/>
        <v>5.1379969243875037</v>
      </c>
      <c r="F245" s="20">
        <f t="shared" si="9"/>
        <v>3398085.27</v>
      </c>
    </row>
    <row r="246" spans="1:6" ht="15.75" x14ac:dyDescent="0.25">
      <c r="A246" s="12" t="s">
        <v>34</v>
      </c>
      <c r="B246" s="17" t="s">
        <v>298</v>
      </c>
      <c r="C246" s="20">
        <v>3582135.27</v>
      </c>
      <c r="D246" s="20">
        <v>184050</v>
      </c>
      <c r="E246" s="26">
        <f t="shared" si="8"/>
        <v>5.1379969243875037</v>
      </c>
      <c r="F246" s="20">
        <f t="shared" si="9"/>
        <v>3398085.27</v>
      </c>
    </row>
    <row r="247" spans="1:6" ht="31.5" x14ac:dyDescent="0.25">
      <c r="A247" s="12" t="s">
        <v>115</v>
      </c>
      <c r="B247" s="17" t="s">
        <v>299</v>
      </c>
      <c r="C247" s="20">
        <f>C248+C250</f>
        <v>10105633.18</v>
      </c>
      <c r="D247" s="20">
        <f>D248+D250</f>
        <v>10015082.49</v>
      </c>
      <c r="E247" s="26">
        <f t="shared" si="8"/>
        <v>99.103958273696222</v>
      </c>
      <c r="F247" s="20">
        <f t="shared" si="9"/>
        <v>90550.689999999478</v>
      </c>
    </row>
    <row r="248" spans="1:6" ht="15.75" x14ac:dyDescent="0.25">
      <c r="A248" s="12" t="s">
        <v>183</v>
      </c>
      <c r="B248" s="17" t="s">
        <v>300</v>
      </c>
      <c r="C248" s="20">
        <f>C249</f>
        <v>9602404.1799999997</v>
      </c>
      <c r="D248" s="20">
        <f>D249</f>
        <v>9511858.4900000002</v>
      </c>
      <c r="E248" s="26">
        <f t="shared" si="8"/>
        <v>99.057051876772803</v>
      </c>
      <c r="F248" s="20">
        <f t="shared" si="9"/>
        <v>90545.689999999478</v>
      </c>
    </row>
    <row r="249" spans="1:6" ht="15.75" x14ac:dyDescent="0.25">
      <c r="A249" s="12" t="s">
        <v>185</v>
      </c>
      <c r="B249" s="17" t="s">
        <v>301</v>
      </c>
      <c r="C249" s="20">
        <v>9602404.1799999997</v>
      </c>
      <c r="D249" s="20">
        <v>9511858.4900000002</v>
      </c>
      <c r="E249" s="26">
        <f t="shared" si="8"/>
        <v>99.057051876772803</v>
      </c>
      <c r="F249" s="20">
        <f t="shared" si="9"/>
        <v>90545.689999999478</v>
      </c>
    </row>
    <row r="250" spans="1:6" ht="15.75" x14ac:dyDescent="0.25">
      <c r="A250" s="13" t="s">
        <v>275</v>
      </c>
      <c r="B250" s="17" t="s">
        <v>447</v>
      </c>
      <c r="C250" s="20">
        <f>C251</f>
        <v>503229</v>
      </c>
      <c r="D250" s="20">
        <f>D251</f>
        <v>503224</v>
      </c>
      <c r="E250" s="26">
        <f t="shared" si="8"/>
        <v>99.999006416561841</v>
      </c>
      <c r="F250" s="20">
        <f t="shared" si="9"/>
        <v>5</v>
      </c>
    </row>
    <row r="251" spans="1:6" ht="15.75" x14ac:dyDescent="0.25">
      <c r="A251" s="13" t="s">
        <v>279</v>
      </c>
      <c r="B251" s="17" t="s">
        <v>448</v>
      </c>
      <c r="C251" s="20">
        <v>503229</v>
      </c>
      <c r="D251" s="20">
        <v>503224</v>
      </c>
      <c r="E251" s="26">
        <f t="shared" si="8"/>
        <v>99.999006416561841</v>
      </c>
      <c r="F251" s="20">
        <f t="shared" si="9"/>
        <v>5</v>
      </c>
    </row>
    <row r="252" spans="1:6" ht="15.75" x14ac:dyDescent="0.25">
      <c r="A252" s="12" t="s">
        <v>302</v>
      </c>
      <c r="B252" s="17" t="s">
        <v>303</v>
      </c>
      <c r="C252" s="20">
        <f>C253+C258+C263+C266+C269</f>
        <v>82401070.999999985</v>
      </c>
      <c r="D252" s="20">
        <f>D253+D258+D263+D266+D269</f>
        <v>44218794.57</v>
      </c>
      <c r="E252" s="26">
        <f t="shared" si="8"/>
        <v>53.662888155907595</v>
      </c>
      <c r="F252" s="20">
        <f t="shared" si="9"/>
        <v>38182276.429999985</v>
      </c>
    </row>
    <row r="253" spans="1:6" ht="63" x14ac:dyDescent="0.25">
      <c r="A253" s="12" t="s">
        <v>11</v>
      </c>
      <c r="B253" s="17" t="s">
        <v>304</v>
      </c>
      <c r="C253" s="20">
        <f>C254</f>
        <v>67881875.329999998</v>
      </c>
      <c r="D253" s="20">
        <f>D254</f>
        <v>37348091.140000001</v>
      </c>
      <c r="E253" s="26">
        <f t="shared" si="8"/>
        <v>55.019238874053663</v>
      </c>
      <c r="F253" s="20">
        <f t="shared" si="9"/>
        <v>30533784.189999998</v>
      </c>
    </row>
    <row r="254" spans="1:6" ht="31.5" x14ac:dyDescent="0.25">
      <c r="A254" s="12" t="s">
        <v>13</v>
      </c>
      <c r="B254" s="17" t="s">
        <v>305</v>
      </c>
      <c r="C254" s="20">
        <f>C255+C256+C257</f>
        <v>67881875.329999998</v>
      </c>
      <c r="D254" s="20">
        <f>D255+D256+D257</f>
        <v>37348091.140000001</v>
      </c>
      <c r="E254" s="26">
        <f t="shared" si="8"/>
        <v>55.019238874053663</v>
      </c>
      <c r="F254" s="20">
        <f t="shared" si="9"/>
        <v>30533784.189999998</v>
      </c>
    </row>
    <row r="255" spans="1:6" ht="31.5" x14ac:dyDescent="0.25">
      <c r="A255" s="12" t="s">
        <v>15</v>
      </c>
      <c r="B255" s="17" t="s">
        <v>306</v>
      </c>
      <c r="C255" s="20">
        <v>50616015</v>
      </c>
      <c r="D255" s="20">
        <v>27681527.57</v>
      </c>
      <c r="E255" s="26">
        <f t="shared" si="8"/>
        <v>54.689266964220714</v>
      </c>
      <c r="F255" s="20">
        <f t="shared" si="9"/>
        <v>22934487.43</v>
      </c>
    </row>
    <row r="256" spans="1:6" ht="47.25" x14ac:dyDescent="0.25">
      <c r="A256" s="12" t="s">
        <v>17</v>
      </c>
      <c r="B256" s="17" t="s">
        <v>307</v>
      </c>
      <c r="C256" s="20">
        <v>1982010</v>
      </c>
      <c r="D256" s="20">
        <v>1309730.8500000001</v>
      </c>
      <c r="E256" s="26">
        <f t="shared" si="8"/>
        <v>66.080940560340267</v>
      </c>
      <c r="F256" s="20">
        <f t="shared" si="9"/>
        <v>672279.14999999991</v>
      </c>
    </row>
    <row r="257" spans="1:6" ht="47.25" x14ac:dyDescent="0.25">
      <c r="A257" s="12" t="s">
        <v>19</v>
      </c>
      <c r="B257" s="17" t="s">
        <v>308</v>
      </c>
      <c r="C257" s="20">
        <v>15283850.33</v>
      </c>
      <c r="D257" s="20">
        <v>8356832.7199999997</v>
      </c>
      <c r="E257" s="26">
        <f t="shared" si="8"/>
        <v>54.677535696595633</v>
      </c>
      <c r="F257" s="20">
        <f t="shared" si="9"/>
        <v>6927017.6100000003</v>
      </c>
    </row>
    <row r="258" spans="1:6" ht="31.5" x14ac:dyDescent="0.25">
      <c r="A258" s="12" t="s">
        <v>28</v>
      </c>
      <c r="B258" s="17" t="s">
        <v>309</v>
      </c>
      <c r="C258" s="20">
        <f>C259</f>
        <v>5456643.0999999996</v>
      </c>
      <c r="D258" s="20">
        <f>D259</f>
        <v>1893727.8599999999</v>
      </c>
      <c r="E258" s="26">
        <f t="shared" si="8"/>
        <v>34.704997656892751</v>
      </c>
      <c r="F258" s="20">
        <f t="shared" si="9"/>
        <v>3562915.2399999998</v>
      </c>
    </row>
    <row r="259" spans="1:6" ht="31.5" x14ac:dyDescent="0.25">
      <c r="A259" s="12" t="s">
        <v>30</v>
      </c>
      <c r="B259" s="17" t="s">
        <v>310</v>
      </c>
      <c r="C259" s="20">
        <f>C260+C261+C262</f>
        <v>5456643.0999999996</v>
      </c>
      <c r="D259" s="20">
        <f>D260+D261+D262</f>
        <v>1893727.8599999999</v>
      </c>
      <c r="E259" s="26">
        <f t="shared" si="8"/>
        <v>34.704997656892751</v>
      </c>
      <c r="F259" s="20">
        <f t="shared" si="9"/>
        <v>3562915.2399999998</v>
      </c>
    </row>
    <row r="260" spans="1:6" ht="31.5" x14ac:dyDescent="0.25">
      <c r="A260" s="12" t="s">
        <v>32</v>
      </c>
      <c r="B260" s="17" t="s">
        <v>311</v>
      </c>
      <c r="C260" s="20">
        <v>2357715</v>
      </c>
      <c r="D260" s="20">
        <v>811282.85</v>
      </c>
      <c r="E260" s="26">
        <f t="shared" si="8"/>
        <v>34.409708128420952</v>
      </c>
      <c r="F260" s="20">
        <f t="shared" si="9"/>
        <v>1546432.15</v>
      </c>
    </row>
    <row r="261" spans="1:6" ht="15.75" x14ac:dyDescent="0.25">
      <c r="A261" s="12" t="s">
        <v>34</v>
      </c>
      <c r="B261" s="17" t="s">
        <v>312</v>
      </c>
      <c r="C261" s="20">
        <v>1986828.1</v>
      </c>
      <c r="D261" s="20">
        <v>389576.3</v>
      </c>
      <c r="E261" s="26">
        <f t="shared" si="8"/>
        <v>19.607951991417877</v>
      </c>
      <c r="F261" s="20">
        <f t="shared" si="9"/>
        <v>1597251.8</v>
      </c>
    </row>
    <row r="262" spans="1:6" ht="15.75" x14ac:dyDescent="0.25">
      <c r="A262" s="12" t="s">
        <v>53</v>
      </c>
      <c r="B262" s="17" t="s">
        <v>313</v>
      </c>
      <c r="C262" s="20">
        <v>1112100</v>
      </c>
      <c r="D262" s="20">
        <v>692868.71</v>
      </c>
      <c r="E262" s="26">
        <f t="shared" si="8"/>
        <v>62.302734466324971</v>
      </c>
      <c r="F262" s="20">
        <f t="shared" si="9"/>
        <v>419231.29000000004</v>
      </c>
    </row>
    <row r="263" spans="1:6" ht="19.899999999999999" customHeight="1" x14ac:dyDescent="0.25">
      <c r="A263" s="13" t="s">
        <v>78</v>
      </c>
      <c r="B263" s="17" t="s">
        <v>449</v>
      </c>
      <c r="C263" s="20">
        <f>C264</f>
        <v>98573.57</v>
      </c>
      <c r="D263" s="20">
        <f>D264</f>
        <v>98321.57</v>
      </c>
      <c r="E263" s="26">
        <f t="shared" si="8"/>
        <v>99.744353379917143</v>
      </c>
      <c r="F263" s="20">
        <f t="shared" si="9"/>
        <v>252</v>
      </c>
    </row>
    <row r="264" spans="1:6" ht="31.5" x14ac:dyDescent="0.25">
      <c r="A264" s="13" t="s">
        <v>80</v>
      </c>
      <c r="B264" s="17" t="s">
        <v>450</v>
      </c>
      <c r="C264" s="20">
        <f>C265</f>
        <v>98573.57</v>
      </c>
      <c r="D264" s="20">
        <f>D265</f>
        <v>98321.57</v>
      </c>
      <c r="E264" s="26">
        <f t="shared" si="8"/>
        <v>99.744353379917143</v>
      </c>
      <c r="F264" s="20">
        <f t="shared" si="9"/>
        <v>252</v>
      </c>
    </row>
    <row r="265" spans="1:6" ht="31.5" x14ac:dyDescent="0.25">
      <c r="A265" s="13" t="s">
        <v>82</v>
      </c>
      <c r="B265" s="17" t="s">
        <v>451</v>
      </c>
      <c r="C265" s="20">
        <v>98573.57</v>
      </c>
      <c r="D265" s="20">
        <v>98321.57</v>
      </c>
      <c r="E265" s="26">
        <f t="shared" si="8"/>
        <v>99.744353379917143</v>
      </c>
      <c r="F265" s="20">
        <f t="shared" si="9"/>
        <v>252</v>
      </c>
    </row>
    <row r="266" spans="1:6" ht="31.5" x14ac:dyDescent="0.25">
      <c r="A266" s="12" t="s">
        <v>115</v>
      </c>
      <c r="B266" s="17" t="s">
        <v>314</v>
      </c>
      <c r="C266" s="20">
        <f>C267</f>
        <v>8782979</v>
      </c>
      <c r="D266" s="20">
        <f>D267</f>
        <v>4804100</v>
      </c>
      <c r="E266" s="26">
        <f t="shared" si="8"/>
        <v>54.697842269690042</v>
      </c>
      <c r="F266" s="20">
        <f t="shared" si="9"/>
        <v>3978879</v>
      </c>
    </row>
    <row r="267" spans="1:6" ht="15.75" x14ac:dyDescent="0.25">
      <c r="A267" s="12" t="s">
        <v>183</v>
      </c>
      <c r="B267" s="17" t="s">
        <v>315</v>
      </c>
      <c r="C267" s="20">
        <f>C268</f>
        <v>8782979</v>
      </c>
      <c r="D267" s="20">
        <f>D268</f>
        <v>4804100</v>
      </c>
      <c r="E267" s="26">
        <f t="shared" si="8"/>
        <v>54.697842269690042</v>
      </c>
      <c r="F267" s="20">
        <f t="shared" si="9"/>
        <v>3978879</v>
      </c>
    </row>
    <row r="268" spans="1:6" ht="47.45" customHeight="1" x14ac:dyDescent="0.25">
      <c r="A268" s="12" t="s">
        <v>266</v>
      </c>
      <c r="B268" s="17" t="s">
        <v>316</v>
      </c>
      <c r="C268" s="20">
        <v>8782979</v>
      </c>
      <c r="D268" s="20">
        <v>4804100</v>
      </c>
      <c r="E268" s="26">
        <f t="shared" si="8"/>
        <v>54.697842269690042</v>
      </c>
      <c r="F268" s="20">
        <f t="shared" si="9"/>
        <v>3978879</v>
      </c>
    </row>
    <row r="269" spans="1:6" ht="15.75" x14ac:dyDescent="0.25">
      <c r="A269" s="12" t="s">
        <v>36</v>
      </c>
      <c r="B269" s="17" t="s">
        <v>317</v>
      </c>
      <c r="C269" s="20">
        <f>C270</f>
        <v>181000</v>
      </c>
      <c r="D269" s="20">
        <f>D270</f>
        <v>74554</v>
      </c>
      <c r="E269" s="26">
        <f t="shared" si="8"/>
        <v>41.190055248618783</v>
      </c>
      <c r="F269" s="20">
        <f t="shared" si="9"/>
        <v>106446</v>
      </c>
    </row>
    <row r="270" spans="1:6" ht="15.75" x14ac:dyDescent="0.25">
      <c r="A270" s="12" t="s">
        <v>38</v>
      </c>
      <c r="B270" s="17" t="s">
        <v>318</v>
      </c>
      <c r="C270" s="20">
        <f>C271+C272</f>
        <v>181000</v>
      </c>
      <c r="D270" s="20">
        <f>D271+D272</f>
        <v>74554</v>
      </c>
      <c r="E270" s="26">
        <f t="shared" si="8"/>
        <v>41.190055248618783</v>
      </c>
      <c r="F270" s="20">
        <f t="shared" si="9"/>
        <v>106446</v>
      </c>
    </row>
    <row r="271" spans="1:6" ht="18.600000000000001" customHeight="1" x14ac:dyDescent="0.25">
      <c r="A271" s="12" t="s">
        <v>61</v>
      </c>
      <c r="B271" s="17" t="s">
        <v>319</v>
      </c>
      <c r="C271" s="20">
        <v>170000</v>
      </c>
      <c r="D271" s="20">
        <v>66364</v>
      </c>
      <c r="E271" s="26">
        <f t="shared" si="8"/>
        <v>39.037647058823531</v>
      </c>
      <c r="F271" s="20">
        <f t="shared" si="9"/>
        <v>103636</v>
      </c>
    </row>
    <row r="272" spans="1:6" ht="15.75" x14ac:dyDescent="0.25">
      <c r="A272" s="12" t="s">
        <v>63</v>
      </c>
      <c r="B272" s="17" t="s">
        <v>320</v>
      </c>
      <c r="C272" s="20">
        <v>11000</v>
      </c>
      <c r="D272" s="20">
        <v>8190</v>
      </c>
      <c r="E272" s="26">
        <f t="shared" si="8"/>
        <v>74.454545454545453</v>
      </c>
      <c r="F272" s="20">
        <f t="shared" si="9"/>
        <v>2810</v>
      </c>
    </row>
    <row r="273" spans="1:6" ht="15.75" x14ac:dyDescent="0.25">
      <c r="A273" s="11" t="s">
        <v>321</v>
      </c>
      <c r="B273" s="24" t="s">
        <v>322</v>
      </c>
      <c r="C273" s="21">
        <f>C274+C282</f>
        <v>255831033.69999999</v>
      </c>
      <c r="D273" s="21">
        <f>D274+D282</f>
        <v>148570695.06999999</v>
      </c>
      <c r="E273" s="25">
        <f t="shared" si="8"/>
        <v>58.073757871072544</v>
      </c>
      <c r="F273" s="21">
        <f t="shared" si="9"/>
        <v>107260338.63</v>
      </c>
    </row>
    <row r="274" spans="1:6" ht="15.75" x14ac:dyDescent="0.25">
      <c r="A274" s="12" t="s">
        <v>323</v>
      </c>
      <c r="B274" s="17" t="s">
        <v>324</v>
      </c>
      <c r="C274" s="20">
        <f>C275</f>
        <v>171628131.13</v>
      </c>
      <c r="D274" s="20">
        <f>D275</f>
        <v>101616708.78</v>
      </c>
      <c r="E274" s="26">
        <f t="shared" si="8"/>
        <v>59.207490118872336</v>
      </c>
      <c r="F274" s="20">
        <f t="shared" si="9"/>
        <v>70011422.349999994</v>
      </c>
    </row>
    <row r="275" spans="1:6" ht="31.5" x14ac:dyDescent="0.25">
      <c r="A275" s="12" t="s">
        <v>115</v>
      </c>
      <c r="B275" s="17" t="s">
        <v>325</v>
      </c>
      <c r="C275" s="20">
        <f>C276+C279</f>
        <v>171628131.13</v>
      </c>
      <c r="D275" s="20">
        <f>D276+D279</f>
        <v>101616708.78</v>
      </c>
      <c r="E275" s="26">
        <f t="shared" si="8"/>
        <v>59.207490118872336</v>
      </c>
      <c r="F275" s="20">
        <f t="shared" si="9"/>
        <v>70011422.349999994</v>
      </c>
    </row>
    <row r="276" spans="1:6" ht="15.75" x14ac:dyDescent="0.25">
      <c r="A276" s="12" t="s">
        <v>183</v>
      </c>
      <c r="B276" s="17" t="s">
        <v>326</v>
      </c>
      <c r="C276" s="20">
        <f>C277+C278</f>
        <v>127000223.49000001</v>
      </c>
      <c r="D276" s="20">
        <f>D277+D278</f>
        <v>74183849.569999993</v>
      </c>
      <c r="E276" s="26">
        <f t="shared" si="8"/>
        <v>58.412377184392298</v>
      </c>
      <c r="F276" s="20">
        <f t="shared" si="9"/>
        <v>52816373.920000017</v>
      </c>
    </row>
    <row r="277" spans="1:6" ht="63" x14ac:dyDescent="0.25">
      <c r="A277" s="12" t="s">
        <v>266</v>
      </c>
      <c r="B277" s="17" t="s">
        <v>327</v>
      </c>
      <c r="C277" s="20">
        <v>119313921.51000001</v>
      </c>
      <c r="D277" s="20">
        <v>66658472.57</v>
      </c>
      <c r="E277" s="26">
        <f t="shared" si="8"/>
        <v>55.868143236255278</v>
      </c>
      <c r="F277" s="20">
        <f t="shared" si="9"/>
        <v>52655448.940000005</v>
      </c>
    </row>
    <row r="278" spans="1:6" ht="15.75" x14ac:dyDescent="0.25">
      <c r="A278" s="12" t="s">
        <v>185</v>
      </c>
      <c r="B278" s="17" t="s">
        <v>328</v>
      </c>
      <c r="C278" s="20">
        <v>7686301.9800000004</v>
      </c>
      <c r="D278" s="20">
        <v>7525377</v>
      </c>
      <c r="E278" s="26">
        <f t="shared" si="8"/>
        <v>97.906340650956309</v>
      </c>
      <c r="F278" s="20">
        <f t="shared" si="9"/>
        <v>160924.98000000045</v>
      </c>
    </row>
    <row r="279" spans="1:6" ht="15.75" x14ac:dyDescent="0.25">
      <c r="A279" s="12" t="s">
        <v>275</v>
      </c>
      <c r="B279" s="17" t="s">
        <v>329</v>
      </c>
      <c r="C279" s="20">
        <f>C280+C281</f>
        <v>44627907.640000001</v>
      </c>
      <c r="D279" s="20">
        <f>D280+D281</f>
        <v>27432859.210000001</v>
      </c>
      <c r="E279" s="26">
        <f t="shared" si="8"/>
        <v>61.470189082788018</v>
      </c>
      <c r="F279" s="20">
        <f t="shared" si="9"/>
        <v>17195048.43</v>
      </c>
    </row>
    <row r="280" spans="1:6" ht="63" x14ac:dyDescent="0.25">
      <c r="A280" s="12" t="s">
        <v>277</v>
      </c>
      <c r="B280" s="17" t="s">
        <v>330</v>
      </c>
      <c r="C280" s="20">
        <v>40168619.5</v>
      </c>
      <c r="D280" s="20">
        <v>25752646.170000002</v>
      </c>
      <c r="E280" s="26">
        <f t="shared" si="8"/>
        <v>64.111354810189582</v>
      </c>
      <c r="F280" s="20">
        <f t="shared" si="9"/>
        <v>14415973.329999998</v>
      </c>
    </row>
    <row r="281" spans="1:6" ht="15.75" x14ac:dyDescent="0.25">
      <c r="A281" s="12" t="s">
        <v>279</v>
      </c>
      <c r="B281" s="17" t="s">
        <v>331</v>
      </c>
      <c r="C281" s="20">
        <v>4459288.1399999997</v>
      </c>
      <c r="D281" s="20">
        <v>1680213.04</v>
      </c>
      <c r="E281" s="26">
        <f t="shared" si="8"/>
        <v>37.678952049059561</v>
      </c>
      <c r="F281" s="20">
        <f t="shared" si="9"/>
        <v>2779075.0999999996</v>
      </c>
    </row>
    <row r="282" spans="1:6" ht="15.75" x14ac:dyDescent="0.25">
      <c r="A282" s="12" t="s">
        <v>332</v>
      </c>
      <c r="B282" s="17" t="s">
        <v>333</v>
      </c>
      <c r="C282" s="20">
        <f>C283+C288+C293+C296+C300</f>
        <v>84202902.569999993</v>
      </c>
      <c r="D282" s="20">
        <f>D283+D288+D293+D296+D300</f>
        <v>46953986.289999999</v>
      </c>
      <c r="E282" s="26">
        <f t="shared" si="8"/>
        <v>55.762907045830126</v>
      </c>
      <c r="F282" s="20">
        <f t="shared" si="9"/>
        <v>37248916.279999994</v>
      </c>
    </row>
    <row r="283" spans="1:6" ht="63" x14ac:dyDescent="0.25">
      <c r="A283" s="12" t="s">
        <v>11</v>
      </c>
      <c r="B283" s="17" t="s">
        <v>334</v>
      </c>
      <c r="C283" s="20">
        <f>C284</f>
        <v>22945667.440000001</v>
      </c>
      <c r="D283" s="20">
        <f>D284</f>
        <v>10317101.51</v>
      </c>
      <c r="E283" s="26">
        <f t="shared" si="8"/>
        <v>44.963178939893147</v>
      </c>
      <c r="F283" s="20">
        <f t="shared" si="9"/>
        <v>12628565.930000002</v>
      </c>
    </row>
    <row r="284" spans="1:6" ht="31.5" x14ac:dyDescent="0.25">
      <c r="A284" s="12" t="s">
        <v>13</v>
      </c>
      <c r="B284" s="17" t="s">
        <v>335</v>
      </c>
      <c r="C284" s="22">
        <f>C285+C286+C287</f>
        <v>22945667.440000001</v>
      </c>
      <c r="D284" s="20">
        <f>D285+D286+D287</f>
        <v>10317101.51</v>
      </c>
      <c r="E284" s="26">
        <f t="shared" ref="E284:E355" si="11">D284*100/C284</f>
        <v>44.963178939893147</v>
      </c>
      <c r="F284" s="20">
        <f t="shared" ref="F284:F355" si="12">C284-D284</f>
        <v>12628565.930000002</v>
      </c>
    </row>
    <row r="285" spans="1:6" ht="31.5" x14ac:dyDescent="0.25">
      <c r="A285" s="12" t="s">
        <v>15</v>
      </c>
      <c r="B285" s="17" t="s">
        <v>336</v>
      </c>
      <c r="C285" s="20">
        <v>16673237</v>
      </c>
      <c r="D285" s="20">
        <v>8035001.1299999999</v>
      </c>
      <c r="E285" s="26">
        <f t="shared" si="11"/>
        <v>48.191008920463375</v>
      </c>
      <c r="F285" s="20">
        <f t="shared" si="12"/>
        <v>8638235.870000001</v>
      </c>
    </row>
    <row r="286" spans="1:6" ht="47.25" x14ac:dyDescent="0.25">
      <c r="A286" s="12" t="s">
        <v>17</v>
      </c>
      <c r="B286" s="17" t="s">
        <v>337</v>
      </c>
      <c r="C286" s="20">
        <v>1227094</v>
      </c>
      <c r="D286" s="20">
        <v>165780.5</v>
      </c>
      <c r="E286" s="26">
        <f t="shared" si="11"/>
        <v>13.510008198230942</v>
      </c>
      <c r="F286" s="20">
        <f t="shared" si="12"/>
        <v>1061313.5</v>
      </c>
    </row>
    <row r="287" spans="1:6" ht="47.25" x14ac:dyDescent="0.25">
      <c r="A287" s="12" t="s">
        <v>19</v>
      </c>
      <c r="B287" s="17" t="s">
        <v>338</v>
      </c>
      <c r="C287" s="20">
        <v>5045336.4400000004</v>
      </c>
      <c r="D287" s="20">
        <v>2116319.88</v>
      </c>
      <c r="E287" s="26">
        <f t="shared" si="11"/>
        <v>41.946060588181503</v>
      </c>
      <c r="F287" s="20">
        <f t="shared" si="12"/>
        <v>2929016.5600000005</v>
      </c>
    </row>
    <row r="288" spans="1:6" ht="31.5" x14ac:dyDescent="0.25">
      <c r="A288" s="12" t="s">
        <v>28</v>
      </c>
      <c r="B288" s="17" t="s">
        <v>339</v>
      </c>
      <c r="C288" s="20">
        <f>C289</f>
        <v>3913584</v>
      </c>
      <c r="D288" s="20">
        <f>D289</f>
        <v>1667165.25</v>
      </c>
      <c r="E288" s="26">
        <f t="shared" si="11"/>
        <v>42.599449762672783</v>
      </c>
      <c r="F288" s="20">
        <f t="shared" si="12"/>
        <v>2246418.75</v>
      </c>
    </row>
    <row r="289" spans="1:6" ht="31.5" x14ac:dyDescent="0.25">
      <c r="A289" s="12" t="s">
        <v>30</v>
      </c>
      <c r="B289" s="17" t="s">
        <v>340</v>
      </c>
      <c r="C289" s="20">
        <f>C290+C291+C292</f>
        <v>3913584</v>
      </c>
      <c r="D289" s="20">
        <f>D290+D291+D292</f>
        <v>1667165.25</v>
      </c>
      <c r="E289" s="26">
        <f t="shared" si="11"/>
        <v>42.599449762672783</v>
      </c>
      <c r="F289" s="20">
        <f t="shared" si="12"/>
        <v>2246418.75</v>
      </c>
    </row>
    <row r="290" spans="1:6" ht="31.5" x14ac:dyDescent="0.25">
      <c r="A290" s="12" t="s">
        <v>32</v>
      </c>
      <c r="B290" s="17" t="s">
        <v>341</v>
      </c>
      <c r="C290" s="20">
        <v>1566506</v>
      </c>
      <c r="D290" s="20">
        <v>802899.87</v>
      </c>
      <c r="E290" s="26">
        <f t="shared" si="11"/>
        <v>51.254184152502447</v>
      </c>
      <c r="F290" s="20">
        <f t="shared" si="12"/>
        <v>763606.13</v>
      </c>
    </row>
    <row r="291" spans="1:6" ht="15.75" x14ac:dyDescent="0.25">
      <c r="A291" s="12" t="s">
        <v>34</v>
      </c>
      <c r="B291" s="17" t="s">
        <v>342</v>
      </c>
      <c r="C291" s="20">
        <v>1601417</v>
      </c>
      <c r="D291" s="20">
        <v>425423.13</v>
      </c>
      <c r="E291" s="26">
        <f t="shared" si="11"/>
        <v>26.565418626129233</v>
      </c>
      <c r="F291" s="20">
        <f t="shared" si="12"/>
        <v>1175993.8700000001</v>
      </c>
    </row>
    <row r="292" spans="1:6" ht="15.75" x14ac:dyDescent="0.25">
      <c r="A292" s="12" t="s">
        <v>53</v>
      </c>
      <c r="B292" s="17" t="s">
        <v>343</v>
      </c>
      <c r="C292" s="20">
        <v>745661</v>
      </c>
      <c r="D292" s="20">
        <v>438842.25</v>
      </c>
      <c r="E292" s="26">
        <f t="shared" si="11"/>
        <v>58.852782967058758</v>
      </c>
      <c r="F292" s="20">
        <f t="shared" si="12"/>
        <v>306818.75</v>
      </c>
    </row>
    <row r="293" spans="1:6" ht="15.75" x14ac:dyDescent="0.25">
      <c r="A293" s="13" t="s">
        <v>78</v>
      </c>
      <c r="B293" s="17" t="s">
        <v>452</v>
      </c>
      <c r="C293" s="20">
        <f>C294</f>
        <v>3572.56</v>
      </c>
      <c r="D293" s="20">
        <f>D294</f>
        <v>3572.56</v>
      </c>
      <c r="E293" s="26">
        <f t="shared" si="11"/>
        <v>100</v>
      </c>
      <c r="F293" s="20">
        <f t="shared" si="12"/>
        <v>0</v>
      </c>
    </row>
    <row r="294" spans="1:6" ht="31.5" x14ac:dyDescent="0.25">
      <c r="A294" s="13" t="s">
        <v>80</v>
      </c>
      <c r="B294" s="17" t="s">
        <v>453</v>
      </c>
      <c r="C294" s="20">
        <f>C295</f>
        <v>3572.56</v>
      </c>
      <c r="D294" s="20">
        <f>D295</f>
        <v>3572.56</v>
      </c>
      <c r="E294" s="26">
        <f t="shared" si="11"/>
        <v>100</v>
      </c>
      <c r="F294" s="20">
        <f t="shared" si="12"/>
        <v>0</v>
      </c>
    </row>
    <row r="295" spans="1:6" ht="31.5" x14ac:dyDescent="0.25">
      <c r="A295" s="13" t="s">
        <v>82</v>
      </c>
      <c r="B295" s="17" t="s">
        <v>454</v>
      </c>
      <c r="C295" s="20">
        <v>3572.56</v>
      </c>
      <c r="D295" s="20">
        <v>3572.56</v>
      </c>
      <c r="E295" s="26">
        <f t="shared" si="11"/>
        <v>100</v>
      </c>
      <c r="F295" s="20">
        <f t="shared" si="12"/>
        <v>0</v>
      </c>
    </row>
    <row r="296" spans="1:6" ht="30.6" customHeight="1" x14ac:dyDescent="0.25">
      <c r="A296" s="12" t="s">
        <v>115</v>
      </c>
      <c r="B296" s="17" t="s">
        <v>344</v>
      </c>
      <c r="C296" s="20">
        <f>C297</f>
        <v>57327638.57</v>
      </c>
      <c r="D296" s="20">
        <f>D297</f>
        <v>34963934.969999999</v>
      </c>
      <c r="E296" s="26">
        <f t="shared" si="11"/>
        <v>60.989665442624563</v>
      </c>
      <c r="F296" s="20">
        <f t="shared" si="12"/>
        <v>22363703.600000001</v>
      </c>
    </row>
    <row r="297" spans="1:6" ht="15.75" x14ac:dyDescent="0.25">
      <c r="A297" s="12" t="s">
        <v>183</v>
      </c>
      <c r="B297" s="17" t="s">
        <v>345</v>
      </c>
      <c r="C297" s="20">
        <f>C298+C299</f>
        <v>57327638.57</v>
      </c>
      <c r="D297" s="20">
        <f>D298+D299</f>
        <v>34963934.969999999</v>
      </c>
      <c r="E297" s="26">
        <f t="shared" si="11"/>
        <v>60.989665442624563</v>
      </c>
      <c r="F297" s="20">
        <f t="shared" si="12"/>
        <v>22363703.600000001</v>
      </c>
    </row>
    <row r="298" spans="1:6" ht="45.6" customHeight="1" x14ac:dyDescent="0.25">
      <c r="A298" s="12" t="s">
        <v>266</v>
      </c>
      <c r="B298" s="17" t="s">
        <v>346</v>
      </c>
      <c r="C298" s="20">
        <v>56269095.689999998</v>
      </c>
      <c r="D298" s="20">
        <v>34216121.289999999</v>
      </c>
      <c r="E298" s="26">
        <f>D298*100/C298</f>
        <v>60.808017030351536</v>
      </c>
      <c r="F298" s="20">
        <f t="shared" si="12"/>
        <v>22052974.399999999</v>
      </c>
    </row>
    <row r="299" spans="1:6" ht="15.75" x14ac:dyDescent="0.25">
      <c r="A299" s="13" t="s">
        <v>185</v>
      </c>
      <c r="B299" s="17" t="s">
        <v>455</v>
      </c>
      <c r="C299" s="20">
        <v>1058542.8799999999</v>
      </c>
      <c r="D299" s="20">
        <v>747813.68</v>
      </c>
      <c r="E299" s="26">
        <f>D299*100/C299</f>
        <v>70.64557271406899</v>
      </c>
      <c r="F299" s="20">
        <f t="shared" si="12"/>
        <v>310729.19999999984</v>
      </c>
    </row>
    <row r="300" spans="1:6" ht="15.75" x14ac:dyDescent="0.25">
      <c r="A300" s="12" t="s">
        <v>36</v>
      </c>
      <c r="B300" s="17" t="s">
        <v>347</v>
      </c>
      <c r="C300" s="20">
        <f>C301</f>
        <v>12440</v>
      </c>
      <c r="D300" s="20">
        <f>D301</f>
        <v>2212</v>
      </c>
      <c r="E300" s="26">
        <f t="shared" si="11"/>
        <v>17.781350482315112</v>
      </c>
      <c r="F300" s="20">
        <f t="shared" si="12"/>
        <v>10228</v>
      </c>
    </row>
    <row r="301" spans="1:6" ht="15.75" x14ac:dyDescent="0.25">
      <c r="A301" s="12" t="s">
        <v>38</v>
      </c>
      <c r="B301" s="17" t="s">
        <v>348</v>
      </c>
      <c r="C301" s="20">
        <f>C302+C303</f>
        <v>12440</v>
      </c>
      <c r="D301" s="20">
        <f>D302+D303</f>
        <v>2212</v>
      </c>
      <c r="E301" s="26">
        <f t="shared" si="11"/>
        <v>17.781350482315112</v>
      </c>
      <c r="F301" s="20">
        <f t="shared" si="12"/>
        <v>10228</v>
      </c>
    </row>
    <row r="302" spans="1:6" ht="16.149999999999999" customHeight="1" x14ac:dyDescent="0.25">
      <c r="A302" s="12" t="s">
        <v>61</v>
      </c>
      <c r="B302" s="17" t="s">
        <v>349</v>
      </c>
      <c r="C302" s="20">
        <v>11246</v>
      </c>
      <c r="D302" s="20">
        <v>1317</v>
      </c>
      <c r="E302" s="26">
        <f t="shared" si="11"/>
        <v>11.710830517517339</v>
      </c>
      <c r="F302" s="20">
        <f t="shared" si="12"/>
        <v>9929</v>
      </c>
    </row>
    <row r="303" spans="1:6" ht="15.75" x14ac:dyDescent="0.25">
      <c r="A303" s="12" t="s">
        <v>63</v>
      </c>
      <c r="B303" s="17" t="s">
        <v>350</v>
      </c>
      <c r="C303" s="20">
        <v>1194</v>
      </c>
      <c r="D303" s="20">
        <v>895</v>
      </c>
      <c r="E303" s="26">
        <f t="shared" si="11"/>
        <v>74.958123953098834</v>
      </c>
      <c r="F303" s="20">
        <f t="shared" si="12"/>
        <v>299</v>
      </c>
    </row>
    <row r="304" spans="1:6" ht="15.75" x14ac:dyDescent="0.25">
      <c r="A304" s="11" t="s">
        <v>351</v>
      </c>
      <c r="B304" s="24" t="s">
        <v>352</v>
      </c>
      <c r="C304" s="21">
        <f>C305+C309+C316</f>
        <v>138996432.84999999</v>
      </c>
      <c r="D304" s="21">
        <f>D305+D309+D316</f>
        <v>112551724.06</v>
      </c>
      <c r="E304" s="25">
        <f t="shared" si="11"/>
        <v>80.974541398096036</v>
      </c>
      <c r="F304" s="21">
        <f t="shared" si="12"/>
        <v>26444708.789999992</v>
      </c>
    </row>
    <row r="305" spans="1:6" ht="15.75" x14ac:dyDescent="0.25">
      <c r="A305" s="12" t="s">
        <v>353</v>
      </c>
      <c r="B305" s="17" t="s">
        <v>354</v>
      </c>
      <c r="C305" s="20">
        <f>C306</f>
        <v>21500000</v>
      </c>
      <c r="D305" s="20">
        <f>D306</f>
        <v>12288193.93</v>
      </c>
      <c r="E305" s="26">
        <f t="shared" si="11"/>
        <v>57.154390372093026</v>
      </c>
      <c r="F305" s="20">
        <f t="shared" si="12"/>
        <v>9211806.0700000003</v>
      </c>
    </row>
    <row r="306" spans="1:6" ht="15.75" x14ac:dyDescent="0.25">
      <c r="A306" s="12" t="s">
        <v>78</v>
      </c>
      <c r="B306" s="17" t="s">
        <v>355</v>
      </c>
      <c r="C306" s="20">
        <f t="shared" ref="C306:D307" si="13">C307</f>
        <v>21500000</v>
      </c>
      <c r="D306" s="20">
        <f t="shared" si="13"/>
        <v>12288193.93</v>
      </c>
      <c r="E306" s="26">
        <f t="shared" si="11"/>
        <v>57.154390372093026</v>
      </c>
      <c r="F306" s="20">
        <f t="shared" si="12"/>
        <v>9211806.0700000003</v>
      </c>
    </row>
    <row r="307" spans="1:6" ht="31.5" x14ac:dyDescent="0.25">
      <c r="A307" s="12" t="s">
        <v>80</v>
      </c>
      <c r="B307" s="17" t="s">
        <v>356</v>
      </c>
      <c r="C307" s="20">
        <f t="shared" si="13"/>
        <v>21500000</v>
      </c>
      <c r="D307" s="20">
        <f t="shared" si="13"/>
        <v>12288193.93</v>
      </c>
      <c r="E307" s="26">
        <f t="shared" si="11"/>
        <v>57.154390372093026</v>
      </c>
      <c r="F307" s="20">
        <f t="shared" si="12"/>
        <v>9211806.0700000003</v>
      </c>
    </row>
    <row r="308" spans="1:6" ht="31.5" x14ac:dyDescent="0.25">
      <c r="A308" s="12" t="s">
        <v>82</v>
      </c>
      <c r="B308" s="17" t="s">
        <v>357</v>
      </c>
      <c r="C308" s="20">
        <v>21500000</v>
      </c>
      <c r="D308" s="20">
        <v>12288193.93</v>
      </c>
      <c r="E308" s="26">
        <f t="shared" si="11"/>
        <v>57.154390372093026</v>
      </c>
      <c r="F308" s="20">
        <f t="shared" si="12"/>
        <v>9211806.0700000003</v>
      </c>
    </row>
    <row r="309" spans="1:6" ht="15.75" x14ac:dyDescent="0.25">
      <c r="A309" s="12" t="s">
        <v>358</v>
      </c>
      <c r="B309" s="17" t="s">
        <v>359</v>
      </c>
      <c r="C309" s="20">
        <f>C310+C313</f>
        <v>14648954</v>
      </c>
      <c r="D309" s="20">
        <f>D310+D313</f>
        <v>10674551.439999999</v>
      </c>
      <c r="E309" s="26">
        <f t="shared" si="11"/>
        <v>72.869035154318865</v>
      </c>
      <c r="F309" s="20">
        <f t="shared" si="12"/>
        <v>3974402.5600000005</v>
      </c>
    </row>
    <row r="310" spans="1:6" ht="63" x14ac:dyDescent="0.25">
      <c r="A310" s="12" t="s">
        <v>11</v>
      </c>
      <c r="B310" s="17" t="s">
        <v>360</v>
      </c>
      <c r="C310" s="20">
        <f>C311</f>
        <v>8134394</v>
      </c>
      <c r="D310" s="20">
        <f>D311</f>
        <v>4159991.44</v>
      </c>
      <c r="E310" s="26">
        <f t="shared" si="11"/>
        <v>51.140766478732161</v>
      </c>
      <c r="F310" s="20">
        <f t="shared" si="12"/>
        <v>3974402.56</v>
      </c>
    </row>
    <row r="311" spans="1:6" ht="15.75" x14ac:dyDescent="0.25">
      <c r="A311" s="12" t="s">
        <v>133</v>
      </c>
      <c r="B311" s="17" t="s">
        <v>361</v>
      </c>
      <c r="C311" s="20">
        <f>C312</f>
        <v>8134394</v>
      </c>
      <c r="D311" s="20">
        <f>D312</f>
        <v>4159991.44</v>
      </c>
      <c r="E311" s="26">
        <f t="shared" si="11"/>
        <v>51.140766478732161</v>
      </c>
      <c r="F311" s="20">
        <f t="shared" si="12"/>
        <v>3974402.56</v>
      </c>
    </row>
    <row r="312" spans="1:6" ht="31.5" x14ac:dyDescent="0.25">
      <c r="A312" s="12" t="s">
        <v>137</v>
      </c>
      <c r="B312" s="17" t="s">
        <v>362</v>
      </c>
      <c r="C312" s="20">
        <v>8134394</v>
      </c>
      <c r="D312" s="20">
        <v>4159991.44</v>
      </c>
      <c r="E312" s="26">
        <f t="shared" si="11"/>
        <v>51.140766478732161</v>
      </c>
      <c r="F312" s="20">
        <f t="shared" si="12"/>
        <v>3974402.56</v>
      </c>
    </row>
    <row r="313" spans="1:6" ht="15.75" x14ac:dyDescent="0.25">
      <c r="A313" s="12" t="s">
        <v>78</v>
      </c>
      <c r="B313" s="17" t="s">
        <v>363</v>
      </c>
      <c r="C313" s="20">
        <f>C314</f>
        <v>6514560</v>
      </c>
      <c r="D313" s="20">
        <f>D314</f>
        <v>6514560</v>
      </c>
      <c r="E313" s="26">
        <f t="shared" si="11"/>
        <v>100</v>
      </c>
      <c r="F313" s="20">
        <f t="shared" si="12"/>
        <v>0</v>
      </c>
    </row>
    <row r="314" spans="1:6" ht="31.5" x14ac:dyDescent="0.25">
      <c r="A314" s="12" t="s">
        <v>80</v>
      </c>
      <c r="B314" s="17" t="s">
        <v>364</v>
      </c>
      <c r="C314" s="20">
        <f>C315</f>
        <v>6514560</v>
      </c>
      <c r="D314" s="20">
        <f>D315</f>
        <v>6514560</v>
      </c>
      <c r="E314" s="26">
        <f t="shared" si="11"/>
        <v>100</v>
      </c>
      <c r="F314" s="20">
        <f t="shared" si="12"/>
        <v>0</v>
      </c>
    </row>
    <row r="315" spans="1:6" ht="31.5" x14ac:dyDescent="0.25">
      <c r="A315" s="12" t="s">
        <v>82</v>
      </c>
      <c r="B315" s="17" t="s">
        <v>365</v>
      </c>
      <c r="C315" s="20">
        <v>6514560</v>
      </c>
      <c r="D315" s="20">
        <v>6514560</v>
      </c>
      <c r="E315" s="26">
        <f t="shared" si="11"/>
        <v>100</v>
      </c>
      <c r="F315" s="20">
        <f t="shared" si="12"/>
        <v>0</v>
      </c>
    </row>
    <row r="316" spans="1:6" ht="15.75" x14ac:dyDescent="0.25">
      <c r="A316" s="12" t="s">
        <v>366</v>
      </c>
      <c r="B316" s="17" t="s">
        <v>367</v>
      </c>
      <c r="C316" s="20">
        <f>C317+C320+C323+C326</f>
        <v>102847478.84999999</v>
      </c>
      <c r="D316" s="20">
        <f>D317+D320+D323+D326</f>
        <v>89588978.689999998</v>
      </c>
      <c r="E316" s="26">
        <f t="shared" si="11"/>
        <v>87.108580289715093</v>
      </c>
      <c r="F316" s="20">
        <f t="shared" si="12"/>
        <v>13258500.159999996</v>
      </c>
    </row>
    <row r="317" spans="1:6" ht="31.5" x14ac:dyDescent="0.25">
      <c r="A317" s="12" t="s">
        <v>28</v>
      </c>
      <c r="B317" s="17" t="s">
        <v>457</v>
      </c>
      <c r="C317" s="20">
        <f>C318</f>
        <v>585242.4</v>
      </c>
      <c r="D317" s="20">
        <f>D318</f>
        <v>0</v>
      </c>
      <c r="E317" s="26">
        <f t="shared" si="11"/>
        <v>0</v>
      </c>
      <c r="F317" s="20">
        <f t="shared" si="12"/>
        <v>585242.4</v>
      </c>
    </row>
    <row r="318" spans="1:6" ht="31.5" x14ac:dyDescent="0.25">
      <c r="A318" s="12" t="s">
        <v>30</v>
      </c>
      <c r="B318" s="17" t="s">
        <v>458</v>
      </c>
      <c r="C318" s="20">
        <f>C319</f>
        <v>585242.4</v>
      </c>
      <c r="D318" s="20">
        <f>D319</f>
        <v>0</v>
      </c>
      <c r="E318" s="26">
        <f t="shared" si="11"/>
        <v>0</v>
      </c>
      <c r="F318" s="20">
        <f t="shared" si="12"/>
        <v>585242.4</v>
      </c>
    </row>
    <row r="319" spans="1:6" ht="15.75" x14ac:dyDescent="0.25">
      <c r="A319" s="12" t="s">
        <v>34</v>
      </c>
      <c r="B319" s="17" t="s">
        <v>459</v>
      </c>
      <c r="C319" s="20">
        <v>585242.4</v>
      </c>
      <c r="D319" s="20">
        <v>0</v>
      </c>
      <c r="E319" s="26">
        <f t="shared" si="11"/>
        <v>0</v>
      </c>
      <c r="F319" s="20">
        <f t="shared" si="12"/>
        <v>585242.4</v>
      </c>
    </row>
    <row r="320" spans="1:6" ht="15.75" x14ac:dyDescent="0.25">
      <c r="A320" s="12" t="s">
        <v>78</v>
      </c>
      <c r="B320" s="17" t="s">
        <v>368</v>
      </c>
      <c r="C320" s="20">
        <f>C321</f>
        <v>37035947.850000001</v>
      </c>
      <c r="D320" s="20">
        <f>D321</f>
        <v>36650628.689999998</v>
      </c>
      <c r="E320" s="26">
        <f t="shared" si="11"/>
        <v>98.959607672090399</v>
      </c>
      <c r="F320" s="20">
        <f t="shared" si="12"/>
        <v>385319.16000000387</v>
      </c>
    </row>
    <row r="321" spans="1:6" ht="31.5" x14ac:dyDescent="0.25">
      <c r="A321" s="12" t="s">
        <v>80</v>
      </c>
      <c r="B321" s="17" t="s">
        <v>369</v>
      </c>
      <c r="C321" s="20">
        <f>C322</f>
        <v>37035947.850000001</v>
      </c>
      <c r="D321" s="20">
        <f>D322</f>
        <v>36650628.689999998</v>
      </c>
      <c r="E321" s="26">
        <f t="shared" si="11"/>
        <v>98.959607672090399</v>
      </c>
      <c r="F321" s="20">
        <f t="shared" si="12"/>
        <v>385319.16000000387</v>
      </c>
    </row>
    <row r="322" spans="1:6" ht="15.75" x14ac:dyDescent="0.25">
      <c r="A322" s="12" t="s">
        <v>370</v>
      </c>
      <c r="B322" s="17" t="s">
        <v>371</v>
      </c>
      <c r="C322" s="20">
        <v>37035947.850000001</v>
      </c>
      <c r="D322" s="20">
        <v>36650628.689999998</v>
      </c>
      <c r="E322" s="26">
        <f t="shared" si="11"/>
        <v>98.959607672090399</v>
      </c>
      <c r="F322" s="20">
        <f t="shared" si="12"/>
        <v>385319.16000000387</v>
      </c>
    </row>
    <row r="323" spans="1:6" ht="31.5" x14ac:dyDescent="0.25">
      <c r="A323" s="12" t="s">
        <v>213</v>
      </c>
      <c r="B323" s="17" t="s">
        <v>372</v>
      </c>
      <c r="C323" s="20">
        <f>C324</f>
        <v>46080288.600000001</v>
      </c>
      <c r="D323" s="20">
        <f>D324</f>
        <v>44463750</v>
      </c>
      <c r="E323" s="26">
        <f t="shared" si="11"/>
        <v>96.491908689998951</v>
      </c>
      <c r="F323" s="20">
        <f t="shared" si="12"/>
        <v>1616538.6000000015</v>
      </c>
    </row>
    <row r="324" spans="1:6" ht="15.75" x14ac:dyDescent="0.25">
      <c r="A324" s="12" t="s">
        <v>214</v>
      </c>
      <c r="B324" s="17" t="s">
        <v>373</v>
      </c>
      <c r="C324" s="20">
        <f>C325</f>
        <v>46080288.600000001</v>
      </c>
      <c r="D324" s="20">
        <f>D325</f>
        <v>44463750</v>
      </c>
      <c r="E324" s="26">
        <f t="shared" si="11"/>
        <v>96.491908689998951</v>
      </c>
      <c r="F324" s="20">
        <f t="shared" si="12"/>
        <v>1616538.6000000015</v>
      </c>
    </row>
    <row r="325" spans="1:6" ht="31.9" customHeight="1" x14ac:dyDescent="0.25">
      <c r="A325" s="12" t="s">
        <v>215</v>
      </c>
      <c r="B325" s="17" t="s">
        <v>374</v>
      </c>
      <c r="C325" s="20">
        <v>46080288.600000001</v>
      </c>
      <c r="D325" s="20">
        <v>44463750</v>
      </c>
      <c r="E325" s="26">
        <f t="shared" si="11"/>
        <v>96.491908689998951</v>
      </c>
      <c r="F325" s="20">
        <f t="shared" si="12"/>
        <v>1616538.6000000015</v>
      </c>
    </row>
    <row r="326" spans="1:6" ht="31.5" x14ac:dyDescent="0.25">
      <c r="A326" s="12" t="s">
        <v>115</v>
      </c>
      <c r="B326" s="17" t="s">
        <v>375</v>
      </c>
      <c r="C326" s="20">
        <f>C327</f>
        <v>19146000</v>
      </c>
      <c r="D326" s="20">
        <f>D327</f>
        <v>8474600</v>
      </c>
      <c r="E326" s="26">
        <f t="shared" si="11"/>
        <v>44.263031442598979</v>
      </c>
      <c r="F326" s="20">
        <f t="shared" si="12"/>
        <v>10671400</v>
      </c>
    </row>
    <row r="327" spans="1:6" ht="15.75" x14ac:dyDescent="0.25">
      <c r="A327" s="12" t="s">
        <v>183</v>
      </c>
      <c r="B327" s="17" t="s">
        <v>376</v>
      </c>
      <c r="C327" s="20">
        <f>C328</f>
        <v>19146000</v>
      </c>
      <c r="D327" s="20">
        <f>D328</f>
        <v>8474600</v>
      </c>
      <c r="E327" s="26">
        <f t="shared" si="11"/>
        <v>44.263031442598979</v>
      </c>
      <c r="F327" s="20">
        <f t="shared" si="12"/>
        <v>10671400</v>
      </c>
    </row>
    <row r="328" spans="1:6" ht="15.75" x14ac:dyDescent="0.25">
      <c r="A328" s="12" t="s">
        <v>185</v>
      </c>
      <c r="B328" s="17" t="s">
        <v>377</v>
      </c>
      <c r="C328" s="20">
        <v>19146000</v>
      </c>
      <c r="D328" s="20">
        <v>8474600</v>
      </c>
      <c r="E328" s="26">
        <f t="shared" si="11"/>
        <v>44.263031442598979</v>
      </c>
      <c r="F328" s="20">
        <f t="shared" si="12"/>
        <v>10671400</v>
      </c>
    </row>
    <row r="329" spans="1:6" ht="15.75" x14ac:dyDescent="0.25">
      <c r="A329" s="11" t="s">
        <v>378</v>
      </c>
      <c r="B329" s="24" t="s">
        <v>379</v>
      </c>
      <c r="C329" s="21">
        <f>C330+C341</f>
        <v>409607923.61999995</v>
      </c>
      <c r="D329" s="21">
        <f>D330+D341</f>
        <v>172598523.59999999</v>
      </c>
      <c r="E329" s="25">
        <f t="shared" si="11"/>
        <v>42.137496285380095</v>
      </c>
      <c r="F329" s="21">
        <f t="shared" si="12"/>
        <v>237009400.01999995</v>
      </c>
    </row>
    <row r="330" spans="1:6" ht="15.75" x14ac:dyDescent="0.25">
      <c r="A330" s="12" t="s">
        <v>380</v>
      </c>
      <c r="B330" s="17" t="s">
        <v>381</v>
      </c>
      <c r="C330" s="20">
        <f>C331+C334</f>
        <v>351777112.41999996</v>
      </c>
      <c r="D330" s="20">
        <f>D331+D334</f>
        <v>162147858.81</v>
      </c>
      <c r="E330" s="26">
        <f t="shared" si="11"/>
        <v>46.093919440786571</v>
      </c>
      <c r="F330" s="20">
        <f t="shared" si="12"/>
        <v>189629253.60999995</v>
      </c>
    </row>
    <row r="331" spans="1:6" ht="31.5" x14ac:dyDescent="0.25">
      <c r="A331" s="12" t="s">
        <v>213</v>
      </c>
      <c r="B331" s="17" t="s">
        <v>382</v>
      </c>
      <c r="C331" s="20">
        <f>C332</f>
        <v>157002242.11000001</v>
      </c>
      <c r="D331" s="20">
        <f>D332</f>
        <v>43931183.479999997</v>
      </c>
      <c r="E331" s="26">
        <f t="shared" si="11"/>
        <v>27.981245929736868</v>
      </c>
      <c r="F331" s="20">
        <f t="shared" si="12"/>
        <v>113071058.63000003</v>
      </c>
    </row>
    <row r="332" spans="1:6" ht="15.75" x14ac:dyDescent="0.25">
      <c r="A332" s="12" t="s">
        <v>214</v>
      </c>
      <c r="B332" s="17" t="s">
        <v>383</v>
      </c>
      <c r="C332" s="20">
        <f>C333</f>
        <v>157002242.11000001</v>
      </c>
      <c r="D332" s="20">
        <f>D333</f>
        <v>43931183.479999997</v>
      </c>
      <c r="E332" s="26">
        <f t="shared" si="11"/>
        <v>27.981245929736868</v>
      </c>
      <c r="F332" s="20">
        <f t="shared" si="12"/>
        <v>113071058.63000003</v>
      </c>
    </row>
    <row r="333" spans="1:6" ht="47.25" x14ac:dyDescent="0.25">
      <c r="A333" s="12" t="s">
        <v>226</v>
      </c>
      <c r="B333" s="17" t="s">
        <v>384</v>
      </c>
      <c r="C333" s="20">
        <v>157002242.11000001</v>
      </c>
      <c r="D333" s="20">
        <v>43931183.479999997</v>
      </c>
      <c r="E333" s="26">
        <f t="shared" si="11"/>
        <v>27.981245929736868</v>
      </c>
      <c r="F333" s="20">
        <f t="shared" si="12"/>
        <v>113071058.63000003</v>
      </c>
    </row>
    <row r="334" spans="1:6" ht="31.5" x14ac:dyDescent="0.25">
      <c r="A334" s="12" t="s">
        <v>115</v>
      </c>
      <c r="B334" s="17" t="s">
        <v>385</v>
      </c>
      <c r="C334" s="20">
        <f>C335+C338</f>
        <v>194774870.30999997</v>
      </c>
      <c r="D334" s="20">
        <f>D335+D338</f>
        <v>118216675.33</v>
      </c>
      <c r="E334" s="26">
        <f t="shared" si="11"/>
        <v>60.694007980520581</v>
      </c>
      <c r="F334" s="20">
        <f t="shared" si="12"/>
        <v>76558194.979999974</v>
      </c>
    </row>
    <row r="335" spans="1:6" ht="15.75" x14ac:dyDescent="0.25">
      <c r="A335" s="12" t="s">
        <v>183</v>
      </c>
      <c r="B335" s="17" t="s">
        <v>386</v>
      </c>
      <c r="C335" s="20">
        <f>C336+C337</f>
        <v>143664341.29999998</v>
      </c>
      <c r="D335" s="20">
        <f>D336+D337</f>
        <v>88609625.359999999</v>
      </c>
      <c r="E335" s="26">
        <f t="shared" si="11"/>
        <v>61.678231743648425</v>
      </c>
      <c r="F335" s="20">
        <f t="shared" si="12"/>
        <v>55054715.939999983</v>
      </c>
    </row>
    <row r="336" spans="1:6" ht="46.9" customHeight="1" x14ac:dyDescent="0.25">
      <c r="A336" s="12" t="s">
        <v>266</v>
      </c>
      <c r="B336" s="17" t="s">
        <v>387</v>
      </c>
      <c r="C336" s="20">
        <v>137362829.78999999</v>
      </c>
      <c r="D336" s="20">
        <v>83928010.969999999</v>
      </c>
      <c r="E336" s="26">
        <f t="shared" si="11"/>
        <v>61.099506393621162</v>
      </c>
      <c r="F336" s="20">
        <f t="shared" si="12"/>
        <v>53434818.819999993</v>
      </c>
    </row>
    <row r="337" spans="1:6" ht="15.75" x14ac:dyDescent="0.25">
      <c r="A337" s="12" t="s">
        <v>185</v>
      </c>
      <c r="B337" s="17" t="s">
        <v>388</v>
      </c>
      <c r="C337" s="20">
        <v>6301511.5099999998</v>
      </c>
      <c r="D337" s="20">
        <v>4681614.3899999997</v>
      </c>
      <c r="E337" s="26">
        <f t="shared" si="11"/>
        <v>74.29351485862793</v>
      </c>
      <c r="F337" s="20">
        <f t="shared" si="12"/>
        <v>1619897.12</v>
      </c>
    </row>
    <row r="338" spans="1:6" ht="15.75" x14ac:dyDescent="0.25">
      <c r="A338" s="12" t="s">
        <v>275</v>
      </c>
      <c r="B338" s="17" t="s">
        <v>389</v>
      </c>
      <c r="C338" s="20">
        <f>C339+C340</f>
        <v>51110529.009999998</v>
      </c>
      <c r="D338" s="20">
        <f>D339+D340</f>
        <v>29607049.970000003</v>
      </c>
      <c r="E338" s="26">
        <f t="shared" si="11"/>
        <v>57.927496630307338</v>
      </c>
      <c r="F338" s="20">
        <f t="shared" si="12"/>
        <v>21503479.039999995</v>
      </c>
    </row>
    <row r="339" spans="1:6" ht="46.15" customHeight="1" x14ac:dyDescent="0.25">
      <c r="A339" s="12" t="s">
        <v>277</v>
      </c>
      <c r="B339" s="17" t="s">
        <v>390</v>
      </c>
      <c r="C339" s="20">
        <v>48420035.719999999</v>
      </c>
      <c r="D339" s="20">
        <v>29143716.620000001</v>
      </c>
      <c r="E339" s="26">
        <f t="shared" si="11"/>
        <v>60.18937447409219</v>
      </c>
      <c r="F339" s="20">
        <f t="shared" si="12"/>
        <v>19276319.099999998</v>
      </c>
    </row>
    <row r="340" spans="1:6" ht="15.75" x14ac:dyDescent="0.25">
      <c r="A340" s="12" t="s">
        <v>279</v>
      </c>
      <c r="B340" s="17" t="s">
        <v>391</v>
      </c>
      <c r="C340" s="20">
        <v>2690493.29</v>
      </c>
      <c r="D340" s="20">
        <v>463333.35</v>
      </c>
      <c r="E340" s="26">
        <f t="shared" si="11"/>
        <v>17.221130107334332</v>
      </c>
      <c r="F340" s="20">
        <f t="shared" si="12"/>
        <v>2227159.94</v>
      </c>
    </row>
    <row r="341" spans="1:6" ht="15.75" x14ac:dyDescent="0.25">
      <c r="A341" s="12" t="s">
        <v>392</v>
      </c>
      <c r="B341" s="17" t="s">
        <v>393</v>
      </c>
      <c r="C341" s="20">
        <f>C342+C350+C355</f>
        <v>57830811.200000003</v>
      </c>
      <c r="D341" s="20">
        <f>D342+D350+D355</f>
        <v>10450664.789999999</v>
      </c>
      <c r="E341" s="26">
        <f t="shared" si="11"/>
        <v>18.071101845446702</v>
      </c>
      <c r="F341" s="20">
        <f t="shared" si="12"/>
        <v>47380146.410000004</v>
      </c>
    </row>
    <row r="342" spans="1:6" ht="63" x14ac:dyDescent="0.25">
      <c r="A342" s="12" t="s">
        <v>11</v>
      </c>
      <c r="B342" s="17" t="s">
        <v>394</v>
      </c>
      <c r="C342" s="20">
        <f>C343+C345</f>
        <v>19440412</v>
      </c>
      <c r="D342" s="20">
        <f>D343+D345</f>
        <v>9273756.8499999996</v>
      </c>
      <c r="E342" s="26">
        <f t="shared" si="11"/>
        <v>47.703499545174246</v>
      </c>
      <c r="F342" s="20">
        <f t="shared" si="12"/>
        <v>10166655.15</v>
      </c>
    </row>
    <row r="343" spans="1:6" ht="15.75" x14ac:dyDescent="0.25">
      <c r="A343" s="12" t="s">
        <v>133</v>
      </c>
      <c r="B343" s="17" t="s">
        <v>430</v>
      </c>
      <c r="C343" s="20">
        <f>C344</f>
        <v>50000</v>
      </c>
      <c r="D343" s="20">
        <f>D344</f>
        <v>45846.7</v>
      </c>
      <c r="E343" s="26">
        <f t="shared" si="11"/>
        <v>91.693399999999997</v>
      </c>
      <c r="F343" s="20">
        <f t="shared" si="12"/>
        <v>4153.3000000000029</v>
      </c>
    </row>
    <row r="344" spans="1:6" ht="47.25" x14ac:dyDescent="0.25">
      <c r="A344" s="12" t="s">
        <v>432</v>
      </c>
      <c r="B344" s="17" t="s">
        <v>431</v>
      </c>
      <c r="C344" s="20">
        <v>50000</v>
      </c>
      <c r="D344" s="20">
        <v>45846.7</v>
      </c>
      <c r="E344" s="26">
        <f t="shared" si="11"/>
        <v>91.693399999999997</v>
      </c>
      <c r="F344" s="20">
        <f t="shared" si="12"/>
        <v>4153.3000000000029</v>
      </c>
    </row>
    <row r="345" spans="1:6" ht="31.5" x14ac:dyDescent="0.25">
      <c r="A345" s="12" t="s">
        <v>13</v>
      </c>
      <c r="B345" s="17" t="s">
        <v>395</v>
      </c>
      <c r="C345" s="20">
        <f>C346+C347+C348+C349</f>
        <v>19390412</v>
      </c>
      <c r="D345" s="20">
        <f>D346+D347+D348+D349</f>
        <v>9227910.1500000004</v>
      </c>
      <c r="E345" s="26">
        <f>D345*100/C345</f>
        <v>47.590067451893233</v>
      </c>
      <c r="F345" s="20">
        <f>C345-D345</f>
        <v>10162501.85</v>
      </c>
    </row>
    <row r="346" spans="1:6" ht="31.5" x14ac:dyDescent="0.25">
      <c r="A346" s="12" t="s">
        <v>15</v>
      </c>
      <c r="B346" s="17" t="s">
        <v>396</v>
      </c>
      <c r="C346" s="20">
        <v>14380455</v>
      </c>
      <c r="D346" s="20">
        <v>6999977.4000000004</v>
      </c>
      <c r="E346" s="26">
        <f t="shared" si="11"/>
        <v>48.677023084457339</v>
      </c>
      <c r="F346" s="20">
        <f t="shared" si="12"/>
        <v>7380477.5999999996</v>
      </c>
    </row>
    <row r="347" spans="1:6" ht="47.25" x14ac:dyDescent="0.25">
      <c r="A347" s="12" t="s">
        <v>17</v>
      </c>
      <c r="B347" s="17" t="s">
        <v>397</v>
      </c>
      <c r="C347" s="20">
        <v>558000</v>
      </c>
      <c r="D347" s="20">
        <v>256396.57</v>
      </c>
      <c r="E347" s="26">
        <f t="shared" si="11"/>
        <v>45.949206093189964</v>
      </c>
      <c r="F347" s="20">
        <f t="shared" si="12"/>
        <v>301603.43</v>
      </c>
    </row>
    <row r="348" spans="1:6" ht="63" x14ac:dyDescent="0.25">
      <c r="A348" s="13" t="s">
        <v>154</v>
      </c>
      <c r="B348" s="17" t="s">
        <v>456</v>
      </c>
      <c r="C348" s="20">
        <v>100000</v>
      </c>
      <c r="D348" s="20">
        <v>61421</v>
      </c>
      <c r="E348" s="26">
        <f t="shared" si="11"/>
        <v>61.420999999999999</v>
      </c>
      <c r="F348" s="20">
        <f>C348-D348</f>
        <v>38579</v>
      </c>
    </row>
    <row r="349" spans="1:6" ht="47.25" x14ac:dyDescent="0.25">
      <c r="A349" s="12" t="s">
        <v>19</v>
      </c>
      <c r="B349" s="17" t="s">
        <v>398</v>
      </c>
      <c r="C349" s="20">
        <v>4351957</v>
      </c>
      <c r="D349" s="20">
        <v>1910115.18</v>
      </c>
      <c r="E349" s="26">
        <f t="shared" si="11"/>
        <v>43.890947911479827</v>
      </c>
      <c r="F349" s="20">
        <f t="shared" si="12"/>
        <v>2441841.8200000003</v>
      </c>
    </row>
    <row r="350" spans="1:6" ht="31.5" x14ac:dyDescent="0.25">
      <c r="A350" s="12" t="s">
        <v>28</v>
      </c>
      <c r="B350" s="17" t="s">
        <v>399</v>
      </c>
      <c r="C350" s="20">
        <f>C351</f>
        <v>38387339.200000003</v>
      </c>
      <c r="D350" s="20">
        <f>D351</f>
        <v>1174612.94</v>
      </c>
      <c r="E350" s="26">
        <f t="shared" si="11"/>
        <v>3.0598967380370032</v>
      </c>
      <c r="F350" s="20">
        <f t="shared" si="12"/>
        <v>37212726.260000005</v>
      </c>
    </row>
    <row r="351" spans="1:6" ht="31.5" x14ac:dyDescent="0.25">
      <c r="A351" s="12" t="s">
        <v>30</v>
      </c>
      <c r="B351" s="17" t="s">
        <v>400</v>
      </c>
      <c r="C351" s="20">
        <f>C352+C353+C354</f>
        <v>38387339.200000003</v>
      </c>
      <c r="D351" s="20">
        <f>D352+D353+D354</f>
        <v>1174612.94</v>
      </c>
      <c r="E351" s="26">
        <f t="shared" si="11"/>
        <v>3.0598967380370032</v>
      </c>
      <c r="F351" s="20">
        <f t="shared" si="12"/>
        <v>37212726.260000005</v>
      </c>
    </row>
    <row r="352" spans="1:6" ht="31.5" x14ac:dyDescent="0.25">
      <c r="A352" s="12" t="s">
        <v>32</v>
      </c>
      <c r="B352" s="17" t="s">
        <v>401</v>
      </c>
      <c r="C352" s="20">
        <v>752931</v>
      </c>
      <c r="D352" s="20">
        <v>532424.53</v>
      </c>
      <c r="E352" s="26">
        <f t="shared" si="11"/>
        <v>70.713588628971308</v>
      </c>
      <c r="F352" s="20">
        <f t="shared" si="12"/>
        <v>220506.46999999997</v>
      </c>
    </row>
    <row r="353" spans="1:6" ht="15.75" x14ac:dyDescent="0.25">
      <c r="A353" s="12" t="s">
        <v>34</v>
      </c>
      <c r="B353" s="17" t="s">
        <v>402</v>
      </c>
      <c r="C353" s="20">
        <v>37337438.200000003</v>
      </c>
      <c r="D353" s="20">
        <v>513917.17</v>
      </c>
      <c r="E353" s="26">
        <f t="shared" si="11"/>
        <v>1.3764125092010195</v>
      </c>
      <c r="F353" s="20">
        <f t="shared" si="12"/>
        <v>36823521.030000001</v>
      </c>
    </row>
    <row r="354" spans="1:6" ht="15.75" x14ac:dyDescent="0.25">
      <c r="A354" s="12" t="s">
        <v>53</v>
      </c>
      <c r="B354" s="17" t="s">
        <v>403</v>
      </c>
      <c r="C354" s="20">
        <v>296970</v>
      </c>
      <c r="D354" s="20">
        <v>128271.24</v>
      </c>
      <c r="E354" s="26">
        <f t="shared" si="11"/>
        <v>43.19333265986463</v>
      </c>
      <c r="F354" s="20">
        <f t="shared" si="12"/>
        <v>168698.76</v>
      </c>
    </row>
    <row r="355" spans="1:6" ht="15.75" x14ac:dyDescent="0.25">
      <c r="A355" s="12" t="s">
        <v>36</v>
      </c>
      <c r="B355" s="17" t="s">
        <v>404</v>
      </c>
      <c r="C355" s="20">
        <f>C356</f>
        <v>3060</v>
      </c>
      <c r="D355" s="20">
        <f>D356</f>
        <v>2295</v>
      </c>
      <c r="E355" s="26">
        <f t="shared" si="11"/>
        <v>75</v>
      </c>
      <c r="F355" s="20">
        <f t="shared" si="12"/>
        <v>765</v>
      </c>
    </row>
    <row r="356" spans="1:6" ht="15.75" x14ac:dyDescent="0.25">
      <c r="A356" s="12" t="s">
        <v>38</v>
      </c>
      <c r="B356" s="17" t="s">
        <v>405</v>
      </c>
      <c r="C356" s="20">
        <f>C357</f>
        <v>3060</v>
      </c>
      <c r="D356" s="20">
        <f>D357</f>
        <v>2295</v>
      </c>
      <c r="E356" s="26">
        <f t="shared" ref="E356:E366" si="14">D356*100/C356</f>
        <v>75</v>
      </c>
      <c r="F356" s="20">
        <f t="shared" ref="F356:F366" si="15">C356-D356</f>
        <v>765</v>
      </c>
    </row>
    <row r="357" spans="1:6" ht="15.75" x14ac:dyDescent="0.25">
      <c r="A357" s="12" t="s">
        <v>63</v>
      </c>
      <c r="B357" s="17" t="s">
        <v>406</v>
      </c>
      <c r="C357" s="20">
        <v>3060</v>
      </c>
      <c r="D357" s="20">
        <v>2295</v>
      </c>
      <c r="E357" s="26">
        <f t="shared" si="14"/>
        <v>75</v>
      </c>
      <c r="F357" s="20">
        <f t="shared" si="15"/>
        <v>765</v>
      </c>
    </row>
    <row r="358" spans="1:6" ht="15.75" x14ac:dyDescent="0.25">
      <c r="A358" s="11" t="s">
        <v>407</v>
      </c>
      <c r="B358" s="24" t="s">
        <v>408</v>
      </c>
      <c r="C358" s="21">
        <f t="shared" ref="C358:D361" si="16">C359</f>
        <v>6000000</v>
      </c>
      <c r="D358" s="21">
        <f t="shared" si="16"/>
        <v>3800000</v>
      </c>
      <c r="E358" s="25">
        <f t="shared" si="14"/>
        <v>63.333333333333336</v>
      </c>
      <c r="F358" s="21">
        <f t="shared" si="15"/>
        <v>2200000</v>
      </c>
    </row>
    <row r="359" spans="1:6" ht="15.75" x14ac:dyDescent="0.25">
      <c r="A359" s="12" t="s">
        <v>409</v>
      </c>
      <c r="B359" s="17" t="s">
        <v>410</v>
      </c>
      <c r="C359" s="20">
        <f t="shared" si="16"/>
        <v>6000000</v>
      </c>
      <c r="D359" s="20">
        <f t="shared" si="16"/>
        <v>3800000</v>
      </c>
      <c r="E359" s="26">
        <f t="shared" si="14"/>
        <v>63.333333333333336</v>
      </c>
      <c r="F359" s="20">
        <f t="shared" si="15"/>
        <v>2200000</v>
      </c>
    </row>
    <row r="360" spans="1:6" ht="31.5" x14ac:dyDescent="0.25">
      <c r="A360" s="12" t="s">
        <v>115</v>
      </c>
      <c r="B360" s="17" t="s">
        <v>411</v>
      </c>
      <c r="C360" s="20">
        <f t="shared" si="16"/>
        <v>6000000</v>
      </c>
      <c r="D360" s="20">
        <f t="shared" si="16"/>
        <v>3800000</v>
      </c>
      <c r="E360" s="26">
        <f t="shared" si="14"/>
        <v>63.333333333333336</v>
      </c>
      <c r="F360" s="20">
        <f t="shared" si="15"/>
        <v>2200000</v>
      </c>
    </row>
    <row r="361" spans="1:6" ht="15.75" x14ac:dyDescent="0.25">
      <c r="A361" s="12" t="s">
        <v>183</v>
      </c>
      <c r="B361" s="17" t="s">
        <v>412</v>
      </c>
      <c r="C361" s="20">
        <f t="shared" si="16"/>
        <v>6000000</v>
      </c>
      <c r="D361" s="20">
        <f t="shared" si="16"/>
        <v>3800000</v>
      </c>
      <c r="E361" s="26">
        <f t="shared" si="14"/>
        <v>63.333333333333336</v>
      </c>
      <c r="F361" s="20">
        <f t="shared" si="15"/>
        <v>2200000</v>
      </c>
    </row>
    <row r="362" spans="1:6" ht="47.45" customHeight="1" x14ac:dyDescent="0.25">
      <c r="A362" s="12" t="s">
        <v>266</v>
      </c>
      <c r="B362" s="17" t="s">
        <v>413</v>
      </c>
      <c r="C362" s="20">
        <v>6000000</v>
      </c>
      <c r="D362" s="20">
        <v>3800000</v>
      </c>
      <c r="E362" s="26">
        <f t="shared" si="14"/>
        <v>63.333333333333336</v>
      </c>
      <c r="F362" s="20">
        <f t="shared" si="15"/>
        <v>2200000</v>
      </c>
    </row>
    <row r="363" spans="1:6" ht="31.5" x14ac:dyDescent="0.25">
      <c r="A363" s="11" t="s">
        <v>414</v>
      </c>
      <c r="B363" s="24" t="s">
        <v>415</v>
      </c>
      <c r="C363" s="21">
        <f t="shared" ref="C363:D365" si="17">C364</f>
        <v>32186670.25</v>
      </c>
      <c r="D363" s="21">
        <f t="shared" si="17"/>
        <v>13414425.24</v>
      </c>
      <c r="E363" s="25">
        <f t="shared" si="14"/>
        <v>41.676958616121532</v>
      </c>
      <c r="F363" s="21">
        <f t="shared" si="15"/>
        <v>18772245.009999998</v>
      </c>
    </row>
    <row r="364" spans="1:6" ht="31.5" x14ac:dyDescent="0.25">
      <c r="A364" s="12" t="s">
        <v>416</v>
      </c>
      <c r="B364" s="17" t="s">
        <v>417</v>
      </c>
      <c r="C364" s="20">
        <f t="shared" si="17"/>
        <v>32186670.25</v>
      </c>
      <c r="D364" s="20">
        <f t="shared" si="17"/>
        <v>13414425.24</v>
      </c>
      <c r="E364" s="26">
        <f t="shared" si="14"/>
        <v>41.676958616121532</v>
      </c>
      <c r="F364" s="20">
        <f t="shared" si="15"/>
        <v>18772245.009999998</v>
      </c>
    </row>
    <row r="365" spans="1:6" ht="15.75" x14ac:dyDescent="0.25">
      <c r="A365" s="12" t="s">
        <v>418</v>
      </c>
      <c r="B365" s="17" t="s">
        <v>419</v>
      </c>
      <c r="C365" s="20">
        <f t="shared" si="17"/>
        <v>32186670.25</v>
      </c>
      <c r="D365" s="20">
        <f t="shared" si="17"/>
        <v>13414425.24</v>
      </c>
      <c r="E365" s="26">
        <f t="shared" si="14"/>
        <v>41.676958616121532</v>
      </c>
      <c r="F365" s="20">
        <f t="shared" si="15"/>
        <v>18772245.009999998</v>
      </c>
    </row>
    <row r="366" spans="1:6" ht="15.75" x14ac:dyDescent="0.25">
      <c r="A366" s="12" t="s">
        <v>420</v>
      </c>
      <c r="B366" s="17" t="s">
        <v>421</v>
      </c>
      <c r="C366" s="20">
        <v>32186670.25</v>
      </c>
      <c r="D366" s="20">
        <v>13414425.24</v>
      </c>
      <c r="E366" s="26">
        <f t="shared" si="14"/>
        <v>41.676958616121532</v>
      </c>
      <c r="F366" s="20">
        <f t="shared" si="15"/>
        <v>18772245.009999998</v>
      </c>
    </row>
    <row r="367" spans="1:6" ht="12.95" customHeight="1" x14ac:dyDescent="0.25">
      <c r="A367" s="3"/>
      <c r="B367" s="3"/>
      <c r="C367" s="4"/>
      <c r="D367" s="4"/>
      <c r="E367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4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Starceva</cp:lastModifiedBy>
  <cp:lastPrinted>2022-08-23T07:51:55Z</cp:lastPrinted>
  <dcterms:created xsi:type="dcterms:W3CDTF">2021-12-20T08:37:51Z</dcterms:created>
  <dcterms:modified xsi:type="dcterms:W3CDTF">2022-08-23T07:56:09Z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