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'Бюджет'!$H$55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<sst xmlns="http://schemas.openxmlformats.org/spreadsheetml/2006/main" count="103" uniqueCount="97">
  <si>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</si>
  <si>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</si>
  <si>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</si>
  <si>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</si>
  <si>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</si>
  <si>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</si>
  <si>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</si>
  <si>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</si>
  <si>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</si>
  <si>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</si>
  <si>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</si>
  <si>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</si>
  <si>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</si>
  <si>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</si>
  <si>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</si>
  <si>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</si>
  <si>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</si>
  <si>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</si>
  <si>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</si>
  <si>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</si>
  <si>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</si>
  <si>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</si>
  <si>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</si>
  <si>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</si>
  <si>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</si>
  <si>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</si>
  <si>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</si>
  <si>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</si>
  <si>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</si>
  <si>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</si>
  <si>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</si>
  <si>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</si>
  <si>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</si>
  <si>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</si>
  <si>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</si>
  <si>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</si>
  <si>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</si>
  <si>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</si>
  <si>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</si>
  <si>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</si>
  <si>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</si>
  <si>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</si>
  <si>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</si>
  <si>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</si>
  <si>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</si>
  <si>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</si>
  <si>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</si>
  <si>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</si>
  <si>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</si>
  <si>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</si>
  <si>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</si>
  <si>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</si>
  <si>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</si>
  <si>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</si>
  <si>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</si>
  <si>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</si>
  <si>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</si>
  <si>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</si>
  <si>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</si>
  <si>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</si>
  <si>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</si>
  <si>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</si>
  <si>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</si>
  <si>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</si>
  <si>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</si>
  <si>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</si>
  <si>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</si>
  <si>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</si>
  <si>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</si>
  <si>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</si>
  <si>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</si>
  <si>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</si>
  <si>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</si>
  <si>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</si>
  <si>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</si>
  <si>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</si>
  <si>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</si>
  <si>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</si>
  <si>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</si>
  <si>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</si>
  <si>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</si>
  <si>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</si>
  <si>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</si>
  <si>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</si>
  <si>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</si>
  <si>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</si>
  <si>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</si>
  <si>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</si>
  <si>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</si>
  <si>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</si>
  <si>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</si>
  <si>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</si>
  <si>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Отклонение 2022 года от 2021 года 
(+увеличение; - уменьшение)</t>
  </si>
  <si>
    <t>Защита населения и территории от чрезвычайных ситуаций природного и техногенного характера, пожарная безопасность</t>
  </si>
  <si>
    <t>Данные о расходах бюджета МОГО "Ухта" по разделам и подразделам классификации расходов бюджетов 
за III квартал 2022 года в сравнении с III кварталом 2021 года</t>
  </si>
  <si>
    <t xml:space="preserve"> 2021 год 
(по состоянию на 01.10.2021)</t>
  </si>
  <si>
    <t xml:space="preserve"> 2022 год 
(по состоянию на 01.10.2022)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</si>
</sst>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21" borderId="3">
      <alignment horizontal="center" vertical="top" shrinkToFit="1"/>
      <protection/>
    </xf>
    <xf numFmtId="0" fontId="32" fillId="21" borderId="4">
      <alignment horizontal="left" vertical="top" wrapText="1"/>
      <protection/>
    </xf>
    <xf numFmtId="49" fontId="32" fillId="21" borderId="4">
      <alignment horizontal="center" vertical="top" shrinkToFit="1"/>
      <protection/>
    </xf>
    <xf numFmtId="4" fontId="32" fillId="21" borderId="4">
      <alignment horizontal="right" vertical="top" shrinkToFit="1"/>
      <protection/>
    </xf>
    <xf numFmtId="4" fontId="32" fillId="21" borderId="5">
      <alignment horizontal="right" vertical="top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9" fontId="34" fillId="0" borderId="4">
      <alignment horizontal="center" vertical="top" shrinkToFi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4" fillId="0" borderId="0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49" fontId="32" fillId="0" borderId="6">
      <alignment horizontal="center" vertical="center"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7" applyNumberFormat="0" applyAlignment="0" applyProtection="0"/>
    <xf numFmtId="0" fontId="36" fillId="29" borderId="8" applyNumberFormat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30" borderId="13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vertical="center" wrapText="1"/>
      <protection/>
    </xf>
    <xf numFmtId="4" fontId="3" fillId="0" borderId="16" xfId="0" applyNumberFormat="1" applyFont="1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st57" xfId="47"/>
    <cellStyle name="style0" xfId="48"/>
    <cellStyle name="td" xfId="49"/>
    <cellStyle name="tr" xfId="50"/>
    <cellStyle name="xl_bot_header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70" zoomScaleNormal="70" zoomScalePageLayoutView="0" workbookViewId="0" topLeftCell="A1">
      <selection activeCell="A18" sqref="A18"/>
    </sheetView>
  </sheetViews>
  <sheetFormatPr defaultColWidth="9.140625" defaultRowHeight="12.75" customHeight="1" outlineLevelRow="1"/>
  <cols>
    <col min="1" max="1" width="46.28125" style="0" customWidth="1"/>
    <col min="2" max="2" width="7.00390625" style="0" customWidth="1"/>
    <col min="3" max="6" width="18.8515625" style="0" bestFit="1" customWidth="1"/>
    <col min="7" max="7" width="17.140625" style="0" customWidth="1"/>
    <col min="8" max="8" width="8.421875" style="0" customWidth="1"/>
    <col min="9" max="9" width="17.57421875" style="0" customWidth="1"/>
    <col min="10" max="10" width="8.28125" style="0" customWidth="1"/>
  </cols>
  <sheetData>
    <row r="1" spans="1:10" ht="15.75">
      <c r="A1" s="2"/>
      <c r="B1" s="1"/>
      <c r="C1" s="1"/>
      <c r="D1" s="1"/>
      <c r="E1" s="1"/>
      <c r="F1" s="1"/>
      <c r="G1" s="18" t="s">
        <v>89</v>
      </c>
      <c r="H1" s="18"/>
      <c r="I1" s="18"/>
      <c r="J1" s="18"/>
    </row>
    <row r="2" spans="1:10" ht="42.75" customHeight="1">
      <c r="A2" s="19" t="s">
        <v>94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customHeight="1">
      <c r="A3" s="1"/>
      <c r="B3" s="1"/>
      <c r="C3" s="1"/>
      <c r="D3" s="1"/>
      <c r="E3" s="1"/>
      <c r="F3" s="1"/>
      <c r="G3" s="1"/>
      <c r="H3" s="1"/>
      <c r="J3" s="3" t="s">
        <v>83</v>
      </c>
    </row>
    <row r="4" spans="1:10" ht="35.25" customHeight="1">
      <c r="A4" s="17" t="s">
        <v>77</v>
      </c>
      <c r="B4" s="17" t="s">
        <v>78</v>
      </c>
      <c r="C4" s="17" t="s">
        <v>95</v>
      </c>
      <c r="D4" s="17"/>
      <c r="E4" s="17" t="s">
        <v>96</v>
      </c>
      <c r="F4" s="17"/>
      <c r="G4" s="17" t="s">
        <v>92</v>
      </c>
      <c r="H4" s="17"/>
      <c r="I4" s="17"/>
      <c r="J4" s="17"/>
    </row>
    <row r="5" spans="1:10" ht="15.75">
      <c r="A5" s="17"/>
      <c r="B5" s="17"/>
      <c r="C5" s="16" t="s">
        <v>79</v>
      </c>
      <c r="D5" s="16" t="s">
        <v>80</v>
      </c>
      <c r="E5" s="16" t="s">
        <v>79</v>
      </c>
      <c r="F5" s="16" t="s">
        <v>80</v>
      </c>
      <c r="G5" s="16" t="s">
        <v>79</v>
      </c>
      <c r="H5" s="16"/>
      <c r="I5" s="16" t="s">
        <v>80</v>
      </c>
      <c r="J5" s="16"/>
    </row>
    <row r="6" spans="1:10" ht="15.75">
      <c r="A6" s="17"/>
      <c r="B6" s="17"/>
      <c r="C6" s="16"/>
      <c r="D6" s="16"/>
      <c r="E6" s="16"/>
      <c r="F6" s="16"/>
      <c r="G6" s="14" t="s">
        <v>81</v>
      </c>
      <c r="H6" s="14" t="s">
        <v>82</v>
      </c>
      <c r="I6" s="14" t="s">
        <v>81</v>
      </c>
      <c r="J6" s="14" t="s">
        <v>82</v>
      </c>
    </row>
    <row r="7" spans="1:10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</row>
    <row r="8" spans="1:10" ht="27" customHeight="1">
      <c r="A8" s="4" t="s">
        <v>0</v>
      </c>
      <c r="B8" s="5" t="s">
        <v>1</v>
      </c>
      <c r="C8" s="10">
        <f>C9+C10+C11+C12+C13+C14+C15</f>
        <v>367754859.35</v>
      </c>
      <c r="D8" s="10">
        <f>D9+D10+D11+D12+D13+D14+D15</f>
        <v>243444446.39999998</v>
      </c>
      <c r="E8" s="10">
        <f>E9+E10+E11+E12+E13+E14+E15</f>
        <v>372355895.96</v>
      </c>
      <c r="F8" s="10">
        <f>F9+F10+F11+F12+F13+F14+F15</f>
        <v>271689760.90000004</v>
      </c>
      <c r="G8" s="10">
        <f>E8-C8</f>
        <v>4601036.609999955</v>
      </c>
      <c r="H8" s="10">
        <f>E8/C8*100</f>
        <v>101.25111510916054</v>
      </c>
      <c r="I8" s="10">
        <f>F8-D8</f>
        <v>28245314.50000006</v>
      </c>
      <c r="J8" s="10">
        <f>F8/D8*100</f>
        <v>111.60236551611065</v>
      </c>
    </row>
    <row r="9" spans="1:10" ht="51" customHeight="1" outlineLevel="1">
      <c r="A9" s="6" t="s">
        <v>2</v>
      </c>
      <c r="B9" s="7" t="s">
        <v>3</v>
      </c>
      <c r="C9" s="11">
        <v>5686222</v>
      </c>
      <c r="D9" s="11">
        <v>4419811.74</v>
      </c>
      <c r="E9" s="11">
        <v>6145845</v>
      </c>
      <c r="F9" s="11">
        <v>4110304.9</v>
      </c>
      <c r="G9" s="11">
        <f aca="true" t="shared" si="0" ref="G9:G49">E9-C9</f>
        <v>459623</v>
      </c>
      <c r="H9" s="11">
        <f aca="true" t="shared" si="1" ref="H9:H49">E9/C9*100</f>
        <v>108.08309981565966</v>
      </c>
      <c r="I9" s="11">
        <f aca="true" t="shared" si="2" ref="I9:I49">F9-D9</f>
        <v>-309506.8400000003</v>
      </c>
      <c r="J9" s="11">
        <f aca="true" t="shared" si="3" ref="J9:J50">F9/D9*100</f>
        <v>92.99728454044967</v>
      </c>
    </row>
    <row r="10" spans="1:10" ht="63" customHeight="1" outlineLevel="1">
      <c r="A10" s="6" t="s">
        <v>4</v>
      </c>
      <c r="B10" s="7" t="s">
        <v>5</v>
      </c>
      <c r="C10" s="11">
        <v>2652209</v>
      </c>
      <c r="D10" s="11">
        <v>1479729.94</v>
      </c>
      <c r="E10" s="11">
        <v>3197825</v>
      </c>
      <c r="F10" s="11">
        <v>1904240.25</v>
      </c>
      <c r="G10" s="11">
        <f t="shared" si="0"/>
        <v>545616</v>
      </c>
      <c r="H10" s="11">
        <f t="shared" si="1"/>
        <v>120.5721343981564</v>
      </c>
      <c r="I10" s="11">
        <f t="shared" si="2"/>
        <v>424510.31000000006</v>
      </c>
      <c r="J10" s="11">
        <f t="shared" si="3"/>
        <v>128.68836390510558</v>
      </c>
    </row>
    <row r="11" spans="1:10" ht="80.25" customHeight="1" outlineLevel="1">
      <c r="A11" s="6" t="s">
        <v>6</v>
      </c>
      <c r="B11" s="7" t="s">
        <v>7</v>
      </c>
      <c r="C11" s="11">
        <v>147869299.59</v>
      </c>
      <c r="D11" s="11">
        <v>94575189.51</v>
      </c>
      <c r="E11" s="11">
        <v>148725230.32</v>
      </c>
      <c r="F11" s="11">
        <v>99590155.04</v>
      </c>
      <c r="G11" s="11">
        <f t="shared" si="0"/>
        <v>855930.7299999893</v>
      </c>
      <c r="H11" s="11">
        <f t="shared" si="1"/>
        <v>100.5788427566596</v>
      </c>
      <c r="I11" s="11">
        <f t="shared" si="2"/>
        <v>5014965.530000001</v>
      </c>
      <c r="J11" s="11">
        <f t="shared" si="3"/>
        <v>105.30262276605826</v>
      </c>
    </row>
    <row r="12" spans="1:10" ht="64.5" customHeight="1" outlineLevel="1">
      <c r="A12" s="6" t="s">
        <v>8</v>
      </c>
      <c r="B12" s="7" t="s">
        <v>9</v>
      </c>
      <c r="C12" s="11">
        <v>43433959</v>
      </c>
      <c r="D12" s="11">
        <v>29790063.48</v>
      </c>
      <c r="E12" s="11">
        <v>43500558</v>
      </c>
      <c r="F12" s="11">
        <v>29422830.13</v>
      </c>
      <c r="G12" s="11">
        <f t="shared" si="0"/>
        <v>66599</v>
      </c>
      <c r="H12" s="11">
        <f t="shared" si="1"/>
        <v>100.15333393854333</v>
      </c>
      <c r="I12" s="11">
        <f t="shared" si="2"/>
        <v>-367233.3500000015</v>
      </c>
      <c r="J12" s="11">
        <f t="shared" si="3"/>
        <v>98.7672622777506</v>
      </c>
    </row>
    <row r="13" spans="1:10" ht="31.5" outlineLevel="1">
      <c r="A13" s="6" t="s">
        <v>71</v>
      </c>
      <c r="B13" s="7" t="s">
        <v>72</v>
      </c>
      <c r="C13" s="11">
        <v>962519.66</v>
      </c>
      <c r="D13" s="11">
        <v>962519.66</v>
      </c>
      <c r="E13" s="11">
        <v>2150000</v>
      </c>
      <c r="F13" s="11">
        <v>2149999.28</v>
      </c>
      <c r="G13" s="11">
        <f t="shared" si="0"/>
        <v>1187480.3399999999</v>
      </c>
      <c r="H13" s="11">
        <f t="shared" si="1"/>
        <v>223.37206078471166</v>
      </c>
      <c r="I13" s="11">
        <f t="shared" si="2"/>
        <v>1187479.6199999996</v>
      </c>
      <c r="J13" s="11">
        <f t="shared" si="3"/>
        <v>223.37198598104476</v>
      </c>
    </row>
    <row r="14" spans="1:10" ht="21" customHeight="1" outlineLevel="1">
      <c r="A14" s="6" t="s">
        <v>10</v>
      </c>
      <c r="B14" s="7" t="s">
        <v>11</v>
      </c>
      <c r="C14" s="11">
        <v>4506473.51</v>
      </c>
      <c r="D14" s="11">
        <v>0</v>
      </c>
      <c r="E14" s="11">
        <v>4293845.75</v>
      </c>
      <c r="F14" s="11">
        <v>0</v>
      </c>
      <c r="G14" s="11">
        <f t="shared" si="0"/>
        <v>-212627.75999999978</v>
      </c>
      <c r="H14" s="11">
        <f t="shared" si="1"/>
        <v>95.28172617617362</v>
      </c>
      <c r="I14" s="11">
        <f t="shared" si="2"/>
        <v>0</v>
      </c>
      <c r="J14" s="11">
        <v>0</v>
      </c>
    </row>
    <row r="15" spans="1:10" ht="21" customHeight="1" outlineLevel="1">
      <c r="A15" s="6" t="s">
        <v>12</v>
      </c>
      <c r="B15" s="7" t="s">
        <v>13</v>
      </c>
      <c r="C15" s="11">
        <v>162644176.59</v>
      </c>
      <c r="D15" s="11">
        <v>112217132.07</v>
      </c>
      <c r="E15" s="11">
        <v>164342591.89</v>
      </c>
      <c r="F15" s="11">
        <v>134512231.3</v>
      </c>
      <c r="G15" s="11">
        <f t="shared" si="0"/>
        <v>1698415.2999999821</v>
      </c>
      <c r="H15" s="11">
        <f t="shared" si="1"/>
        <v>101.04425214330386</v>
      </c>
      <c r="I15" s="11">
        <f t="shared" si="2"/>
        <v>22295099.23000002</v>
      </c>
      <c r="J15" s="11">
        <f t="shared" si="3"/>
        <v>119.86782126644668</v>
      </c>
    </row>
    <row r="16" spans="1:10" ht="38.25" customHeight="1">
      <c r="A16" s="4" t="s">
        <v>14</v>
      </c>
      <c r="B16" s="5" t="s">
        <v>15</v>
      </c>
      <c r="C16" s="10">
        <f>C17+C18</f>
        <v>36569955.49</v>
      </c>
      <c r="D16" s="10">
        <f>D17+D18</f>
        <v>26319629.029999997</v>
      </c>
      <c r="E16" s="10">
        <f>E17+E18</f>
        <v>34762915</v>
      </c>
      <c r="F16" s="10">
        <f>F17+F18</f>
        <v>24186344.05</v>
      </c>
      <c r="G16" s="10">
        <f t="shared" si="0"/>
        <v>-1807040.490000002</v>
      </c>
      <c r="H16" s="10">
        <f t="shared" si="1"/>
        <v>95.0586746256934</v>
      </c>
      <c r="I16" s="10">
        <f t="shared" si="2"/>
        <v>-2133284.9799999967</v>
      </c>
      <c r="J16" s="10">
        <f t="shared" si="3"/>
        <v>91.89469966476956</v>
      </c>
    </row>
    <row r="17" spans="1:10" ht="70.5" customHeight="1" outlineLevel="1">
      <c r="A17" s="8" t="s">
        <v>93</v>
      </c>
      <c r="B17" s="7" t="s">
        <v>16</v>
      </c>
      <c r="C17" s="11">
        <v>35489955.49</v>
      </c>
      <c r="D17" s="11">
        <v>25788105.45</v>
      </c>
      <c r="E17" s="11">
        <v>33568113.95</v>
      </c>
      <c r="F17" s="11">
        <v>23848294.35</v>
      </c>
      <c r="G17" s="11">
        <f t="shared" si="0"/>
        <v>-1921841.539999999</v>
      </c>
      <c r="H17" s="11">
        <f t="shared" si="1"/>
        <v>94.58482966950602</v>
      </c>
      <c r="I17" s="11">
        <f t="shared" si="2"/>
        <v>-1939811.0999999978</v>
      </c>
      <c r="J17" s="11">
        <f t="shared" si="3"/>
        <v>92.47788441162902</v>
      </c>
    </row>
    <row r="18" spans="1:10" ht="52.5" customHeight="1" outlineLevel="1">
      <c r="A18" s="6" t="s">
        <v>17</v>
      </c>
      <c r="B18" s="7" t="s">
        <v>18</v>
      </c>
      <c r="C18" s="11">
        <v>1080000</v>
      </c>
      <c r="D18" s="11">
        <v>531523.58</v>
      </c>
      <c r="E18" s="11">
        <v>1194801.05</v>
      </c>
      <c r="F18" s="11">
        <v>338049.7</v>
      </c>
      <c r="G18" s="11">
        <f t="shared" si="0"/>
        <v>114801.05000000005</v>
      </c>
      <c r="H18" s="11">
        <f t="shared" si="1"/>
        <v>110.62972685185186</v>
      </c>
      <c r="I18" s="11">
        <f t="shared" si="2"/>
        <v>-193473.87999999995</v>
      </c>
      <c r="J18" s="11">
        <f t="shared" si="3"/>
        <v>63.60013228387723</v>
      </c>
    </row>
    <row r="19" spans="1:10" ht="24.75" customHeight="1">
      <c r="A19" s="4" t="s">
        <v>19</v>
      </c>
      <c r="B19" s="5" t="s">
        <v>20</v>
      </c>
      <c r="C19" s="10">
        <f>C20+C21+C22+C23</f>
        <v>92064035.84</v>
      </c>
      <c r="D19" s="10">
        <f>D20+D21+D22+D23</f>
        <v>62225654.36</v>
      </c>
      <c r="E19" s="10">
        <f>E20+E21+E22+E23</f>
        <v>133904804.94</v>
      </c>
      <c r="F19" s="10">
        <f>F20+F21+F22+F23</f>
        <v>44707623.18</v>
      </c>
      <c r="G19" s="10">
        <f t="shared" si="0"/>
        <v>41840769.099999994</v>
      </c>
      <c r="H19" s="10">
        <f t="shared" si="1"/>
        <v>145.44746351628115</v>
      </c>
      <c r="I19" s="10">
        <f t="shared" si="2"/>
        <v>-17518031.18</v>
      </c>
      <c r="J19" s="10">
        <f t="shared" si="3"/>
        <v>71.84757418756696</v>
      </c>
    </row>
    <row r="20" spans="1:10" ht="20.25" customHeight="1" outlineLevel="1">
      <c r="A20" s="6" t="s">
        <v>21</v>
      </c>
      <c r="B20" s="7" t="s">
        <v>22</v>
      </c>
      <c r="C20" s="11">
        <v>4526614.74</v>
      </c>
      <c r="D20" s="11">
        <v>2297892.21</v>
      </c>
      <c r="E20" s="11">
        <v>5217989.05</v>
      </c>
      <c r="F20" s="11">
        <v>1759710.3</v>
      </c>
      <c r="G20" s="11">
        <f t="shared" si="0"/>
        <v>691374.3099999996</v>
      </c>
      <c r="H20" s="11">
        <f t="shared" si="1"/>
        <v>115.27353993461347</v>
      </c>
      <c r="I20" s="11">
        <f t="shared" si="2"/>
        <v>-538181.9099999999</v>
      </c>
      <c r="J20" s="11">
        <f t="shared" si="3"/>
        <v>76.57932310062534</v>
      </c>
    </row>
    <row r="21" spans="1:10" ht="20.25" customHeight="1" outlineLevel="1">
      <c r="A21" s="6" t="s">
        <v>23</v>
      </c>
      <c r="B21" s="7" t="s">
        <v>24</v>
      </c>
      <c r="C21" s="11">
        <v>62194849.25</v>
      </c>
      <c r="D21" s="11">
        <v>41355458.82</v>
      </c>
      <c r="E21" s="11">
        <v>106146592.17</v>
      </c>
      <c r="F21" s="11">
        <v>26012075.27</v>
      </c>
      <c r="G21" s="11">
        <f t="shared" si="0"/>
        <v>43951742.92</v>
      </c>
      <c r="H21" s="11">
        <f t="shared" si="1"/>
        <v>170.66781807498313</v>
      </c>
      <c r="I21" s="11">
        <f t="shared" si="2"/>
        <v>-15343383.55</v>
      </c>
      <c r="J21" s="11">
        <f t="shared" si="3"/>
        <v>62.89877083269173</v>
      </c>
    </row>
    <row r="22" spans="1:10" ht="18" customHeight="1" outlineLevel="1">
      <c r="A22" s="6" t="s">
        <v>88</v>
      </c>
      <c r="B22" s="7" t="s">
        <v>87</v>
      </c>
      <c r="C22" s="11">
        <v>183342.23</v>
      </c>
      <c r="D22" s="11">
        <v>137506.68</v>
      </c>
      <c r="E22" s="11">
        <v>183342.24</v>
      </c>
      <c r="F22" s="11">
        <v>137506.68</v>
      </c>
      <c r="G22" s="11">
        <f t="shared" si="0"/>
        <v>0.009999999980209395</v>
      </c>
      <c r="H22" s="11">
        <f t="shared" si="1"/>
        <v>100.00000545428077</v>
      </c>
      <c r="I22" s="11">
        <f t="shared" si="2"/>
        <v>0</v>
      </c>
      <c r="J22" s="11">
        <f t="shared" si="3"/>
        <v>100</v>
      </c>
    </row>
    <row r="23" spans="1:10" ht="31.5" outlineLevel="1">
      <c r="A23" s="6" t="s">
        <v>25</v>
      </c>
      <c r="B23" s="7" t="s">
        <v>26</v>
      </c>
      <c r="C23" s="11">
        <v>25159229.62</v>
      </c>
      <c r="D23" s="11">
        <v>18434796.65</v>
      </c>
      <c r="E23" s="11">
        <v>22356881.48</v>
      </c>
      <c r="F23" s="11">
        <v>16798330.93</v>
      </c>
      <c r="G23" s="11">
        <f t="shared" si="0"/>
        <v>-2802348.1400000006</v>
      </c>
      <c r="H23" s="11">
        <f t="shared" si="1"/>
        <v>88.86155028462275</v>
      </c>
      <c r="I23" s="11">
        <f t="shared" si="2"/>
        <v>-1636465.7199999988</v>
      </c>
      <c r="J23" s="11">
        <f t="shared" si="3"/>
        <v>91.1229521482137</v>
      </c>
    </row>
    <row r="24" spans="1:10" ht="33" customHeight="1">
      <c r="A24" s="4" t="s">
        <v>27</v>
      </c>
      <c r="B24" s="5" t="s">
        <v>28</v>
      </c>
      <c r="C24" s="10">
        <f>C25+C26+C27+C28</f>
        <v>706783698.43</v>
      </c>
      <c r="D24" s="10">
        <f>D25+D26+D27+D28</f>
        <v>328199305.78000003</v>
      </c>
      <c r="E24" s="10">
        <f>E25+E26+E27+E28</f>
        <v>937330911.2</v>
      </c>
      <c r="F24" s="10">
        <f>F25+F26+F27+F28</f>
        <v>358904162.89</v>
      </c>
      <c r="G24" s="10">
        <f t="shared" si="0"/>
        <v>230547212.7700001</v>
      </c>
      <c r="H24" s="10">
        <f t="shared" si="1"/>
        <v>132.6192034822141</v>
      </c>
      <c r="I24" s="10">
        <f t="shared" si="2"/>
        <v>30704857.109999955</v>
      </c>
      <c r="J24" s="10">
        <f t="shared" si="3"/>
        <v>109.35555212008346</v>
      </c>
    </row>
    <row r="25" spans="1:10" ht="23.25" customHeight="1" outlineLevel="1">
      <c r="A25" s="6" t="s">
        <v>29</v>
      </c>
      <c r="B25" s="7" t="s">
        <v>30</v>
      </c>
      <c r="C25" s="11">
        <v>39466148.16</v>
      </c>
      <c r="D25" s="11">
        <v>11434424.72</v>
      </c>
      <c r="E25" s="11">
        <v>20087419.86</v>
      </c>
      <c r="F25" s="11">
        <v>13712371.72</v>
      </c>
      <c r="G25" s="11">
        <f t="shared" si="0"/>
        <v>-19378728.299999997</v>
      </c>
      <c r="H25" s="11">
        <f t="shared" si="1"/>
        <v>50.89784738698959</v>
      </c>
      <c r="I25" s="11">
        <f t="shared" si="2"/>
        <v>2277947</v>
      </c>
      <c r="J25" s="11">
        <f t="shared" si="3"/>
        <v>119.92183302423281</v>
      </c>
    </row>
    <row r="26" spans="1:10" ht="22.5" customHeight="1" outlineLevel="1">
      <c r="A26" s="6" t="s">
        <v>31</v>
      </c>
      <c r="B26" s="7" t="s">
        <v>32</v>
      </c>
      <c r="C26" s="11">
        <v>242223180.35</v>
      </c>
      <c r="D26" s="11">
        <v>2797359.7</v>
      </c>
      <c r="E26" s="11">
        <v>497558929.3</v>
      </c>
      <c r="F26" s="11">
        <v>44047415.98</v>
      </c>
      <c r="G26" s="11">
        <f t="shared" si="0"/>
        <v>255335748.95000002</v>
      </c>
      <c r="H26" s="11">
        <f t="shared" si="1"/>
        <v>205.41342433909628</v>
      </c>
      <c r="I26" s="11">
        <f t="shared" si="2"/>
        <v>41250056.279999994</v>
      </c>
      <c r="J26" s="11">
        <f t="shared" si="3"/>
        <v>1574.6067972595729</v>
      </c>
    </row>
    <row r="27" spans="1:10" ht="22.5" customHeight="1" outlineLevel="1">
      <c r="A27" s="6" t="s">
        <v>33</v>
      </c>
      <c r="B27" s="7" t="s">
        <v>34</v>
      </c>
      <c r="C27" s="11">
        <v>370206424.04</v>
      </c>
      <c r="D27" s="11">
        <v>275321107.76</v>
      </c>
      <c r="E27" s="11">
        <v>366871084.83</v>
      </c>
      <c r="F27" s="11">
        <v>265125686.88</v>
      </c>
      <c r="G27" s="11">
        <f t="shared" si="0"/>
        <v>-3335339.210000038</v>
      </c>
      <c r="H27" s="11">
        <f t="shared" si="1"/>
        <v>99.09905960744764</v>
      </c>
      <c r="I27" s="11">
        <f t="shared" si="2"/>
        <v>-10195420.879999995</v>
      </c>
      <c r="J27" s="11">
        <f t="shared" si="3"/>
        <v>96.29689820626196</v>
      </c>
    </row>
    <row r="28" spans="1:10" ht="31.5" outlineLevel="1">
      <c r="A28" s="6" t="s">
        <v>35</v>
      </c>
      <c r="B28" s="7" t="s">
        <v>36</v>
      </c>
      <c r="C28" s="11">
        <v>54887945.88</v>
      </c>
      <c r="D28" s="11">
        <v>38646413.6</v>
      </c>
      <c r="E28" s="11">
        <v>52813477.21</v>
      </c>
      <c r="F28" s="11">
        <v>36018688.31</v>
      </c>
      <c r="G28" s="11">
        <f t="shared" si="0"/>
        <v>-2074468.6700000018</v>
      </c>
      <c r="H28" s="11">
        <f t="shared" si="1"/>
        <v>96.22053870528265</v>
      </c>
      <c r="I28" s="11">
        <f t="shared" si="2"/>
        <v>-2627725.289999999</v>
      </c>
      <c r="J28" s="11">
        <f t="shared" si="3"/>
        <v>93.20059729940891</v>
      </c>
    </row>
    <row r="29" spans="1:10" ht="24.75" customHeight="1">
      <c r="A29" s="4" t="s">
        <v>37</v>
      </c>
      <c r="B29" s="5" t="s">
        <v>38</v>
      </c>
      <c r="C29" s="10">
        <f>C30+C31+C32+C33+C34+C35</f>
        <v>2568763530.05</v>
      </c>
      <c r="D29" s="10">
        <f>D30+D31+D32+D33+D34+D35</f>
        <v>2161068118.7</v>
      </c>
      <c r="E29" s="10">
        <f>E30+E31+E32+E33+E34+E35</f>
        <v>2858420229.6800003</v>
      </c>
      <c r="F29" s="10">
        <f>F30+F31+F32+F33+F34+F35</f>
        <v>2161874603.03</v>
      </c>
      <c r="G29" s="10">
        <f t="shared" si="0"/>
        <v>289656699.6300001</v>
      </c>
      <c r="H29" s="10">
        <f t="shared" si="1"/>
        <v>111.27611382836638</v>
      </c>
      <c r="I29" s="10">
        <f t="shared" si="2"/>
        <v>806484.3300004005</v>
      </c>
      <c r="J29" s="10">
        <f t="shared" si="3"/>
        <v>100.0373187833841</v>
      </c>
    </row>
    <row r="30" spans="1:10" ht="21.75" customHeight="1" outlineLevel="1">
      <c r="A30" s="6" t="s">
        <v>39</v>
      </c>
      <c r="B30" s="7" t="s">
        <v>40</v>
      </c>
      <c r="C30" s="11">
        <v>1120959985.62</v>
      </c>
      <c r="D30" s="11">
        <v>964603140.56</v>
      </c>
      <c r="E30" s="11">
        <v>1299090537.92</v>
      </c>
      <c r="F30" s="11">
        <v>980618166.83</v>
      </c>
      <c r="G30" s="11">
        <f t="shared" si="0"/>
        <v>178130552.3000002</v>
      </c>
      <c r="H30" s="11">
        <f t="shared" si="1"/>
        <v>115.89089303678193</v>
      </c>
      <c r="I30" s="11">
        <f t="shared" si="2"/>
        <v>16015026.2700001</v>
      </c>
      <c r="J30" s="11">
        <f t="shared" si="3"/>
        <v>101.66027100644754</v>
      </c>
    </row>
    <row r="31" spans="1:10" ht="20.25" customHeight="1" outlineLevel="1">
      <c r="A31" s="6" t="s">
        <v>41</v>
      </c>
      <c r="B31" s="7" t="s">
        <v>42</v>
      </c>
      <c r="C31" s="11">
        <v>1186201443.59</v>
      </c>
      <c r="D31" s="11">
        <v>1003562783.14</v>
      </c>
      <c r="E31" s="11">
        <v>1306302556.22</v>
      </c>
      <c r="F31" s="11">
        <v>1000829192.86</v>
      </c>
      <c r="G31" s="11">
        <f t="shared" si="0"/>
        <v>120101112.63000011</v>
      </c>
      <c r="H31" s="11">
        <f t="shared" si="1"/>
        <v>110.12484964328809</v>
      </c>
      <c r="I31" s="11">
        <f t="shared" si="2"/>
        <v>-2733590.2799999714</v>
      </c>
      <c r="J31" s="11">
        <f t="shared" si="3"/>
        <v>99.72761143339264</v>
      </c>
    </row>
    <row r="32" spans="1:10" ht="21" customHeight="1" outlineLevel="1">
      <c r="A32" s="6" t="s">
        <v>73</v>
      </c>
      <c r="B32" s="7" t="s">
        <v>74</v>
      </c>
      <c r="C32" s="11">
        <v>163365064.07</v>
      </c>
      <c r="D32" s="11">
        <v>125509825.13</v>
      </c>
      <c r="E32" s="11">
        <v>156363281.09</v>
      </c>
      <c r="F32" s="11">
        <v>113482649.73</v>
      </c>
      <c r="G32" s="11">
        <f t="shared" si="0"/>
        <v>-7001782.979999989</v>
      </c>
      <c r="H32" s="11">
        <f t="shared" si="1"/>
        <v>95.71402672911768</v>
      </c>
      <c r="I32" s="11">
        <f t="shared" si="2"/>
        <v>-12027175.399999991</v>
      </c>
      <c r="J32" s="11">
        <f t="shared" si="3"/>
        <v>90.41734351271501</v>
      </c>
    </row>
    <row r="33" spans="1:10" ht="36.75" customHeight="1" outlineLevel="1">
      <c r="A33" s="6" t="s">
        <v>86</v>
      </c>
      <c r="B33" s="7" t="s">
        <v>85</v>
      </c>
      <c r="C33" s="11">
        <v>760520</v>
      </c>
      <c r="D33" s="11">
        <v>208420</v>
      </c>
      <c r="E33" s="11">
        <v>575015</v>
      </c>
      <c r="F33" s="11">
        <v>215950</v>
      </c>
      <c r="G33" s="11">
        <f t="shared" si="0"/>
        <v>-185505</v>
      </c>
      <c r="H33" s="11">
        <f t="shared" si="1"/>
        <v>75.6081365381581</v>
      </c>
      <c r="I33" s="11">
        <f t="shared" si="2"/>
        <v>7530</v>
      </c>
      <c r="J33" s="11">
        <f t="shared" si="3"/>
        <v>103.61289703483352</v>
      </c>
    </row>
    <row r="34" spans="1:10" ht="21" customHeight="1" outlineLevel="1">
      <c r="A34" s="6" t="s">
        <v>75</v>
      </c>
      <c r="B34" s="7" t="s">
        <v>76</v>
      </c>
      <c r="C34" s="11">
        <v>13404500.77</v>
      </c>
      <c r="D34" s="11">
        <v>11604783.77</v>
      </c>
      <c r="E34" s="11">
        <v>13687768.45</v>
      </c>
      <c r="F34" s="11">
        <v>10594272.49</v>
      </c>
      <c r="G34" s="11">
        <f t="shared" si="0"/>
        <v>283267.6799999997</v>
      </c>
      <c r="H34" s="11">
        <f t="shared" si="1"/>
        <v>102.11322812285533</v>
      </c>
      <c r="I34" s="11">
        <f t="shared" si="2"/>
        <v>-1010511.2799999993</v>
      </c>
      <c r="J34" s="11">
        <f t="shared" si="3"/>
        <v>91.29228687041706</v>
      </c>
    </row>
    <row r="35" spans="1:10" ht="21.75" customHeight="1" outlineLevel="1">
      <c r="A35" s="6" t="s">
        <v>43</v>
      </c>
      <c r="B35" s="7" t="s">
        <v>44</v>
      </c>
      <c r="C35" s="11">
        <v>84072016</v>
      </c>
      <c r="D35" s="11">
        <v>55579166.1</v>
      </c>
      <c r="E35" s="11">
        <v>82401071</v>
      </c>
      <c r="F35" s="11">
        <v>56134371.12</v>
      </c>
      <c r="G35" s="11">
        <f t="shared" si="0"/>
        <v>-1670945</v>
      </c>
      <c r="H35" s="11">
        <f t="shared" si="1"/>
        <v>98.01248372585712</v>
      </c>
      <c r="I35" s="11">
        <f t="shared" si="2"/>
        <v>555205.0199999958</v>
      </c>
      <c r="J35" s="11">
        <f t="shared" si="3"/>
        <v>100.99894449477895</v>
      </c>
    </row>
    <row r="36" spans="1:10" ht="27" customHeight="1">
      <c r="A36" s="4" t="s">
        <v>45</v>
      </c>
      <c r="B36" s="5" t="s">
        <v>46</v>
      </c>
      <c r="C36" s="10">
        <f>C37+C38</f>
        <v>254104371.11</v>
      </c>
      <c r="D36" s="10">
        <f>D37+D38</f>
        <v>184440541.23</v>
      </c>
      <c r="E36" s="10">
        <f>E37+E38</f>
        <v>263806033.7</v>
      </c>
      <c r="F36" s="10">
        <f>F37+F38</f>
        <v>186679572.26999998</v>
      </c>
      <c r="G36" s="10">
        <f t="shared" si="0"/>
        <v>9701662.589999974</v>
      </c>
      <c r="H36" s="10">
        <f t="shared" si="1"/>
        <v>103.81798335369848</v>
      </c>
      <c r="I36" s="10">
        <f t="shared" si="2"/>
        <v>2239031.0399999917</v>
      </c>
      <c r="J36" s="10">
        <f t="shared" si="3"/>
        <v>101.21395818135662</v>
      </c>
    </row>
    <row r="37" spans="1:10" ht="18.75" customHeight="1" outlineLevel="1">
      <c r="A37" s="6" t="s">
        <v>47</v>
      </c>
      <c r="B37" s="7" t="s">
        <v>48</v>
      </c>
      <c r="C37" s="11">
        <v>174525630.93</v>
      </c>
      <c r="D37" s="11">
        <v>127986879.66</v>
      </c>
      <c r="E37" s="11">
        <v>178579292.75</v>
      </c>
      <c r="F37" s="11">
        <v>126036443.16</v>
      </c>
      <c r="G37" s="11">
        <f t="shared" si="0"/>
        <v>4053661.819999993</v>
      </c>
      <c r="H37" s="11">
        <f t="shared" si="1"/>
        <v>102.32267421031463</v>
      </c>
      <c r="I37" s="11">
        <f t="shared" si="2"/>
        <v>-1950436.5</v>
      </c>
      <c r="J37" s="11">
        <f t="shared" si="3"/>
        <v>98.47606527701794</v>
      </c>
    </row>
    <row r="38" spans="1:10" ht="31.5" outlineLevel="1">
      <c r="A38" s="6" t="s">
        <v>49</v>
      </c>
      <c r="B38" s="7" t="s">
        <v>50</v>
      </c>
      <c r="C38" s="11">
        <v>79578740.18</v>
      </c>
      <c r="D38" s="11">
        <v>56453661.57</v>
      </c>
      <c r="E38" s="11">
        <v>85226740.95</v>
      </c>
      <c r="F38" s="11">
        <v>60643129.11</v>
      </c>
      <c r="G38" s="11">
        <f t="shared" si="0"/>
        <v>5648000.769999996</v>
      </c>
      <c r="H38" s="11">
        <f t="shared" si="1"/>
        <v>107.09737394337321</v>
      </c>
      <c r="I38" s="11">
        <f t="shared" si="2"/>
        <v>4189467.539999999</v>
      </c>
      <c r="J38" s="11">
        <f t="shared" si="3"/>
        <v>107.4210731837212</v>
      </c>
    </row>
    <row r="39" spans="1:10" ht="25.5" customHeight="1">
      <c r="A39" s="4" t="s">
        <v>51</v>
      </c>
      <c r="B39" s="5" t="s">
        <v>52</v>
      </c>
      <c r="C39" s="10">
        <f>C40+C41+C42</f>
        <v>131145845.85</v>
      </c>
      <c r="D39" s="10">
        <f>D40+D41+D42</f>
        <v>106720672.81</v>
      </c>
      <c r="E39" s="10">
        <f>E40+E41+E42</f>
        <v>138996432.85</v>
      </c>
      <c r="F39" s="10">
        <f>F40+F41+F42</f>
        <v>121314052.78</v>
      </c>
      <c r="G39" s="10">
        <f t="shared" si="0"/>
        <v>7850587</v>
      </c>
      <c r="H39" s="10">
        <f t="shared" si="1"/>
        <v>105.9861499608453</v>
      </c>
      <c r="I39" s="10">
        <f t="shared" si="2"/>
        <v>14593379.969999999</v>
      </c>
      <c r="J39" s="10">
        <f t="shared" si="3"/>
        <v>113.67437028436026</v>
      </c>
    </row>
    <row r="40" spans="1:10" ht="19.5" customHeight="1" outlineLevel="1">
      <c r="A40" s="6" t="s">
        <v>53</v>
      </c>
      <c r="B40" s="7" t="s">
        <v>54</v>
      </c>
      <c r="C40" s="11">
        <v>21200000</v>
      </c>
      <c r="D40" s="11">
        <v>15834600.84</v>
      </c>
      <c r="E40" s="11">
        <v>21500000</v>
      </c>
      <c r="F40" s="11">
        <v>16314692.65</v>
      </c>
      <c r="G40" s="11">
        <f t="shared" si="0"/>
        <v>300000</v>
      </c>
      <c r="H40" s="11">
        <f t="shared" si="1"/>
        <v>101.41509433962264</v>
      </c>
      <c r="I40" s="11">
        <f t="shared" si="2"/>
        <v>480091.8100000005</v>
      </c>
      <c r="J40" s="11">
        <f t="shared" si="3"/>
        <v>103.031916085862</v>
      </c>
    </row>
    <row r="41" spans="1:10" ht="19.5" customHeight="1" outlineLevel="1">
      <c r="A41" s="6" t="s">
        <v>55</v>
      </c>
      <c r="B41" s="7" t="s">
        <v>56</v>
      </c>
      <c r="C41" s="11">
        <v>11497062</v>
      </c>
      <c r="D41" s="11">
        <v>8525831.97</v>
      </c>
      <c r="E41" s="11">
        <v>14648954</v>
      </c>
      <c r="F41" s="11">
        <v>12068131.44</v>
      </c>
      <c r="G41" s="11">
        <f t="shared" si="0"/>
        <v>3151892</v>
      </c>
      <c r="H41" s="11">
        <f t="shared" si="1"/>
        <v>127.41476039704753</v>
      </c>
      <c r="I41" s="11">
        <f t="shared" si="2"/>
        <v>3542299.469999999</v>
      </c>
      <c r="J41" s="11">
        <f t="shared" si="3"/>
        <v>141.54784521281152</v>
      </c>
    </row>
    <row r="42" spans="1:10" ht="19.5" customHeight="1" outlineLevel="1">
      <c r="A42" s="6" t="s">
        <v>57</v>
      </c>
      <c r="B42" s="7" t="s">
        <v>58</v>
      </c>
      <c r="C42" s="11">
        <v>98448783.85</v>
      </c>
      <c r="D42" s="11">
        <v>82360240</v>
      </c>
      <c r="E42" s="11">
        <v>102847478.85</v>
      </c>
      <c r="F42" s="11">
        <v>92931228.69</v>
      </c>
      <c r="G42" s="11">
        <f t="shared" si="0"/>
        <v>4398695</v>
      </c>
      <c r="H42" s="11">
        <f t="shared" si="1"/>
        <v>104.46800339017088</v>
      </c>
      <c r="I42" s="11">
        <f t="shared" si="2"/>
        <v>10570988.689999998</v>
      </c>
      <c r="J42" s="11">
        <f t="shared" si="3"/>
        <v>112.83506299884507</v>
      </c>
    </row>
    <row r="43" spans="1:10" ht="27.75" customHeight="1">
      <c r="A43" s="4" t="s">
        <v>59</v>
      </c>
      <c r="B43" s="5" t="s">
        <v>60</v>
      </c>
      <c r="C43" s="10">
        <f>C44+C45</f>
        <v>229918086.61</v>
      </c>
      <c r="D43" s="10">
        <f>D44+D45</f>
        <v>140569194.65</v>
      </c>
      <c r="E43" s="10">
        <f>E44+E45</f>
        <v>413906772.09999996</v>
      </c>
      <c r="F43" s="10">
        <f>F44+F45</f>
        <v>201181091.13</v>
      </c>
      <c r="G43" s="10">
        <f t="shared" si="0"/>
        <v>183988685.48999995</v>
      </c>
      <c r="H43" s="10">
        <f t="shared" si="1"/>
        <v>180.02358065987733</v>
      </c>
      <c r="I43" s="10">
        <f t="shared" si="2"/>
        <v>60611896.47999999</v>
      </c>
      <c r="J43" s="10">
        <f t="shared" si="3"/>
        <v>143.11890427409514</v>
      </c>
    </row>
    <row r="44" spans="1:10" ht="20.25" customHeight="1" outlineLevel="1">
      <c r="A44" s="6" t="s">
        <v>61</v>
      </c>
      <c r="B44" s="7" t="s">
        <v>62</v>
      </c>
      <c r="C44" s="11">
        <v>209903557.61</v>
      </c>
      <c r="D44" s="11">
        <v>127880856.31</v>
      </c>
      <c r="E44" s="11">
        <v>356057610.9</v>
      </c>
      <c r="F44" s="11">
        <v>186736151.65</v>
      </c>
      <c r="G44" s="11">
        <f t="shared" si="0"/>
        <v>146154053.28999996</v>
      </c>
      <c r="H44" s="11">
        <f t="shared" si="1"/>
        <v>169.62914538187752</v>
      </c>
      <c r="I44" s="11">
        <f t="shared" si="2"/>
        <v>58855295.34</v>
      </c>
      <c r="J44" s="11">
        <f t="shared" si="3"/>
        <v>146.02353865798884</v>
      </c>
    </row>
    <row r="45" spans="1:10" ht="31.5" outlineLevel="1">
      <c r="A45" s="6" t="s">
        <v>63</v>
      </c>
      <c r="B45" s="7" t="s">
        <v>64</v>
      </c>
      <c r="C45" s="11">
        <v>20014529</v>
      </c>
      <c r="D45" s="11">
        <v>12688338.34</v>
      </c>
      <c r="E45" s="11">
        <v>57849161.2</v>
      </c>
      <c r="F45" s="11">
        <v>14444939.48</v>
      </c>
      <c r="G45" s="11">
        <f t="shared" si="0"/>
        <v>37834632.2</v>
      </c>
      <c r="H45" s="11">
        <f t="shared" si="1"/>
        <v>289.0358359169981</v>
      </c>
      <c r="I45" s="11">
        <f t="shared" si="2"/>
        <v>1756601.1400000006</v>
      </c>
      <c r="J45" s="11">
        <f t="shared" si="3"/>
        <v>113.84421736660595</v>
      </c>
    </row>
    <row r="46" spans="1:10" ht="28.5" customHeight="1">
      <c r="A46" s="4" t="s">
        <v>65</v>
      </c>
      <c r="B46" s="5" t="s">
        <v>66</v>
      </c>
      <c r="C46" s="10">
        <f>C47</f>
        <v>6000000</v>
      </c>
      <c r="D46" s="10">
        <f>D47</f>
        <v>4700000</v>
      </c>
      <c r="E46" s="10">
        <f>E47</f>
        <v>6000000</v>
      </c>
      <c r="F46" s="10">
        <f>F47</f>
        <v>4900000</v>
      </c>
      <c r="G46" s="10">
        <f t="shared" si="0"/>
        <v>0</v>
      </c>
      <c r="H46" s="10">
        <f t="shared" si="1"/>
        <v>100</v>
      </c>
      <c r="I46" s="10">
        <f t="shared" si="2"/>
        <v>200000</v>
      </c>
      <c r="J46" s="10">
        <f t="shared" si="3"/>
        <v>104.25531914893618</v>
      </c>
    </row>
    <row r="47" spans="1:10" ht="23.25" customHeight="1" outlineLevel="1">
      <c r="A47" s="6" t="s">
        <v>67</v>
      </c>
      <c r="B47" s="7" t="s">
        <v>68</v>
      </c>
      <c r="C47" s="11">
        <v>6000000</v>
      </c>
      <c r="D47" s="11">
        <v>4700000</v>
      </c>
      <c r="E47" s="11">
        <v>6000000</v>
      </c>
      <c r="F47" s="11">
        <v>4900000</v>
      </c>
      <c r="G47" s="11">
        <f t="shared" si="0"/>
        <v>0</v>
      </c>
      <c r="H47" s="11">
        <f t="shared" si="1"/>
        <v>100</v>
      </c>
      <c r="I47" s="11">
        <f t="shared" si="2"/>
        <v>200000</v>
      </c>
      <c r="J47" s="11">
        <f t="shared" si="3"/>
        <v>104.25531914893618</v>
      </c>
    </row>
    <row r="48" spans="1:10" ht="38.25" customHeight="1">
      <c r="A48" s="4" t="s">
        <v>91</v>
      </c>
      <c r="B48" s="5" t="s">
        <v>69</v>
      </c>
      <c r="C48" s="10">
        <f>C49</f>
        <v>24053768.61</v>
      </c>
      <c r="D48" s="10">
        <f>D49</f>
        <v>9606938.51</v>
      </c>
      <c r="E48" s="10">
        <f>E49</f>
        <v>32186670.25</v>
      </c>
      <c r="F48" s="10">
        <f>F49</f>
        <v>16753932.1</v>
      </c>
      <c r="G48" s="10">
        <f t="shared" si="0"/>
        <v>8132901.640000001</v>
      </c>
      <c r="H48" s="10">
        <f t="shared" si="1"/>
        <v>133.81134063382845</v>
      </c>
      <c r="I48" s="10">
        <f t="shared" si="2"/>
        <v>7146993.59</v>
      </c>
      <c r="J48" s="10">
        <f t="shared" si="3"/>
        <v>174.39408072155965</v>
      </c>
    </row>
    <row r="49" spans="1:10" ht="34.5" customHeight="1" outlineLevel="1">
      <c r="A49" s="6" t="s">
        <v>90</v>
      </c>
      <c r="B49" s="7" t="s">
        <v>70</v>
      </c>
      <c r="C49" s="11">
        <v>24053768.61</v>
      </c>
      <c r="D49" s="11">
        <v>9606938.51</v>
      </c>
      <c r="E49" s="11">
        <v>32186670.25</v>
      </c>
      <c r="F49" s="11">
        <v>16753932.1</v>
      </c>
      <c r="G49" s="11">
        <f t="shared" si="0"/>
        <v>8132901.640000001</v>
      </c>
      <c r="H49" s="11">
        <f t="shared" si="1"/>
        <v>133.81134063382845</v>
      </c>
      <c r="I49" s="11">
        <f t="shared" si="2"/>
        <v>7146993.59</v>
      </c>
      <c r="J49" s="11">
        <f t="shared" si="3"/>
        <v>174.39408072155965</v>
      </c>
    </row>
    <row r="50" spans="1:10" ht="24" customHeight="1">
      <c r="A50" s="13" t="s">
        <v>84</v>
      </c>
      <c r="B50" s="9"/>
      <c r="C50" s="12">
        <f>C8+C16+C19+C24+C29+C36+C39+C43+C46+C48</f>
        <v>4417158151.34</v>
      </c>
      <c r="D50" s="12">
        <f>D8+D16+D19+D24+D29+D36+D39+D43+D46+D48</f>
        <v>3267294501.47</v>
      </c>
      <c r="E50" s="12">
        <f>E8+E16+E19+E24+E29+E36+E39+E43+E46+E48</f>
        <v>5191670665.680001</v>
      </c>
      <c r="F50" s="12">
        <f>F8+F16+F19+F24+F29+F36+F39+F43+F46+F48</f>
        <v>3392191142.3300004</v>
      </c>
      <c r="G50" s="12">
        <f>E50-C50</f>
        <v>774512514.3400011</v>
      </c>
      <c r="H50" s="12">
        <f>E50/C50*100</f>
        <v>117.53418120438009</v>
      </c>
      <c r="I50" s="12">
        <f>F50-D50</f>
        <v>124896640.86000061</v>
      </c>
      <c r="J50" s="12">
        <f t="shared" si="3"/>
        <v>103.8226318687773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Святчик</cp:lastModifiedBy>
  <cp:lastPrinted>2022-10-27T08:34:55Z</cp:lastPrinted>
  <dcterms:created xsi:type="dcterms:W3CDTF">2017-04-12T06:24:55Z</dcterms:created>
  <dcterms:modified xsi:type="dcterms:W3CDTF">2022-10-27T08:34:59Z</dcterms:modified>
  <cp:category/>
  <cp:version/>
  <cp:contentType/>
  <cp:contentStatus/>
</cp:coreProperties>
</file>