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_FilterDatabase" localSheetId="0" hidden="1">'Бюджет'!$A$7:$J$50</definedName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<sst xmlns="http://schemas.openxmlformats.org/spreadsheetml/2006/main" count="103" uniqueCount="97">
  <si>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</si>
  <si>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</si>
  <si>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</si>
  <si>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</si>
  <si>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</si>
  <si>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</si>
  <si>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</si>
  <si>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</si>
  <si>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</si>
  <si>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</si>
  <si>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</si>
  <si>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</si>
  <si>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</si>
  <si>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</si>
  <si>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</si>
  <si>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</si>
  <si>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</si>
  <si>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</si>
  <si>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</si>
  <si>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</si>
  <si>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</si>
  <si>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</si>
  <si>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</si>
  <si>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</si>
  <si>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</si>
  <si>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</si>
  <si>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</si>
  <si>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</si>
  <si>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</si>
  <si>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</si>
  <si>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</si>
  <si>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</si>
  <si>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</si>
  <si>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</si>
  <si>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</si>
  <si>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</si>
  <si>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</si>
  <si>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</si>
  <si>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</si>
  <si>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</si>
  <si>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</si>
  <si>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</si>
  <si>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</si>
  <si>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</si>
  <si>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</si>
  <si>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</si>
  <si>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</si>
  <si>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</si>
  <si>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</si>
  <si>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</si>
  <si>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</si>
  <si>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</si>
  <si>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</si>
  <si>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</si>
  <si>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</si>
  <si>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</si>
  <si>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</si>
  <si>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</si>
  <si>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</si>
  <si>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</si>
  <si>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</si>
  <si>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</si>
  <si>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</si>
  <si>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</si>
  <si>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</si>
  <si>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</si>
  <si>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</si>
  <si>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</si>
  <si>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</si>
  <si>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</si>
  <si>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</si>
  <si>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</si>
  <si>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</si>
  <si>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</si>
  <si>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</si>
  <si>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</si>
  <si>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</si>
  <si>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</si>
  <si>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</si>
  <si>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</si>
  <si>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</si>
  <si>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</si>
  <si>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</si>
  <si>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</si>
  <si>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</si>
  <si>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</si>
  <si>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</si>
  <si>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</si>
  <si>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</si>
  <si>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</si>
  <si>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</si>
  <si>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</si>
  <si>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2021 год 
(по состоянию на 01.07.2021)</t>
  </si>
  <si>
    <t>Данные о расходах бюджета МОГО "Ухта" по разделам и подразделам классификации расходов бюджетов 
за II квартал 2022 года в сравнении с II кварталом 2021 года</t>
  </si>
  <si>
    <t xml:space="preserve"> 2022 год 
(по состоянию на 01.07.2022)</t>
  </si>
  <si>
    <t>Отклонение 2022 года от 2021 года 
(+увеличение; - уменьшение)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</si>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</sst>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21" borderId="3">
      <alignment horizontal="center" vertical="top" shrinkToFit="1"/>
      <protection/>
    </xf>
    <xf numFmtId="0" fontId="33" fillId="21" borderId="4">
      <alignment horizontal="left" vertical="top" wrapText="1"/>
      <protection/>
    </xf>
    <xf numFmtId="49" fontId="33" fillId="21" borderId="4">
      <alignment horizontal="center" vertical="top" shrinkToFit="1"/>
      <protection/>
    </xf>
    <xf numFmtId="4" fontId="33" fillId="21" borderId="4">
      <alignment horizontal="right" vertical="top" shrinkToFit="1"/>
      <protection/>
    </xf>
    <xf numFmtId="4" fontId="33" fillId="21" borderId="5">
      <alignment horizontal="right" vertical="top" shrinkToFit="1"/>
      <protection/>
    </xf>
    <xf numFmtId="49" fontId="34" fillId="0" borderId="3">
      <alignment horizontal="center" vertical="top" shrinkToFit="1"/>
      <protection/>
    </xf>
    <xf numFmtId="0" fontId="35" fillId="0" borderId="4">
      <alignment horizontal="left" vertical="top" wrapText="1"/>
      <protection/>
    </xf>
    <xf numFmtId="49" fontId="35" fillId="0" borderId="4">
      <alignment horizontal="center" vertical="top" shrinkToFit="1"/>
      <protection/>
    </xf>
    <xf numFmtId="4" fontId="35" fillId="0" borderId="4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5" fillId="0" borderId="0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49" fontId="33" fillId="0" borderId="6">
      <alignment horizontal="center" vertical="center" wrapTex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7" applyNumberFormat="0" applyAlignment="0" applyProtection="0"/>
    <xf numFmtId="0" fontId="37" fillId="29" borderId="8" applyNumberFormat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30" borderId="13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st57" xfId="47"/>
    <cellStyle name="style0" xfId="48"/>
    <cellStyle name="td" xfId="49"/>
    <cellStyle name="tr" xfId="50"/>
    <cellStyle name="xl_bot_header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31">
      <selection activeCell="G11" sqref="G11"/>
    </sheetView>
  </sheetViews>
  <sheetFormatPr defaultColWidth="9.140625" defaultRowHeight="12.75" customHeight="1" outlineLevelRow="1"/>
  <cols>
    <col min="1" max="1" width="39.28125" style="0" customWidth="1"/>
    <col min="2" max="2" width="6.57421875" style="0" customWidth="1"/>
    <col min="3" max="6" width="18.7109375" style="0" bestFit="1" customWidth="1"/>
    <col min="7" max="7" width="16.7109375" style="0" bestFit="1" customWidth="1"/>
    <col min="8" max="8" width="10.7109375" style="0" customWidth="1"/>
    <col min="9" max="9" width="16.7109375" style="0" customWidth="1"/>
    <col min="10" max="10" width="8.8515625" style="0" customWidth="1"/>
  </cols>
  <sheetData>
    <row r="1" spans="1:10" ht="15.75">
      <c r="A1" s="2"/>
      <c r="B1" s="1"/>
      <c r="C1" s="1"/>
      <c r="D1" s="1"/>
      <c r="E1" s="1"/>
      <c r="F1" s="1"/>
      <c r="G1" s="18" t="s">
        <v>89</v>
      </c>
      <c r="H1" s="18"/>
      <c r="I1" s="18"/>
      <c r="J1" s="18"/>
    </row>
    <row r="2" spans="1:10" ht="42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customHeight="1">
      <c r="A3" s="1"/>
      <c r="B3" s="1"/>
      <c r="C3" s="1"/>
      <c r="D3" s="1"/>
      <c r="E3" s="1"/>
      <c r="F3" s="1"/>
      <c r="G3" s="1"/>
      <c r="H3" s="1"/>
      <c r="J3" s="3" t="s">
        <v>83</v>
      </c>
    </row>
    <row r="4" spans="1:10" ht="35.25" customHeight="1">
      <c r="A4" s="17" t="s">
        <v>77</v>
      </c>
      <c r="B4" s="17" t="s">
        <v>78</v>
      </c>
      <c r="C4" s="17" t="s">
        <v>92</v>
      </c>
      <c r="D4" s="17"/>
      <c r="E4" s="17" t="s">
        <v>94</v>
      </c>
      <c r="F4" s="17"/>
      <c r="G4" s="17" t="s">
        <v>95</v>
      </c>
      <c r="H4" s="17"/>
      <c r="I4" s="17"/>
      <c r="J4" s="17"/>
    </row>
    <row r="5" spans="1:10" ht="15.75">
      <c r="A5" s="17"/>
      <c r="B5" s="17"/>
      <c r="C5" s="16" t="s">
        <v>79</v>
      </c>
      <c r="D5" s="16" t="s">
        <v>80</v>
      </c>
      <c r="E5" s="16" t="s">
        <v>79</v>
      </c>
      <c r="F5" s="16" t="s">
        <v>80</v>
      </c>
      <c r="G5" s="16" t="s">
        <v>79</v>
      </c>
      <c r="H5" s="16"/>
      <c r="I5" s="16" t="s">
        <v>80</v>
      </c>
      <c r="J5" s="16"/>
    </row>
    <row r="6" spans="1:10" ht="15.75">
      <c r="A6" s="17"/>
      <c r="B6" s="17"/>
      <c r="C6" s="16"/>
      <c r="D6" s="16"/>
      <c r="E6" s="16"/>
      <c r="F6" s="16"/>
      <c r="G6" s="11" t="s">
        <v>81</v>
      </c>
      <c r="H6" s="11" t="s">
        <v>82</v>
      </c>
      <c r="I6" s="11" t="s">
        <v>81</v>
      </c>
      <c r="J6" s="11" t="s">
        <v>82</v>
      </c>
    </row>
    <row r="7" spans="1:10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33" customHeight="1">
      <c r="A8" s="4" t="s">
        <v>0</v>
      </c>
      <c r="B8" s="5" t="s">
        <v>1</v>
      </c>
      <c r="C8" s="12">
        <f>C9+C10+C11+C12+C13+C14+C15</f>
        <v>377040804.3</v>
      </c>
      <c r="D8" s="12">
        <f>D9+D10+D11+D12+D13+D14+D15</f>
        <v>160201408.75</v>
      </c>
      <c r="E8" s="12">
        <f>E9+E10+E11+E12+E13+E14+E15</f>
        <v>385038400.73</v>
      </c>
      <c r="F8" s="12">
        <f>F9+F10+F11+F12+F13+F14+F15</f>
        <v>200449869.26</v>
      </c>
      <c r="G8" s="12">
        <f>E8-C8</f>
        <v>7997596.430000007</v>
      </c>
      <c r="H8" s="12">
        <f>E8/C8*100</f>
        <v>102.12114878251654</v>
      </c>
      <c r="I8" s="12">
        <f>F8-D8</f>
        <v>40248460.50999999</v>
      </c>
      <c r="J8" s="12">
        <f>F8/D8*100</f>
        <v>125.1236620352129</v>
      </c>
    </row>
    <row r="9" spans="1:10" ht="69" customHeight="1" outlineLevel="1">
      <c r="A9" s="6" t="s">
        <v>2</v>
      </c>
      <c r="B9" s="7" t="s">
        <v>3</v>
      </c>
      <c r="C9" s="13">
        <v>6086222</v>
      </c>
      <c r="D9" s="13">
        <v>2820406.04</v>
      </c>
      <c r="E9" s="13">
        <v>6145845</v>
      </c>
      <c r="F9" s="13">
        <v>2717390.79</v>
      </c>
      <c r="G9" s="13">
        <f aca="true" t="shared" si="0" ref="G9:G49">E9-C9</f>
        <v>59623</v>
      </c>
      <c r="H9" s="13">
        <f aca="true" t="shared" si="1" ref="H9:H49">E9/C9*100</f>
        <v>100.97963892871473</v>
      </c>
      <c r="I9" s="13">
        <f aca="true" t="shared" si="2" ref="I9:I49">F9-D9</f>
        <v>-103015.25</v>
      </c>
      <c r="J9" s="13">
        <f aca="true" t="shared" si="3" ref="J9:J50">F9/D9*100</f>
        <v>96.34750285813458</v>
      </c>
    </row>
    <row r="10" spans="1:10" ht="85.5" customHeight="1" outlineLevel="1">
      <c r="A10" s="6" t="s">
        <v>4</v>
      </c>
      <c r="B10" s="7" t="s">
        <v>5</v>
      </c>
      <c r="C10" s="13">
        <v>2592209</v>
      </c>
      <c r="D10" s="13">
        <v>1108292.22</v>
      </c>
      <c r="E10" s="13">
        <v>3197825</v>
      </c>
      <c r="F10" s="13">
        <v>1217154.09</v>
      </c>
      <c r="G10" s="13">
        <f t="shared" si="0"/>
        <v>605616</v>
      </c>
      <c r="H10" s="13">
        <f t="shared" si="1"/>
        <v>123.36293099823354</v>
      </c>
      <c r="I10" s="13">
        <f t="shared" si="2"/>
        <v>108861.87000000011</v>
      </c>
      <c r="J10" s="13">
        <f t="shared" si="3"/>
        <v>109.82248797162902</v>
      </c>
    </row>
    <row r="11" spans="1:10" ht="96.75" customHeight="1" outlineLevel="1">
      <c r="A11" s="6" t="s">
        <v>6</v>
      </c>
      <c r="B11" s="7" t="s">
        <v>7</v>
      </c>
      <c r="C11" s="13">
        <v>150131360.25</v>
      </c>
      <c r="D11" s="13">
        <v>60748269.62</v>
      </c>
      <c r="E11" s="13">
        <v>153600877</v>
      </c>
      <c r="F11" s="13">
        <v>64886449.73</v>
      </c>
      <c r="G11" s="13">
        <f t="shared" si="0"/>
        <v>3469516.75</v>
      </c>
      <c r="H11" s="13">
        <f t="shared" si="1"/>
        <v>102.31098735415607</v>
      </c>
      <c r="I11" s="13">
        <f t="shared" si="2"/>
        <v>4138180.1099999994</v>
      </c>
      <c r="J11" s="13">
        <f t="shared" si="3"/>
        <v>106.81201314191442</v>
      </c>
    </row>
    <row r="12" spans="1:10" ht="81" customHeight="1" outlineLevel="1">
      <c r="A12" s="6" t="s">
        <v>8</v>
      </c>
      <c r="B12" s="7" t="s">
        <v>9</v>
      </c>
      <c r="C12" s="13">
        <v>43433959</v>
      </c>
      <c r="D12" s="13">
        <v>20325379.11</v>
      </c>
      <c r="E12" s="13">
        <v>43500558</v>
      </c>
      <c r="F12" s="13">
        <v>17834177.66</v>
      </c>
      <c r="G12" s="13">
        <f t="shared" si="0"/>
        <v>66599</v>
      </c>
      <c r="H12" s="13">
        <f t="shared" si="1"/>
        <v>100.15333393854333</v>
      </c>
      <c r="I12" s="13">
        <f t="shared" si="2"/>
        <v>-2491201.4499999993</v>
      </c>
      <c r="J12" s="13">
        <f t="shared" si="3"/>
        <v>87.74339491274561</v>
      </c>
    </row>
    <row r="13" spans="1:10" ht="31.5" outlineLevel="1">
      <c r="A13" s="6" t="s">
        <v>71</v>
      </c>
      <c r="B13" s="7" t="s">
        <v>72</v>
      </c>
      <c r="C13" s="13">
        <v>962535</v>
      </c>
      <c r="D13" s="13">
        <v>962519.66</v>
      </c>
      <c r="E13" s="13">
        <v>2150000</v>
      </c>
      <c r="F13" s="13">
        <v>2150000</v>
      </c>
      <c r="G13" s="13">
        <f t="shared" si="0"/>
        <v>1187465</v>
      </c>
      <c r="H13" s="13">
        <f t="shared" si="1"/>
        <v>223.3685008856821</v>
      </c>
      <c r="I13" s="13">
        <f t="shared" si="2"/>
        <v>1187480.3399999999</v>
      </c>
      <c r="J13" s="13">
        <f t="shared" si="3"/>
        <v>223.37206078471166</v>
      </c>
    </row>
    <row r="14" spans="1:10" ht="21" customHeight="1" outlineLevel="1">
      <c r="A14" s="6" t="s">
        <v>10</v>
      </c>
      <c r="B14" s="7" t="s">
        <v>11</v>
      </c>
      <c r="C14" s="13">
        <v>7393421.49</v>
      </c>
      <c r="D14" s="13">
        <v>0</v>
      </c>
      <c r="E14" s="13">
        <v>4293000</v>
      </c>
      <c r="F14" s="13">
        <v>0</v>
      </c>
      <c r="G14" s="13">
        <f t="shared" si="0"/>
        <v>-3100421.49</v>
      </c>
      <c r="H14" s="13">
        <f t="shared" si="1"/>
        <v>58.06513271029541</v>
      </c>
      <c r="I14" s="13">
        <f t="shared" si="2"/>
        <v>0</v>
      </c>
      <c r="J14" s="13">
        <v>0</v>
      </c>
    </row>
    <row r="15" spans="1:10" ht="31.5" outlineLevel="1">
      <c r="A15" s="6" t="s">
        <v>12</v>
      </c>
      <c r="B15" s="7" t="s">
        <v>13</v>
      </c>
      <c r="C15" s="13">
        <v>166441097.56</v>
      </c>
      <c r="D15" s="13">
        <v>74236542.1</v>
      </c>
      <c r="E15" s="13">
        <v>172150295.73</v>
      </c>
      <c r="F15" s="13">
        <v>111644696.99</v>
      </c>
      <c r="G15" s="13">
        <f t="shared" si="0"/>
        <v>5709198.169999987</v>
      </c>
      <c r="H15" s="13">
        <f t="shared" si="1"/>
        <v>103.43016133256504</v>
      </c>
      <c r="I15" s="13">
        <f t="shared" si="2"/>
        <v>37408154.89</v>
      </c>
      <c r="J15" s="13">
        <f t="shared" si="3"/>
        <v>150.39048672230655</v>
      </c>
    </row>
    <row r="16" spans="1:10" ht="48" customHeight="1">
      <c r="A16" s="4" t="s">
        <v>14</v>
      </c>
      <c r="B16" s="5" t="s">
        <v>15</v>
      </c>
      <c r="C16" s="12">
        <f>C17+C18</f>
        <v>36576365.51</v>
      </c>
      <c r="D16" s="12">
        <f>D17+D18</f>
        <v>17501054.87</v>
      </c>
      <c r="E16" s="12">
        <f>E17+E18</f>
        <v>34762915</v>
      </c>
      <c r="F16" s="12">
        <f>F17+F18</f>
        <v>15084233.64</v>
      </c>
      <c r="G16" s="12">
        <f t="shared" si="0"/>
        <v>-1813450.509999998</v>
      </c>
      <c r="H16" s="12">
        <f t="shared" si="1"/>
        <v>95.04201556192291</v>
      </c>
      <c r="I16" s="12">
        <f t="shared" si="2"/>
        <v>-2416821.2300000004</v>
      </c>
      <c r="J16" s="12">
        <f t="shared" si="3"/>
        <v>86.19042538891257</v>
      </c>
    </row>
    <row r="17" spans="1:10" ht="68.25" customHeight="1" outlineLevel="1">
      <c r="A17" s="9" t="s">
        <v>96</v>
      </c>
      <c r="B17" s="7" t="s">
        <v>16</v>
      </c>
      <c r="C17" s="13">
        <v>35396365.51</v>
      </c>
      <c r="D17" s="13">
        <v>17091944.77</v>
      </c>
      <c r="E17" s="13">
        <v>33582915</v>
      </c>
      <c r="F17" s="13">
        <v>15041608.64</v>
      </c>
      <c r="G17" s="13">
        <f t="shared" si="0"/>
        <v>-1813450.509999998</v>
      </c>
      <c r="H17" s="13">
        <f t="shared" si="1"/>
        <v>94.87673244450006</v>
      </c>
      <c r="I17" s="13">
        <f t="shared" si="2"/>
        <v>-2050336.129999999</v>
      </c>
      <c r="J17" s="13">
        <f t="shared" si="3"/>
        <v>88.00407936258503</v>
      </c>
    </row>
    <row r="18" spans="1:10" ht="52.5" customHeight="1" outlineLevel="1">
      <c r="A18" s="6" t="s">
        <v>17</v>
      </c>
      <c r="B18" s="7" t="s">
        <v>18</v>
      </c>
      <c r="C18" s="13">
        <v>1180000</v>
      </c>
      <c r="D18" s="13">
        <v>409110.1</v>
      </c>
      <c r="E18" s="13">
        <v>1180000</v>
      </c>
      <c r="F18" s="13">
        <v>42625</v>
      </c>
      <c r="G18" s="13">
        <f t="shared" si="0"/>
        <v>0</v>
      </c>
      <c r="H18" s="13">
        <f t="shared" si="1"/>
        <v>100</v>
      </c>
      <c r="I18" s="13">
        <f t="shared" si="2"/>
        <v>-366485.1</v>
      </c>
      <c r="J18" s="13">
        <f t="shared" si="3"/>
        <v>10.418955679656895</v>
      </c>
    </row>
    <row r="19" spans="1:10" ht="24.75" customHeight="1">
      <c r="A19" s="4" t="s">
        <v>19</v>
      </c>
      <c r="B19" s="5" t="s">
        <v>20</v>
      </c>
      <c r="C19" s="12">
        <f>C20+C21+C22+C23</f>
        <v>91865890.72999999</v>
      </c>
      <c r="D19" s="12">
        <f>D20+D21+D22+D23</f>
        <v>13481322.73</v>
      </c>
      <c r="E19" s="12">
        <f>E20+E21+E22+E23</f>
        <v>114891254.10999998</v>
      </c>
      <c r="F19" s="12">
        <f>F20+F21+F22+F23</f>
        <v>16666034.09</v>
      </c>
      <c r="G19" s="12">
        <f t="shared" si="0"/>
        <v>23025363.379999995</v>
      </c>
      <c r="H19" s="12">
        <f t="shared" si="1"/>
        <v>125.0641050742904</v>
      </c>
      <c r="I19" s="12">
        <f t="shared" si="2"/>
        <v>3184711.3599999994</v>
      </c>
      <c r="J19" s="12">
        <f t="shared" si="3"/>
        <v>123.62313716378183</v>
      </c>
    </row>
    <row r="20" spans="1:10" ht="20.25" customHeight="1" outlineLevel="1">
      <c r="A20" s="6" t="s">
        <v>21</v>
      </c>
      <c r="B20" s="7" t="s">
        <v>22</v>
      </c>
      <c r="C20" s="13">
        <v>3933414.74</v>
      </c>
      <c r="D20" s="13">
        <v>438494.29</v>
      </c>
      <c r="E20" s="13">
        <v>5217989.05</v>
      </c>
      <c r="F20" s="13">
        <v>42099.13</v>
      </c>
      <c r="G20" s="13">
        <f t="shared" si="0"/>
        <v>1284574.3099999996</v>
      </c>
      <c r="H20" s="13">
        <f t="shared" si="1"/>
        <v>132.65799298855526</v>
      </c>
      <c r="I20" s="13">
        <f t="shared" si="2"/>
        <v>-396395.16</v>
      </c>
      <c r="J20" s="13">
        <f t="shared" si="3"/>
        <v>9.600838815939884</v>
      </c>
    </row>
    <row r="21" spans="1:10" ht="20.25" customHeight="1" outlineLevel="1">
      <c r="A21" s="6" t="s">
        <v>23</v>
      </c>
      <c r="B21" s="7" t="s">
        <v>24</v>
      </c>
      <c r="C21" s="13">
        <v>64792276.11</v>
      </c>
      <c r="D21" s="13">
        <v>2778829.92</v>
      </c>
      <c r="E21" s="13">
        <v>85310946.86</v>
      </c>
      <c r="F21" s="13">
        <v>5978079.56</v>
      </c>
      <c r="G21" s="13">
        <f t="shared" si="0"/>
        <v>20518670.75</v>
      </c>
      <c r="H21" s="13">
        <f t="shared" si="1"/>
        <v>131.66839009508598</v>
      </c>
      <c r="I21" s="13">
        <f t="shared" si="2"/>
        <v>3199249.6399999997</v>
      </c>
      <c r="J21" s="13">
        <f t="shared" si="3"/>
        <v>215.12937934682955</v>
      </c>
    </row>
    <row r="22" spans="1:10" ht="18" customHeight="1" outlineLevel="1">
      <c r="A22" s="6" t="s">
        <v>88</v>
      </c>
      <c r="B22" s="7" t="s">
        <v>87</v>
      </c>
      <c r="C22" s="13">
        <v>183342.23</v>
      </c>
      <c r="D22" s="13">
        <v>91671.12</v>
      </c>
      <c r="E22" s="13">
        <v>183342.24</v>
      </c>
      <c r="F22" s="13">
        <v>91671.12</v>
      </c>
      <c r="G22" s="13">
        <f t="shared" si="0"/>
        <v>0.009999999980209395</v>
      </c>
      <c r="H22" s="13">
        <f t="shared" si="1"/>
        <v>100.00000545428077</v>
      </c>
      <c r="I22" s="13">
        <f t="shared" si="2"/>
        <v>0</v>
      </c>
      <c r="J22" s="13">
        <f t="shared" si="3"/>
        <v>100</v>
      </c>
    </row>
    <row r="23" spans="1:10" ht="31.5" outlineLevel="1">
      <c r="A23" s="6" t="s">
        <v>25</v>
      </c>
      <c r="B23" s="7" t="s">
        <v>26</v>
      </c>
      <c r="C23" s="13">
        <v>22956857.65</v>
      </c>
      <c r="D23" s="13">
        <v>10172327.4</v>
      </c>
      <c r="E23" s="13">
        <v>24178975.96</v>
      </c>
      <c r="F23" s="13">
        <v>10554184.28</v>
      </c>
      <c r="G23" s="13">
        <f t="shared" si="0"/>
        <v>1222118.3100000024</v>
      </c>
      <c r="H23" s="13">
        <f t="shared" si="1"/>
        <v>105.3235435294865</v>
      </c>
      <c r="I23" s="13">
        <f t="shared" si="2"/>
        <v>381856.87999999896</v>
      </c>
      <c r="J23" s="13">
        <f t="shared" si="3"/>
        <v>103.75387917616573</v>
      </c>
    </row>
    <row r="24" spans="1:10" ht="33" customHeight="1">
      <c r="A24" s="4" t="s">
        <v>27</v>
      </c>
      <c r="B24" s="5" t="s">
        <v>28</v>
      </c>
      <c r="C24" s="12">
        <f>C25+C26+C27+C28</f>
        <v>713708686.02</v>
      </c>
      <c r="D24" s="12">
        <f>D25+D26+D27+D28</f>
        <v>181471399.23</v>
      </c>
      <c r="E24" s="12">
        <f>E25+E26+E27+E28</f>
        <v>827779777.9</v>
      </c>
      <c r="F24" s="12">
        <f>F25+F26+F27+F28</f>
        <v>222011106.16000003</v>
      </c>
      <c r="G24" s="12">
        <f t="shared" si="0"/>
        <v>114071091.88</v>
      </c>
      <c r="H24" s="12">
        <f t="shared" si="1"/>
        <v>115.98286445357951</v>
      </c>
      <c r="I24" s="12">
        <f t="shared" si="2"/>
        <v>40539706.93000004</v>
      </c>
      <c r="J24" s="12">
        <f t="shared" si="3"/>
        <v>122.33944693324335</v>
      </c>
    </row>
    <row r="25" spans="1:10" ht="23.25" customHeight="1" outlineLevel="1">
      <c r="A25" s="6" t="s">
        <v>29</v>
      </c>
      <c r="B25" s="7" t="s">
        <v>30</v>
      </c>
      <c r="C25" s="13">
        <v>57144648.16</v>
      </c>
      <c r="D25" s="13">
        <v>10371495.86</v>
      </c>
      <c r="E25" s="13">
        <v>12228136.49</v>
      </c>
      <c r="F25" s="13">
        <v>836415.41</v>
      </c>
      <c r="G25" s="13">
        <f t="shared" si="0"/>
        <v>-44916511.669999994</v>
      </c>
      <c r="H25" s="13">
        <f t="shared" si="1"/>
        <v>21.398568166457675</v>
      </c>
      <c r="I25" s="13">
        <f t="shared" si="2"/>
        <v>-9535080.45</v>
      </c>
      <c r="J25" s="13">
        <f t="shared" si="3"/>
        <v>8.064559069302854</v>
      </c>
    </row>
    <row r="26" spans="1:10" ht="22.5" customHeight="1" outlineLevel="1">
      <c r="A26" s="6" t="s">
        <v>31</v>
      </c>
      <c r="B26" s="7" t="s">
        <v>32</v>
      </c>
      <c r="C26" s="13">
        <v>241489461.01</v>
      </c>
      <c r="D26" s="13">
        <v>623975.43</v>
      </c>
      <c r="E26" s="13">
        <v>400085957.7</v>
      </c>
      <c r="F26" s="13">
        <v>31586410.27</v>
      </c>
      <c r="G26" s="13">
        <f t="shared" si="0"/>
        <v>158596496.69</v>
      </c>
      <c r="H26" s="13">
        <f t="shared" si="1"/>
        <v>165.67429320794773</v>
      </c>
      <c r="I26" s="13">
        <f t="shared" si="2"/>
        <v>30962434.84</v>
      </c>
      <c r="J26" s="13">
        <f t="shared" si="3"/>
        <v>5062.124043890638</v>
      </c>
    </row>
    <row r="27" spans="1:10" ht="22.5" customHeight="1" outlineLevel="1">
      <c r="A27" s="6" t="s">
        <v>33</v>
      </c>
      <c r="B27" s="7" t="s">
        <v>34</v>
      </c>
      <c r="C27" s="13">
        <v>360186630.97</v>
      </c>
      <c r="D27" s="13">
        <v>146038990.49</v>
      </c>
      <c r="E27" s="13">
        <v>362092527.1</v>
      </c>
      <c r="F27" s="13">
        <v>166520222.08</v>
      </c>
      <c r="G27" s="13">
        <f t="shared" si="0"/>
        <v>1905896.1299999952</v>
      </c>
      <c r="H27" s="13">
        <f t="shared" si="1"/>
        <v>100.52914127458517</v>
      </c>
      <c r="I27" s="13">
        <f t="shared" si="2"/>
        <v>20481231.590000004</v>
      </c>
      <c r="J27" s="13">
        <f t="shared" si="3"/>
        <v>114.02449545924686</v>
      </c>
    </row>
    <row r="28" spans="1:10" ht="31.5" outlineLevel="1">
      <c r="A28" s="6" t="s">
        <v>35</v>
      </c>
      <c r="B28" s="7" t="s">
        <v>36</v>
      </c>
      <c r="C28" s="13">
        <v>54887945.88</v>
      </c>
      <c r="D28" s="13">
        <v>24436937.45</v>
      </c>
      <c r="E28" s="13">
        <v>53373156.61</v>
      </c>
      <c r="F28" s="13">
        <v>23068058.4</v>
      </c>
      <c r="G28" s="13">
        <f t="shared" si="0"/>
        <v>-1514789.2700000033</v>
      </c>
      <c r="H28" s="13">
        <f t="shared" si="1"/>
        <v>97.24021504956343</v>
      </c>
      <c r="I28" s="13">
        <f t="shared" si="2"/>
        <v>-1368879.0500000007</v>
      </c>
      <c r="J28" s="13">
        <f t="shared" si="3"/>
        <v>94.39831994986753</v>
      </c>
    </row>
    <row r="29" spans="1:10" ht="24.75" customHeight="1">
      <c r="A29" s="4" t="s">
        <v>37</v>
      </c>
      <c r="B29" s="5" t="s">
        <v>38</v>
      </c>
      <c r="C29" s="12">
        <f>C30+C31+C32+C33+C34+C35</f>
        <v>2515337137.0800004</v>
      </c>
      <c r="D29" s="12">
        <f>D30+D31+D32+D33+D34+D35</f>
        <v>1672870384.7</v>
      </c>
      <c r="E29" s="12">
        <f>E30+E31+E32+E33+E34+E35</f>
        <v>2749328583.68</v>
      </c>
      <c r="F29" s="12">
        <f>F30+F31+F32+F33+F34+F35</f>
        <v>1644314726.75</v>
      </c>
      <c r="G29" s="12">
        <f t="shared" si="0"/>
        <v>233991446.59999943</v>
      </c>
      <c r="H29" s="12">
        <f t="shared" si="1"/>
        <v>109.30258783805161</v>
      </c>
      <c r="I29" s="12">
        <f t="shared" si="2"/>
        <v>-28555657.950000048</v>
      </c>
      <c r="J29" s="12">
        <f t="shared" si="3"/>
        <v>98.2930143177159</v>
      </c>
    </row>
    <row r="30" spans="1:10" ht="21.75" customHeight="1" outlineLevel="1">
      <c r="A30" s="6" t="s">
        <v>39</v>
      </c>
      <c r="B30" s="7" t="s">
        <v>40</v>
      </c>
      <c r="C30" s="13">
        <v>1100624247.48</v>
      </c>
      <c r="D30" s="13">
        <v>744775701.6</v>
      </c>
      <c r="E30" s="13">
        <v>1253553737.92</v>
      </c>
      <c r="F30" s="13">
        <v>721779865.03</v>
      </c>
      <c r="G30" s="13">
        <f t="shared" si="0"/>
        <v>152929490.44000006</v>
      </c>
      <c r="H30" s="13">
        <f t="shared" si="1"/>
        <v>113.89479568437176</v>
      </c>
      <c r="I30" s="13">
        <f t="shared" si="2"/>
        <v>-22995836.570000052</v>
      </c>
      <c r="J30" s="13">
        <f t="shared" si="3"/>
        <v>96.91238093286366</v>
      </c>
    </row>
    <row r="31" spans="1:10" ht="20.25" customHeight="1" outlineLevel="1">
      <c r="A31" s="6" t="s">
        <v>41</v>
      </c>
      <c r="B31" s="7" t="s">
        <v>42</v>
      </c>
      <c r="C31" s="13">
        <v>1146304237.57</v>
      </c>
      <c r="D31" s="13">
        <v>800382015.09</v>
      </c>
      <c r="E31" s="13">
        <v>1247601105.91</v>
      </c>
      <c r="F31" s="13">
        <v>792202185.79</v>
      </c>
      <c r="G31" s="13">
        <f t="shared" si="0"/>
        <v>101296868.34000015</v>
      </c>
      <c r="H31" s="13">
        <f t="shared" si="1"/>
        <v>108.83682228678965</v>
      </c>
      <c r="I31" s="13">
        <f t="shared" si="2"/>
        <v>-8179829.3000000715</v>
      </c>
      <c r="J31" s="13">
        <f t="shared" si="3"/>
        <v>98.97800935730918</v>
      </c>
    </row>
    <row r="32" spans="1:10" ht="21" customHeight="1" outlineLevel="1">
      <c r="A32" s="6" t="s">
        <v>73</v>
      </c>
      <c r="B32" s="7" t="s">
        <v>74</v>
      </c>
      <c r="C32" s="13">
        <v>169711615.26</v>
      </c>
      <c r="D32" s="13">
        <v>80774431.92</v>
      </c>
      <c r="E32" s="13">
        <v>151535535.4</v>
      </c>
      <c r="F32" s="13">
        <v>84448833.45</v>
      </c>
      <c r="G32" s="13">
        <f t="shared" si="0"/>
        <v>-18176079.859999985</v>
      </c>
      <c r="H32" s="13">
        <f t="shared" si="1"/>
        <v>89.29002011314662</v>
      </c>
      <c r="I32" s="13">
        <f t="shared" si="2"/>
        <v>3674401.530000001</v>
      </c>
      <c r="J32" s="13">
        <f t="shared" si="3"/>
        <v>104.54896610556071</v>
      </c>
    </row>
    <row r="33" spans="1:10" ht="47.25" outlineLevel="1">
      <c r="A33" s="6" t="s">
        <v>86</v>
      </c>
      <c r="B33" s="7" t="s">
        <v>85</v>
      </c>
      <c r="C33" s="13">
        <v>820520</v>
      </c>
      <c r="D33" s="13">
        <v>189020</v>
      </c>
      <c r="E33" s="13">
        <v>549365</v>
      </c>
      <c r="F33" s="13">
        <v>135950</v>
      </c>
      <c r="G33" s="13">
        <f t="shared" si="0"/>
        <v>-271155</v>
      </c>
      <c r="H33" s="13">
        <f t="shared" si="1"/>
        <v>66.95327353385659</v>
      </c>
      <c r="I33" s="13">
        <f t="shared" si="2"/>
        <v>-53070</v>
      </c>
      <c r="J33" s="13">
        <f t="shared" si="3"/>
        <v>71.92360596762248</v>
      </c>
    </row>
    <row r="34" spans="1:10" ht="21" customHeight="1" outlineLevel="1">
      <c r="A34" s="6" t="s">
        <v>75</v>
      </c>
      <c r="B34" s="7" t="s">
        <v>76</v>
      </c>
      <c r="C34" s="13">
        <v>13404500.77</v>
      </c>
      <c r="D34" s="13">
        <v>10267654.87</v>
      </c>
      <c r="E34" s="13">
        <v>13687768.45</v>
      </c>
      <c r="F34" s="13">
        <v>9420779.53</v>
      </c>
      <c r="G34" s="13">
        <f t="shared" si="0"/>
        <v>283267.6799999997</v>
      </c>
      <c r="H34" s="13">
        <f t="shared" si="1"/>
        <v>102.11322812285533</v>
      </c>
      <c r="I34" s="13">
        <f t="shared" si="2"/>
        <v>-846875.3399999999</v>
      </c>
      <c r="J34" s="13">
        <f t="shared" si="3"/>
        <v>91.75200811945484</v>
      </c>
    </row>
    <row r="35" spans="1:10" ht="31.5" outlineLevel="1">
      <c r="A35" s="6" t="s">
        <v>43</v>
      </c>
      <c r="B35" s="7" t="s">
        <v>44</v>
      </c>
      <c r="C35" s="13">
        <v>84472016</v>
      </c>
      <c r="D35" s="13">
        <v>36481561.22</v>
      </c>
      <c r="E35" s="13">
        <v>82401071</v>
      </c>
      <c r="F35" s="13">
        <v>36327112.95</v>
      </c>
      <c r="G35" s="13">
        <f t="shared" si="0"/>
        <v>-2070945</v>
      </c>
      <c r="H35" s="13">
        <f t="shared" si="1"/>
        <v>97.54836560311287</v>
      </c>
      <c r="I35" s="13">
        <f t="shared" si="2"/>
        <v>-154448.26999999583</v>
      </c>
      <c r="J35" s="13">
        <f t="shared" si="3"/>
        <v>99.576640185247</v>
      </c>
    </row>
    <row r="36" spans="1:10" ht="27" customHeight="1">
      <c r="A36" s="4" t="s">
        <v>45</v>
      </c>
      <c r="B36" s="5" t="s">
        <v>46</v>
      </c>
      <c r="C36" s="12">
        <f>C37+C38</f>
        <v>253492943.11</v>
      </c>
      <c r="D36" s="12">
        <f>D37+D38</f>
        <v>127755096.28999999</v>
      </c>
      <c r="E36" s="12">
        <f>E37+E38</f>
        <v>255831033.7</v>
      </c>
      <c r="F36" s="12">
        <f>F37+F38</f>
        <v>128220925.29</v>
      </c>
      <c r="G36" s="12">
        <f t="shared" si="0"/>
        <v>2338090.589999974</v>
      </c>
      <c r="H36" s="12">
        <f t="shared" si="1"/>
        <v>100.92234938034758</v>
      </c>
      <c r="I36" s="12">
        <f t="shared" si="2"/>
        <v>465829.0000000149</v>
      </c>
      <c r="J36" s="12">
        <f t="shared" si="3"/>
        <v>100.36462654995977</v>
      </c>
    </row>
    <row r="37" spans="1:10" ht="18.75" customHeight="1" outlineLevel="1">
      <c r="A37" s="6" t="s">
        <v>47</v>
      </c>
      <c r="B37" s="7" t="s">
        <v>48</v>
      </c>
      <c r="C37" s="13">
        <v>173884502.93</v>
      </c>
      <c r="D37" s="13">
        <v>90717687.08</v>
      </c>
      <c r="E37" s="13">
        <v>171628131.13</v>
      </c>
      <c r="F37" s="13">
        <v>89193429.84</v>
      </c>
      <c r="G37" s="13">
        <f t="shared" si="0"/>
        <v>-2256371.800000012</v>
      </c>
      <c r="H37" s="13">
        <f t="shared" si="1"/>
        <v>98.70237326387368</v>
      </c>
      <c r="I37" s="13">
        <f t="shared" si="2"/>
        <v>-1524257.2399999946</v>
      </c>
      <c r="J37" s="13">
        <f t="shared" si="3"/>
        <v>98.3197794288386</v>
      </c>
    </row>
    <row r="38" spans="1:10" ht="31.5" outlineLevel="1">
      <c r="A38" s="6" t="s">
        <v>49</v>
      </c>
      <c r="B38" s="7" t="s">
        <v>50</v>
      </c>
      <c r="C38" s="13">
        <v>79608440.18</v>
      </c>
      <c r="D38" s="13">
        <v>37037409.21</v>
      </c>
      <c r="E38" s="13">
        <v>84202902.57</v>
      </c>
      <c r="F38" s="13">
        <v>39027495.45</v>
      </c>
      <c r="G38" s="13">
        <f t="shared" si="0"/>
        <v>4594462.389999986</v>
      </c>
      <c r="H38" s="13">
        <f t="shared" si="1"/>
        <v>105.77132572829161</v>
      </c>
      <c r="I38" s="13">
        <f t="shared" si="2"/>
        <v>1990086.240000002</v>
      </c>
      <c r="J38" s="13">
        <f t="shared" si="3"/>
        <v>105.37317885469884</v>
      </c>
    </row>
    <row r="39" spans="1:10" ht="25.5" customHeight="1">
      <c r="A39" s="4" t="s">
        <v>51</v>
      </c>
      <c r="B39" s="5" t="s">
        <v>52</v>
      </c>
      <c r="C39" s="12">
        <f>C40+C41+C42</f>
        <v>131545845.85</v>
      </c>
      <c r="D39" s="12">
        <f>D40+D41+D42</f>
        <v>83008455.68</v>
      </c>
      <c r="E39" s="12">
        <f>E40+E41+E42</f>
        <v>138996432.85</v>
      </c>
      <c r="F39" s="12">
        <f>F40+F41+F42</f>
        <v>103530026.47</v>
      </c>
      <c r="G39" s="12">
        <f t="shared" si="0"/>
        <v>7450587</v>
      </c>
      <c r="H39" s="12">
        <f t="shared" si="1"/>
        <v>105.66387098874701</v>
      </c>
      <c r="I39" s="12">
        <f t="shared" si="2"/>
        <v>20521570.78999999</v>
      </c>
      <c r="J39" s="12">
        <f t="shared" si="3"/>
        <v>124.72226548715861</v>
      </c>
    </row>
    <row r="40" spans="1:10" ht="19.5" customHeight="1" outlineLevel="1">
      <c r="A40" s="6" t="s">
        <v>53</v>
      </c>
      <c r="B40" s="7" t="s">
        <v>54</v>
      </c>
      <c r="C40" s="13">
        <v>21600000</v>
      </c>
      <c r="D40" s="13">
        <v>10562106.01</v>
      </c>
      <c r="E40" s="13">
        <v>21500000</v>
      </c>
      <c r="F40" s="13">
        <v>10537542.34</v>
      </c>
      <c r="G40" s="13">
        <f t="shared" si="0"/>
        <v>-100000</v>
      </c>
      <c r="H40" s="13">
        <f t="shared" si="1"/>
        <v>99.53703703703704</v>
      </c>
      <c r="I40" s="13">
        <f t="shared" si="2"/>
        <v>-24563.669999999925</v>
      </c>
      <c r="J40" s="13">
        <f t="shared" si="3"/>
        <v>99.76743586954397</v>
      </c>
    </row>
    <row r="41" spans="1:10" ht="19.5" customHeight="1" outlineLevel="1">
      <c r="A41" s="6" t="s">
        <v>55</v>
      </c>
      <c r="B41" s="7" t="s">
        <v>56</v>
      </c>
      <c r="C41" s="13">
        <v>11497062</v>
      </c>
      <c r="D41" s="13">
        <v>6678183.97</v>
      </c>
      <c r="E41" s="13">
        <v>14648954</v>
      </c>
      <c r="F41" s="13">
        <v>10324255.44</v>
      </c>
      <c r="G41" s="13">
        <f t="shared" si="0"/>
        <v>3151892</v>
      </c>
      <c r="H41" s="13">
        <f t="shared" si="1"/>
        <v>127.41476039704753</v>
      </c>
      <c r="I41" s="13">
        <f t="shared" si="2"/>
        <v>3646071.4699999997</v>
      </c>
      <c r="J41" s="13">
        <f t="shared" si="3"/>
        <v>154.59675094874632</v>
      </c>
    </row>
    <row r="42" spans="1:10" ht="19.5" customHeight="1" outlineLevel="1">
      <c r="A42" s="6" t="s">
        <v>57</v>
      </c>
      <c r="B42" s="7" t="s">
        <v>58</v>
      </c>
      <c r="C42" s="13">
        <v>98448783.85</v>
      </c>
      <c r="D42" s="13">
        <v>65768165.7</v>
      </c>
      <c r="E42" s="13">
        <v>102847478.85</v>
      </c>
      <c r="F42" s="13">
        <v>82668228.69</v>
      </c>
      <c r="G42" s="13">
        <f t="shared" si="0"/>
        <v>4398695</v>
      </c>
      <c r="H42" s="13">
        <f t="shared" si="1"/>
        <v>104.46800339017088</v>
      </c>
      <c r="I42" s="13">
        <f t="shared" si="2"/>
        <v>16900062.989999995</v>
      </c>
      <c r="J42" s="13">
        <f t="shared" si="3"/>
        <v>125.6964183357177</v>
      </c>
    </row>
    <row r="43" spans="1:10" ht="27.75" customHeight="1">
      <c r="A43" s="4" t="s">
        <v>59</v>
      </c>
      <c r="B43" s="5" t="s">
        <v>60</v>
      </c>
      <c r="C43" s="12">
        <f>C44+C45</f>
        <v>227161801.92</v>
      </c>
      <c r="D43" s="12">
        <f>D44+D45</f>
        <v>91008496.4</v>
      </c>
      <c r="E43" s="12">
        <f>E44+E45</f>
        <v>373496812.12</v>
      </c>
      <c r="F43" s="12">
        <f>F44+F45</f>
        <v>155592493.27</v>
      </c>
      <c r="G43" s="12">
        <f t="shared" si="0"/>
        <v>146335010.20000002</v>
      </c>
      <c r="H43" s="12">
        <f t="shared" si="1"/>
        <v>164.41884549389826</v>
      </c>
      <c r="I43" s="12">
        <f t="shared" si="2"/>
        <v>64583996.870000005</v>
      </c>
      <c r="J43" s="12">
        <f t="shared" si="3"/>
        <v>170.96479935910688</v>
      </c>
    </row>
    <row r="44" spans="1:10" ht="20.25" customHeight="1" outlineLevel="1">
      <c r="A44" s="6" t="s">
        <v>61</v>
      </c>
      <c r="B44" s="7" t="s">
        <v>62</v>
      </c>
      <c r="C44" s="13">
        <v>207147272.92</v>
      </c>
      <c r="D44" s="13">
        <v>83241434.14</v>
      </c>
      <c r="E44" s="13">
        <v>352141871.12</v>
      </c>
      <c r="F44" s="13">
        <v>146353651.18</v>
      </c>
      <c r="G44" s="13">
        <f t="shared" si="0"/>
        <v>144994598.20000002</v>
      </c>
      <c r="H44" s="13">
        <f t="shared" si="1"/>
        <v>169.99590009374478</v>
      </c>
      <c r="I44" s="13">
        <f t="shared" si="2"/>
        <v>63112217.04000001</v>
      </c>
      <c r="J44" s="13">
        <f t="shared" si="3"/>
        <v>175.81827210455603</v>
      </c>
    </row>
    <row r="45" spans="1:10" ht="31.5" outlineLevel="1">
      <c r="A45" s="6" t="s">
        <v>63</v>
      </c>
      <c r="B45" s="7" t="s">
        <v>64</v>
      </c>
      <c r="C45" s="13">
        <v>20014529</v>
      </c>
      <c r="D45" s="13">
        <v>7767062.26</v>
      </c>
      <c r="E45" s="13">
        <v>21354941</v>
      </c>
      <c r="F45" s="13">
        <v>9238842.09</v>
      </c>
      <c r="G45" s="13">
        <f t="shared" si="0"/>
        <v>1340412</v>
      </c>
      <c r="H45" s="13">
        <f t="shared" si="1"/>
        <v>106.69719482282096</v>
      </c>
      <c r="I45" s="13">
        <f t="shared" si="2"/>
        <v>1471779.83</v>
      </c>
      <c r="J45" s="13">
        <f t="shared" si="3"/>
        <v>118.94898973038488</v>
      </c>
    </row>
    <row r="46" spans="1:10" ht="33.75" customHeight="1">
      <c r="A46" s="4" t="s">
        <v>65</v>
      </c>
      <c r="B46" s="5" t="s">
        <v>66</v>
      </c>
      <c r="C46" s="12">
        <f>C47</f>
        <v>5000000</v>
      </c>
      <c r="D46" s="12">
        <f>D47</f>
        <v>3500000</v>
      </c>
      <c r="E46" s="12">
        <f>E47</f>
        <v>6000000</v>
      </c>
      <c r="F46" s="12">
        <f>F47</f>
        <v>3200000</v>
      </c>
      <c r="G46" s="12">
        <f t="shared" si="0"/>
        <v>1000000</v>
      </c>
      <c r="H46" s="12">
        <f t="shared" si="1"/>
        <v>120</v>
      </c>
      <c r="I46" s="12">
        <f t="shared" si="2"/>
        <v>-300000</v>
      </c>
      <c r="J46" s="12">
        <f t="shared" si="3"/>
        <v>91.42857142857143</v>
      </c>
    </row>
    <row r="47" spans="1:10" ht="23.25" customHeight="1" outlineLevel="1">
      <c r="A47" s="6" t="s">
        <v>67</v>
      </c>
      <c r="B47" s="7" t="s">
        <v>68</v>
      </c>
      <c r="C47" s="13">
        <v>5000000</v>
      </c>
      <c r="D47" s="13">
        <v>3500000</v>
      </c>
      <c r="E47" s="13">
        <v>6000000</v>
      </c>
      <c r="F47" s="13">
        <v>3200000</v>
      </c>
      <c r="G47" s="13">
        <f t="shared" si="0"/>
        <v>1000000</v>
      </c>
      <c r="H47" s="13">
        <f t="shared" si="1"/>
        <v>120</v>
      </c>
      <c r="I47" s="13">
        <f t="shared" si="2"/>
        <v>-300000</v>
      </c>
      <c r="J47" s="13">
        <f t="shared" si="3"/>
        <v>91.42857142857143</v>
      </c>
    </row>
    <row r="48" spans="1:10" ht="54.75" customHeight="1">
      <c r="A48" s="4" t="s">
        <v>91</v>
      </c>
      <c r="B48" s="5" t="s">
        <v>69</v>
      </c>
      <c r="C48" s="12">
        <f>C49</f>
        <v>24053768.61</v>
      </c>
      <c r="D48" s="12">
        <f>D49</f>
        <v>8034979.6</v>
      </c>
      <c r="E48" s="12">
        <f>E49</f>
        <v>32186670.25</v>
      </c>
      <c r="F48" s="12">
        <f>F49</f>
        <v>11798534.83</v>
      </c>
      <c r="G48" s="12">
        <f t="shared" si="0"/>
        <v>8132901.640000001</v>
      </c>
      <c r="H48" s="12">
        <f t="shared" si="1"/>
        <v>133.81134063382845</v>
      </c>
      <c r="I48" s="12">
        <f t="shared" si="2"/>
        <v>3763555.2300000004</v>
      </c>
      <c r="J48" s="12">
        <f t="shared" si="3"/>
        <v>146.83963640679312</v>
      </c>
    </row>
    <row r="49" spans="1:10" ht="34.5" customHeight="1" outlineLevel="1">
      <c r="A49" s="6" t="s">
        <v>90</v>
      </c>
      <c r="B49" s="7" t="s">
        <v>70</v>
      </c>
      <c r="C49" s="13">
        <v>24053768.61</v>
      </c>
      <c r="D49" s="13">
        <v>8034979.6</v>
      </c>
      <c r="E49" s="13">
        <v>32186670.25</v>
      </c>
      <c r="F49" s="13">
        <v>11798534.83</v>
      </c>
      <c r="G49" s="13">
        <f t="shared" si="0"/>
        <v>8132901.640000001</v>
      </c>
      <c r="H49" s="13">
        <f t="shared" si="1"/>
        <v>133.81134063382845</v>
      </c>
      <c r="I49" s="13">
        <f t="shared" si="2"/>
        <v>3763555.2300000004</v>
      </c>
      <c r="J49" s="13">
        <f t="shared" si="3"/>
        <v>146.83963640679312</v>
      </c>
    </row>
    <row r="50" spans="1:10" ht="24" customHeight="1">
      <c r="A50" s="15" t="s">
        <v>84</v>
      </c>
      <c r="B50" s="10"/>
      <c r="C50" s="14">
        <f>C8+C16+C19+C24+C29+C36+C39+C43+C46+C48</f>
        <v>4375783243.13</v>
      </c>
      <c r="D50" s="14">
        <f>D8+D16+D19+D24+D29+D36+D39+D43+D46+D48</f>
        <v>2358832598.25</v>
      </c>
      <c r="E50" s="14">
        <f>E8+E16+E19+E24+E29+E36+E39+E43+E46+E48</f>
        <v>4918311880.34</v>
      </c>
      <c r="F50" s="14">
        <f>F8+F16+F19+F24+F29+F36+F39+F43+F46+F48</f>
        <v>2500867949.7599998</v>
      </c>
      <c r="G50" s="14">
        <f>E50-C50</f>
        <v>542528637.21</v>
      </c>
      <c r="H50" s="14">
        <f>E50/C50*100</f>
        <v>112.39843491017916</v>
      </c>
      <c r="I50" s="14">
        <f>F50-D50</f>
        <v>142035351.50999975</v>
      </c>
      <c r="J50" s="14">
        <f t="shared" si="3"/>
        <v>106.02142566689025</v>
      </c>
    </row>
  </sheetData>
  <sheetProtection/>
  <autoFilter ref="A7:J50"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2022-07-29T09:06:23Z</cp:lastPrinted>
  <dcterms:created xsi:type="dcterms:W3CDTF">2017-04-12T06:24:55Z</dcterms:created>
  <dcterms:modified xsi:type="dcterms:W3CDTF">2022-07-29T09:10:29Z</dcterms:modified>
  <cp:category/>
  <cp:version/>
  <cp:contentType/>
  <cp:contentStatus/>
</cp:coreProperties>
</file>