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60" windowWidth="19320" windowHeight="4620" tabRatio="601" activeTab="0"/>
  </bookViews>
  <sheets>
    <sheet name="Исполнение" sheetId="1" r:id="rId1"/>
  </sheets>
  <definedNames>
    <definedName name="_xlnm.Print_Titles" localSheetId="0">'Исполнение'!$6:$8</definedName>
  </definedNames>
  <calcPr fullCalcOnLoad="1"/>
</workbook>
</file>

<file path=xl/sharedStrings.xml><?xml version="1.0" encoding="utf-8"?>
<sst xmlns="http://schemas.openxmlformats.org/spreadsheetml/2006/main" count="529" uniqueCount="351">
  <si>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</si>
  <si>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</si>
  <si>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</si>
  <si>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</si>
  <si>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</si>
  <si>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</si>
  <si>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</si>
  <si>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</si>
  <si>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</si>
  <si>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</si>
  <si>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</si>
  <si>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</si>
  <si>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</si>
  <si>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</si>
  <si>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</si>
  <si>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</si>
  <si>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</si>
  <si>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</si>
  <si>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</si>
  <si>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</si>
  <si>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</si>
  <si>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</si>
  <si>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</si>
  <si>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</si>
  <si>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</si>
  <si>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</si>
  <si>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</si>
  <si>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</si>
  <si>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</si>
  <si>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</si>
  <si>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</si>
  <si>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</si>
  <si>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</si>
  <si>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</si>
  <si>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</si>
  <si>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</si>
  <si>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</si>
  <si>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</si>
  <si>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</si>
  <si>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</si>
  <si>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</si>
  <si>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</si>
  <si>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</si>
  <si>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</si>
  <si>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</si>
  <si>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</si>
  <si>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</si>
  <si>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</si>
  <si>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</si>
  <si>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</si>
  <si>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</si>
  <si>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</si>
  <si>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</si>
  <si>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</si>
  <si>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</si>
  <si>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</si>
  <si>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</si>
  <si>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</si>
  <si>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</si>
  <si>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</si>
  <si>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</si>
  <si>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</si>
  <si>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</si>
  <si>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</si>
  <si>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</si>
  <si>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</si>
  <si>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</si>
  <si>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</si>
  <si>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</si>
  <si>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</si>
  <si>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</si>
  <si>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</si>
  <si>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</si>
  <si>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</si>
  <si>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</si>
  <si>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</si>
  <si>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</si>
  <si>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</si>
  <si>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</si>
  <si>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</si>
  <si>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</si>
  <si>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</si>
  <si>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</si>
  <si>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</si>
  <si>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</si>
  <si>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</si>
  <si>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</si>
  <si>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</si>
  <si>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</si>
  <si>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</si>
  <si>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</si>
  <si>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</si>
  <si>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</si>
  <si>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</si>
  <si>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</si>
  <si>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</si>
  <si>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</si>
  <si>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</si>
  <si>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</si>
  <si>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</si>
  <si>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</si>
  <si>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</si>
  <si>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</si>
  <si>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</si>
  <si>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</si>
  <si>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</si>
  <si>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</si>
  <si>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</si>
  <si>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</si>
  <si>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</si>
  <si>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</si>
  <si>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</si>
  <si>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</si>
  <si>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</si>
  <si>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</si>
  <si>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</si>
  <si>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</si>
  <si>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</si>
  <si>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</si>
  <si>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</si>
  <si>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</si>
  <si>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</si>
  <si>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</si>
  <si>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</si>
  <si>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</si>
  <si>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</si>
  <si>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</si>
  <si>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</si>
  <si>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</si>
  <si>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</si>
  <si>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</si>
  <si>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</si>
  <si>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</si>
  <si>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</si>
  <si>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</si>
  <si>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</si>
  <si>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</si>
  <si>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</si>
  <si>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</si>
  <si>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</si>
  <si>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</si>
  <si>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</si>
  <si>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</si>
  <si>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</si>
  <si>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</si>
  <si>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</si>
  <si>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</si>
  <si>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</si>
  <si>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</si>
  <si>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</si>
  <si>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</si>
  <si>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</si>
  <si>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</si>
  <si>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</si>
  <si>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</si>
  <si>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</si>
  <si>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</si>
  <si>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11402000000000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</si>
  <si>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</si>
  <si>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</si>
  <si>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</si>
  <si>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</si>
  <si>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</si>
  <si>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</si>
  <si>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</si>
  <si>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</si>
  <si>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</si>
  <si>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</si>
  <si>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</si>
  <si>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</si>
  <si>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</si>
  <si>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</si>
  <si>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</si>
  <si>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</si>
  <si>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</si>
  <si>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</si>
  <si>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</si>
  <si>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</si>
  <si>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</si>
  <si>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</si>
  <si>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</si>
  <si>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</si>
  <si>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</si>
  <si>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</si>
  <si>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</si>
  <si>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</si>
  <si>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</si>
  <si>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</si>
  <si>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</si>
  <si>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</si>
  <si>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</si>
  <si>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</si>
  <si>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</si>
  <si>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</si>
  <si>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</si>
  <si>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</si>
  <si>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</si>
  <si>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</si>
  <si>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</si>
  <si>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</si>
  <si>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</si>
  <si>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</si>
  <si>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</si>
  <si>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</si>
  <si>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</si>
  <si>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</si>
  <si>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</si>
  <si>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</si>
  <si>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</si>
  <si>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</si>
  <si>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</si>
  <si>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</si>
  <si>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</si>
  <si>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</si>
  <si>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</si>
  <si>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</si>
  <si>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</si>
  <si>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</si>
  <si>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</si>
  <si>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</si>
  <si>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</si>
  <si>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</si>
  <si>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</si>
  <si>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</si>
  <si>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</si>
  <si>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</si>
  <si>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</si>
  <si>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</si>
  <si>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</si>
  <si>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</si>
  <si>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</si>
  <si>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</si>
  <si>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</si>
  <si>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</si>
  <si>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</si>
  <si>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</si>
  <si>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</si>
  <si>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</si>
  <si>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</si>
  <si>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</si>
  <si>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</si>
  <si>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</si>
  <si>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</si>
  <si>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</si>
  <si>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</si>
  <si>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</si>
  <si>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</si>
  <si>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</si>
  <si>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</si>
  <si>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</si>
  <si>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</si>
  <si>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</si>
  <si>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</si>
  <si>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</si>
  <si>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</si>
  <si>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</si>
  <si>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</si>
  <si>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</si>
  <si>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</si>
  <si>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</si>
  <si>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</si>
  <si>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</si>
  <si>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</si>
  <si>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</si>
  <si>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</si>
  <si>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</si>
  <si>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</si>
  <si>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</si>
  <si>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</si>
  <si>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</si>
  <si>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</si>
  <si>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</si>
  <si>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</si>
  <si>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</si>
  <si>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</si>
  <si>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</si>
  <si>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</si>
  <si>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</si>
  <si>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</si>
  <si>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</si>
  <si>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</si>
  <si>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</si>
  <si>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</si>
  <si>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</si>
  <si>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</si>
  <si>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</si>
  <si>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</si>
  <si>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</si>
  <si>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</si>
  <si>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</si>
  <si>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</si>
  <si>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</si>
  <si>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</si>
  <si>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</si>
  <si>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</si>
  <si>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</si>
  <si>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</si>
  <si>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</si>
  <si>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</si>
  <si>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</si>
  <si>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</si>
  <si>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</si>
  <si>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</si>
  <si>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</si>
  <si>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</si>
  <si>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</si>
  <si>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</si>
  <si>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</si>
  <si>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</si>
  <si>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</si>
  <si>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</si>
  <si>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</si>
  <si>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</si>
  <si>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</si>
  <si>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</si>
  <si>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</si>
  <si>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</si>
  <si>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</si>
  <si>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</si>
  <si>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>Доходы по ИФНС № 3</t>
  </si>
  <si>
    <t>Отклонения</t>
  </si>
  <si>
    <t>Кассовое исполнение 2021 год</t>
  </si>
  <si>
    <t>11105300000000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</si>
  <si>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</si>
  <si>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Налог отменен с 01.01.2021 года.</t>
  </si>
  <si>
    <t>Значительный рост поступлений связан с отменой с 01.01.2021 года ЕНВД, в связи с чем увеличилось количество налогоплательщиков, применяющих патентную систему налогообложения.</t>
  </si>
  <si>
    <t>Рост поступлений связан с поступлением в феврале 2021 года от ООО «ЛУКОЙЛ-Коми» денежных средств по требованию Управления Росприроднадзора по Республике Коми за сверхлимитное размещение отходов в 2018 году (20 774 712,35 рублей).</t>
  </si>
  <si>
    <t>10300000000000</t>
  </si>
  <si>
    <t>10504000020000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</si>
  <si>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</si>
  <si>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</si>
  <si>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Причины уменьшения поступлений: 1) cнижение покупательской способности в 2021 году; 2) отсутствие заключеных договоров купли-продажи земельных участков в связи с отсутствием заявок от участников торгов. </t>
  </si>
  <si>
    <t>Рост поступлений связан с отменой с 01.01.2021 года ЕНВД, в связи с чем увеличилось количество налогоплательщиков, применяющих упрощенную систему налогообложения.</t>
  </si>
  <si>
    <t>Увеличение поступлений связано с перечислением арендаторами отсроченной арендной платы в соответствии с Решением Совета МОГО «Ухта» от 18.06.2020 № 464 «Об установлении мер поддержки арендаторам муниципального имущества муниципальной казны МОГО «Ухта», а также поступлением денежных средств в счет погашения задолженности прошлых лет.</t>
  </si>
  <si>
    <t>Рост поступлений связан с погашением дебиторской задолженности за 4 квартал 2020 года, а также перечислением средств (плата за право заключения договора на размещение НТО) победителями аукционов.</t>
  </si>
  <si>
    <t>Рост поступлений связан с поступлением: от ООО «ЛУКОЙЛ-Коми» в марте 2021 года  возмещения вреда, причиненного земельным ресурсам в результате разгерметизации в 2016 году поверхностного нефтепровода НШУ "Яреганефть" (5 850 000 рублей), в июле 2021 года оплаты вреда, причиненного земельным ресурсам по решению Арбитражного суда Республики Коми от 27.05.2021 по делу А29-11007/2020 (5 915 513,04 рублей); от ООО "Поликом" на основании определения об утверждении мирового соглашения Арбитражного суда Республики Коми по делу № А29-15794/2019 (914 668 рублей).</t>
  </si>
  <si>
    <t>Аналитические данные о поступление доходов в бюджет МОГО "Ухта" по видам доходов за IV квартал 2021 года в сравнении с соответствующим периодом 2020 и 2019 годов</t>
  </si>
  <si>
    <t>Решением Совета МОГО "Ухта" от 23.12.2020 № 31 "О бюджете МОГО "Ухта" на 2021 год и плановый период 2022 и 2023 годов" установлены: общий объем доходов в сумме 4 579 750 942 рубля 77 копеек, общий объем расходов в сумме 4 696 358 670 рублей 94 копейки, дефицит в сумме 116 607 728 рублей 17 копеек.</t>
  </si>
  <si>
    <t>на 1 января 
2022 года</t>
  </si>
  <si>
    <t>отклонение  плана 2021г. 
от 2019г.</t>
  </si>
  <si>
    <t>отклонение  плана 2021г. 
от 2020г.</t>
  </si>
  <si>
    <t>отклонение  кас.исп. 2021г. 
от кас.исп. 2019г.</t>
  </si>
  <si>
    <t>отклонение  кас.исп. 2021г. 
от кас.исп. 2020г.</t>
  </si>
  <si>
    <t>Кассовое исполнение 
2019 год</t>
  </si>
  <si>
    <t>Кассовое исполнение 
2020 год</t>
  </si>
  <si>
    <t>За 2021 год поступили дивиденды от ООО «Фармация» на общую сумму 2 046 500 рублей.</t>
  </si>
  <si>
    <t>Основными причинами снижения являются изменения, внесенные решением Совета МОГО «Ухта» от 12.12.2019 № 385 в решение Совета МОГО «Ухта» от 20.11.2014 № 331 «Об установлении налога на имущество физических лиц на территории МОГО «Ухта», которые вступили в силу и применяются к правоотношениям, возникшим с 01.01.2020, а также внесение в базу данных налогового органа изменений по кадастровой стоимости объектов, в отношении которых проводились мероприятия по её оспариванию.</t>
  </si>
  <si>
    <t>Рост поступлений связан с поступлением денежных средств по долгам прошлых лет в ходе исполнительного производства, добровольной оплатой арендаторами в результате претензионной и исковой работы, оплатой по мировым соглашениям, а также оплатой арендаторами задолженности, образовавшейся в 2020 году.</t>
  </si>
  <si>
    <t xml:space="preserve">Увеличение поступлений в значительной степени связано с уплатой в июле 2021 года налога физическим лицом по декларации 3-НДФЛ за 2020 год по доходам от операций с ценными  бумагами.                                                                       </t>
  </si>
  <si>
    <t>Рост поступлений связан с увеличением количества заключенных договоров купли-продажи в рамках действия Федерального закона от 22.07.2008 № 159-ФЗ «Об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Федерации», проведением претензионно-исковой работы, а также поступлением суммы задолженности по договорам купли-продажи.</t>
  </si>
  <si>
    <t xml:space="preserve">Снижение поступлений в большей степени связано с проведением в январе 2021 года возврата земельного налога с физических лиц.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</si>
</sst>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_р_."/>
    <numFmt numFmtId="175" formatCode="#,##0.00_ ;[Red]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h:mm:ss;@"/>
    <numFmt numFmtId="181" formatCode="?"/>
    <numFmt numFmtId="182" formatCode="[$-FC19]d\ mmmm\ yyyy\ &quot;г.&quot;"/>
  </numFmts>
  <fonts count="5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4" fontId="9" fillId="32" borderId="10" xfId="0" applyNumberFormat="1" applyFont="1" applyFill="1" applyBorder="1" applyAlignment="1">
      <alignment horizontal="right" vertical="center" wrapText="1"/>
    </xf>
    <xf numFmtId="4" fontId="9" fillId="32" borderId="13" xfId="0" applyNumberFormat="1" applyFont="1" applyFill="1" applyBorder="1" applyAlignment="1">
      <alignment horizontal="right" vertical="center" wrapText="1"/>
    </xf>
    <xf numFmtId="4" fontId="4" fillId="3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74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10" fillId="0" borderId="13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4" fontId="13" fillId="33" borderId="10" xfId="0" applyNumberFormat="1" applyFont="1" applyFill="1" applyBorder="1" applyAlignment="1">
      <alignment vertical="center" wrapText="1"/>
    </xf>
    <xf numFmtId="4" fontId="13" fillId="33" borderId="13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4" fontId="13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174" fontId="5" fillId="0" borderId="14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view="pageBreakPreview" zoomScale="110" zoomScaleNormal="120"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13.125" style="5" customWidth="1"/>
    <col min="2" max="2" width="32.00390625" style="5" customWidth="1"/>
    <col min="3" max="5" width="15.75390625" style="5" customWidth="1"/>
    <col min="6" max="6" width="15.75390625" style="35" customWidth="1"/>
    <col min="7" max="7" width="15.75390625" style="5" customWidth="1"/>
    <col min="8" max="11" width="15.75390625" style="23" customWidth="1"/>
    <col min="12" max="12" width="47.125" style="42" customWidth="1"/>
    <col min="13" max="16384" width="9.125" style="5" customWidth="1"/>
  </cols>
  <sheetData>
    <row r="1" spans="1:12" ht="12.75" customHeight="1">
      <c r="A1" s="61" t="s">
        <v>238</v>
      </c>
      <c r="B1" s="61"/>
      <c r="C1" s="61"/>
      <c r="D1" s="28"/>
      <c r="E1" s="28"/>
      <c r="F1" s="28"/>
      <c r="G1" s="28"/>
      <c r="H1" s="5"/>
      <c r="I1" s="5"/>
      <c r="J1" s="5"/>
      <c r="K1" s="5"/>
      <c r="L1" s="57"/>
    </row>
    <row r="2" spans="1:12" ht="12.75" customHeight="1" hidden="1">
      <c r="A2" s="71"/>
      <c r="B2" s="72"/>
      <c r="C2" s="72"/>
      <c r="D2" s="27"/>
      <c r="E2" s="27"/>
      <c r="F2" s="27"/>
      <c r="G2" s="27"/>
      <c r="H2" s="5"/>
      <c r="I2" s="5"/>
      <c r="J2" s="5"/>
      <c r="K2" s="5"/>
      <c r="L2" s="57"/>
    </row>
    <row r="3" spans="1:12" ht="12.75" customHeight="1" hidden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57"/>
    </row>
    <row r="4" spans="1:12" ht="12.75">
      <c r="A4" s="73" t="s">
        <v>336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" customHeight="1">
      <c r="A5" s="70" t="s">
        <v>337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6.5" customHeight="1">
      <c r="A6" s="66" t="s">
        <v>237</v>
      </c>
      <c r="B6" s="66" t="s">
        <v>231</v>
      </c>
      <c r="C6" s="66" t="s">
        <v>343</v>
      </c>
      <c r="D6" s="68" t="s">
        <v>344</v>
      </c>
      <c r="E6" s="76" t="s">
        <v>321</v>
      </c>
      <c r="F6" s="77"/>
      <c r="G6" s="78"/>
      <c r="H6" s="76" t="s">
        <v>320</v>
      </c>
      <c r="I6" s="77"/>
      <c r="J6" s="77"/>
      <c r="K6" s="78"/>
      <c r="L6" s="74" t="s">
        <v>4</v>
      </c>
    </row>
    <row r="7" spans="1:12" ht="42" customHeight="1">
      <c r="A7" s="67"/>
      <c r="B7" s="67"/>
      <c r="C7" s="67"/>
      <c r="D7" s="69"/>
      <c r="E7" s="29" t="s">
        <v>111</v>
      </c>
      <c r="F7" s="3" t="s">
        <v>338</v>
      </c>
      <c r="G7" s="3" t="s">
        <v>232</v>
      </c>
      <c r="H7" s="29" t="s">
        <v>339</v>
      </c>
      <c r="I7" s="29" t="s">
        <v>340</v>
      </c>
      <c r="J7" s="29" t="s">
        <v>341</v>
      </c>
      <c r="K7" s="29" t="s">
        <v>342</v>
      </c>
      <c r="L7" s="75"/>
    </row>
    <row r="8" spans="1:12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12.75" customHeight="1" hidden="1">
      <c r="A9" s="12" t="s">
        <v>239</v>
      </c>
      <c r="B9" s="13" t="s">
        <v>240</v>
      </c>
      <c r="C9" s="30" t="e">
        <f>C10+#REF!+#REF!+#REF!+#REF!+#REF!+#REF!+#REF!+#REF!+#REF!+#REF!+#REF!+#REF!</f>
        <v>#REF!</v>
      </c>
      <c r="D9" s="30" t="e">
        <f>D10+#REF!+C63+C98+C133+C164+C190+C193+C197+C209+C213+C250+C255</f>
        <v>#REF!</v>
      </c>
      <c r="E9" s="30" t="e">
        <f>E10+#REF!+#REF!+#REF!+#REF!+#REF!+#REF!+#REF!+#REF!+#REF!+#REF!+#REF!+#REF!</f>
        <v>#REF!</v>
      </c>
      <c r="F9" s="33"/>
      <c r="G9" s="33"/>
      <c r="H9" s="33"/>
      <c r="I9" s="33"/>
      <c r="J9" s="33"/>
      <c r="K9" s="33"/>
      <c r="L9" s="58"/>
    </row>
    <row r="10" spans="1:12" ht="22.5" customHeight="1" hidden="1">
      <c r="A10" s="12" t="s">
        <v>241</v>
      </c>
      <c r="B10" s="13" t="s">
        <v>242</v>
      </c>
      <c r="C10" s="30">
        <f>C11</f>
        <v>47917672.62</v>
      </c>
      <c r="D10" s="30">
        <f>D11</f>
        <v>47917672.62</v>
      </c>
      <c r="E10" s="30">
        <f>E11</f>
        <v>47917672.62</v>
      </c>
      <c r="F10" s="33"/>
      <c r="G10" s="33"/>
      <c r="H10" s="33"/>
      <c r="I10" s="33"/>
      <c r="J10" s="33"/>
      <c r="K10" s="33"/>
      <c r="L10" s="58"/>
    </row>
    <row r="11" spans="1:12" ht="22.5" customHeight="1" hidden="1">
      <c r="A11" s="1" t="s">
        <v>241</v>
      </c>
      <c r="B11" s="2" t="s">
        <v>242</v>
      </c>
      <c r="C11" s="30">
        <v>47917672.62</v>
      </c>
      <c r="D11" s="30">
        <v>47917672.62</v>
      </c>
      <c r="E11" s="30">
        <v>47917672.62</v>
      </c>
      <c r="F11" s="34"/>
      <c r="G11" s="34"/>
      <c r="H11" s="34"/>
      <c r="I11" s="34"/>
      <c r="J11" s="34"/>
      <c r="K11" s="34"/>
      <c r="L11" s="59"/>
    </row>
    <row r="12" spans="1:12" ht="12.75" customHeight="1" hidden="1">
      <c r="A12" s="1" t="s">
        <v>239</v>
      </c>
      <c r="B12" s="2" t="s">
        <v>240</v>
      </c>
      <c r="C12" s="30"/>
      <c r="D12" s="30"/>
      <c r="E12" s="30"/>
      <c r="F12" s="34"/>
      <c r="G12" s="34"/>
      <c r="H12" s="34"/>
      <c r="I12" s="34"/>
      <c r="J12" s="34"/>
      <c r="K12" s="34"/>
      <c r="L12" s="59"/>
    </row>
    <row r="13" spans="1:12" s="14" customFormat="1" ht="39.75" customHeight="1" hidden="1">
      <c r="A13" s="64" t="s">
        <v>247</v>
      </c>
      <c r="B13" s="65"/>
      <c r="C13" s="30"/>
      <c r="D13" s="30"/>
      <c r="E13" s="30"/>
      <c r="F13" s="30"/>
      <c r="G13" s="30"/>
      <c r="H13" s="30"/>
      <c r="I13" s="30"/>
      <c r="J13" s="30"/>
      <c r="K13" s="30"/>
      <c r="L13" s="60"/>
    </row>
    <row r="14" spans="1:12" ht="22.5" customHeight="1">
      <c r="A14" s="11" t="s">
        <v>243</v>
      </c>
      <c r="B14" s="8" t="s">
        <v>244</v>
      </c>
      <c r="C14" s="30">
        <f>C16+C17+C22+C69+C103+C138+C169+C195+C198+C202+C214+C218+C253</f>
        <v>1492197643.84</v>
      </c>
      <c r="D14" s="30">
        <f>D16+D17+D22+D69+D103+D138+D169+D195+D198+D202+D214+D218+D253</f>
        <v>1373318669.2299998</v>
      </c>
      <c r="E14" s="30">
        <f>E16+E17+E22+E69+E103+E138+E169+E195+E198+E202+E214+E218+E253</f>
        <v>1422866885.11</v>
      </c>
      <c r="F14" s="30">
        <f>F16+F17+F22+F69+F103+F138+F169+F195+F198+F202+F214+F218+F253</f>
        <v>1419925634.9599998</v>
      </c>
      <c r="G14" s="30">
        <f>G16+G17+G22+G69+G103+G138+G169+G195+G198+G202+G214+G218+G253</f>
        <v>2941250.149999965</v>
      </c>
      <c r="H14" s="30">
        <f aca="true" t="shared" si="0" ref="H14:H77">E14-C14</f>
        <v>-69330758.73000002</v>
      </c>
      <c r="I14" s="30">
        <f aca="true" t="shared" si="1" ref="I14:I77">E14-D14</f>
        <v>49548215.880000114</v>
      </c>
      <c r="J14" s="30">
        <f>F14-C14</f>
        <v>-72272008.88000011</v>
      </c>
      <c r="K14" s="30">
        <f>F14-D14</f>
        <v>46606965.73000002</v>
      </c>
      <c r="L14" s="60"/>
    </row>
    <row r="15" spans="1:12" ht="12.75" customHeight="1" hidden="1">
      <c r="A15" s="11"/>
      <c r="B15" s="8" t="s">
        <v>319</v>
      </c>
      <c r="C15" s="30">
        <f>C16+C22+C69+C103</f>
        <v>1230821486.18</v>
      </c>
      <c r="G15" s="30" t="e">
        <f>#REF!-#REF!</f>
        <v>#REF!</v>
      </c>
      <c r="H15" s="30">
        <f t="shared" si="0"/>
        <v>-1230821486.18</v>
      </c>
      <c r="I15" s="30">
        <f t="shared" si="1"/>
        <v>0</v>
      </c>
      <c r="J15" s="30">
        <f aca="true" t="shared" si="2" ref="J15:J78">F15-C15</f>
        <v>-1230821486.18</v>
      </c>
      <c r="K15" s="30">
        <f aca="true" t="shared" si="3" ref="K15:K78">F15-D15</f>
        <v>0</v>
      </c>
      <c r="L15" s="60"/>
    </row>
    <row r="16" spans="1:12" ht="31.5">
      <c r="A16" s="11" t="s">
        <v>245</v>
      </c>
      <c r="B16" s="8" t="s">
        <v>246</v>
      </c>
      <c r="C16" s="30">
        <v>822857044.25</v>
      </c>
      <c r="D16" s="30">
        <v>874891845.41</v>
      </c>
      <c r="E16" s="30">
        <v>916409000</v>
      </c>
      <c r="F16" s="30">
        <v>906502320.08</v>
      </c>
      <c r="G16" s="30">
        <f>E16-F16</f>
        <v>9906679.919999957</v>
      </c>
      <c r="H16" s="30">
        <f t="shared" si="0"/>
        <v>93551955.75</v>
      </c>
      <c r="I16" s="30">
        <f t="shared" si="1"/>
        <v>41517154.59000003</v>
      </c>
      <c r="J16" s="30">
        <f t="shared" si="2"/>
        <v>83645275.83000004</v>
      </c>
      <c r="K16" s="30">
        <f t="shared" si="3"/>
        <v>31610474.670000076</v>
      </c>
      <c r="L16" s="56" t="s">
        <v>348</v>
      </c>
    </row>
    <row r="17" spans="1:12" ht="39" customHeight="1">
      <c r="A17" s="11" t="s">
        <v>327</v>
      </c>
      <c r="B17" s="8" t="s">
        <v>48</v>
      </c>
      <c r="C17" s="31">
        <f>C18+C19+C20+C21</f>
        <v>9351775.959999999</v>
      </c>
      <c r="D17" s="30">
        <f>D18+D19+D20+D21</f>
        <v>9859346.92</v>
      </c>
      <c r="E17" s="30">
        <f>E18+E19+E20+E21</f>
        <v>11147830</v>
      </c>
      <c r="F17" s="30">
        <f>F18+F19+F20+F21</f>
        <v>11362135.959999999</v>
      </c>
      <c r="G17" s="30">
        <f aca="true" t="shared" si="4" ref="G17:G78">E17-F17</f>
        <v>-214305.95999999903</v>
      </c>
      <c r="H17" s="24">
        <f t="shared" si="0"/>
        <v>1796054.040000001</v>
      </c>
      <c r="I17" s="24">
        <f t="shared" si="1"/>
        <v>1288483.08</v>
      </c>
      <c r="J17" s="24">
        <f t="shared" si="2"/>
        <v>2010360</v>
      </c>
      <c r="K17" s="24">
        <f t="shared" si="3"/>
        <v>1502789.039999999</v>
      </c>
      <c r="L17" s="43"/>
    </row>
    <row r="18" spans="1:12" ht="69.75" customHeight="1">
      <c r="A18" s="10" t="s">
        <v>123</v>
      </c>
      <c r="B18" s="7" t="s">
        <v>314</v>
      </c>
      <c r="C18" s="31">
        <v>4256770.91</v>
      </c>
      <c r="D18" s="31">
        <v>4547503.03</v>
      </c>
      <c r="E18" s="31">
        <v>5118680</v>
      </c>
      <c r="F18" s="31">
        <v>5245439.01</v>
      </c>
      <c r="G18" s="30">
        <f t="shared" si="4"/>
        <v>-126759.00999999978</v>
      </c>
      <c r="H18" s="24">
        <f t="shared" si="0"/>
        <v>861909.0899999999</v>
      </c>
      <c r="I18" s="24">
        <f t="shared" si="1"/>
        <v>571176.9699999997</v>
      </c>
      <c r="J18" s="24">
        <f t="shared" si="2"/>
        <v>988668.0999999996</v>
      </c>
      <c r="K18" s="24">
        <f t="shared" si="3"/>
        <v>697935.9799999995</v>
      </c>
      <c r="L18" s="43"/>
    </row>
    <row r="19" spans="1:12" ht="59.25" customHeight="1">
      <c r="A19" s="10" t="s">
        <v>124</v>
      </c>
      <c r="B19" s="7" t="s">
        <v>125</v>
      </c>
      <c r="C19" s="31">
        <v>31288.39</v>
      </c>
      <c r="D19" s="31">
        <v>32527.01</v>
      </c>
      <c r="E19" s="31">
        <v>29170</v>
      </c>
      <c r="F19" s="31">
        <v>36889.77</v>
      </c>
      <c r="G19" s="30">
        <f t="shared" si="4"/>
        <v>-7719.769999999997</v>
      </c>
      <c r="H19" s="24">
        <f t="shared" si="0"/>
        <v>-2118.3899999999994</v>
      </c>
      <c r="I19" s="24">
        <f t="shared" si="1"/>
        <v>-3357.0099999999984</v>
      </c>
      <c r="J19" s="24">
        <f t="shared" si="2"/>
        <v>5601.379999999997</v>
      </c>
      <c r="K19" s="24">
        <f t="shared" si="3"/>
        <v>4362.759999999998</v>
      </c>
      <c r="L19" s="43"/>
    </row>
    <row r="20" spans="1:12" ht="56.25" customHeight="1">
      <c r="A20" s="10" t="s">
        <v>126</v>
      </c>
      <c r="B20" s="7" t="s">
        <v>127</v>
      </c>
      <c r="C20" s="31">
        <v>5687060.39</v>
      </c>
      <c r="D20" s="31">
        <v>6117669.25</v>
      </c>
      <c r="E20" s="31">
        <v>5999980</v>
      </c>
      <c r="F20" s="31">
        <v>6974289.19</v>
      </c>
      <c r="G20" s="30">
        <f t="shared" si="4"/>
        <v>-974309.1900000004</v>
      </c>
      <c r="H20" s="24">
        <f t="shared" si="0"/>
        <v>312919.61000000034</v>
      </c>
      <c r="I20" s="24">
        <f t="shared" si="1"/>
        <v>-117689.25</v>
      </c>
      <c r="J20" s="24">
        <f t="shared" si="2"/>
        <v>1287228.8000000007</v>
      </c>
      <c r="K20" s="24">
        <f t="shared" si="3"/>
        <v>856619.9400000004</v>
      </c>
      <c r="L20" s="43"/>
    </row>
    <row r="21" spans="1:12" ht="56.25" customHeight="1">
      <c r="A21" s="10" t="s">
        <v>128</v>
      </c>
      <c r="B21" s="7" t="s">
        <v>129</v>
      </c>
      <c r="C21" s="31">
        <v>-623343.73</v>
      </c>
      <c r="D21" s="31">
        <v>-838352.37</v>
      </c>
      <c r="E21" s="31">
        <v>0</v>
      </c>
      <c r="F21" s="31">
        <v>-894482.01</v>
      </c>
      <c r="G21" s="30">
        <f t="shared" si="4"/>
        <v>894482.01</v>
      </c>
      <c r="H21" s="24">
        <f t="shared" si="0"/>
        <v>623343.73</v>
      </c>
      <c r="I21" s="24">
        <f t="shared" si="1"/>
        <v>838352.37</v>
      </c>
      <c r="J21" s="24">
        <f t="shared" si="2"/>
        <v>-271138.28</v>
      </c>
      <c r="K21" s="24">
        <f t="shared" si="3"/>
        <v>-56129.640000000014</v>
      </c>
      <c r="L21" s="56"/>
    </row>
    <row r="22" spans="1:12" ht="14.25" customHeight="1">
      <c r="A22" s="11" t="s">
        <v>249</v>
      </c>
      <c r="B22" s="8" t="s">
        <v>250</v>
      </c>
      <c r="C22" s="30">
        <f>C23+C50+C60+C68</f>
        <v>258061483.45</v>
      </c>
      <c r="D22" s="30">
        <f>D23+D50+D60+D68</f>
        <v>196270441.98</v>
      </c>
      <c r="E22" s="30">
        <f>E23+E50+E60+E68</f>
        <v>184100362.54</v>
      </c>
      <c r="F22" s="30">
        <f>F23+F50+F60+F68</f>
        <v>180356785.89</v>
      </c>
      <c r="G22" s="30">
        <f t="shared" si="4"/>
        <v>3743576.650000006</v>
      </c>
      <c r="H22" s="24">
        <f t="shared" si="0"/>
        <v>-73961120.91</v>
      </c>
      <c r="I22" s="24">
        <f t="shared" si="1"/>
        <v>-12170079.439999998</v>
      </c>
      <c r="J22" s="24">
        <f t="shared" si="2"/>
        <v>-77704697.56</v>
      </c>
      <c r="K22" s="24">
        <f t="shared" si="3"/>
        <v>-15913656.090000004</v>
      </c>
      <c r="L22" s="48"/>
    </row>
    <row r="23" spans="1:12" s="15" customFormat="1" ht="31.5">
      <c r="A23" s="10" t="s">
        <v>251</v>
      </c>
      <c r="B23" s="7" t="s">
        <v>252</v>
      </c>
      <c r="C23" s="31">
        <f>C24+C34+C44</f>
        <v>148988451.65</v>
      </c>
      <c r="D23" s="31">
        <f>D24+D34</f>
        <v>109073291.37</v>
      </c>
      <c r="E23" s="31">
        <f>E24+E34</f>
        <v>130089000</v>
      </c>
      <c r="F23" s="31">
        <f>F24+F34</f>
        <v>131648218.03999999</v>
      </c>
      <c r="G23" s="30">
        <f t="shared" si="4"/>
        <v>-1559218.0399999917</v>
      </c>
      <c r="H23" s="24">
        <f t="shared" si="0"/>
        <v>-18899451.650000006</v>
      </c>
      <c r="I23" s="24">
        <f t="shared" si="1"/>
        <v>21015708.629999995</v>
      </c>
      <c r="J23" s="24">
        <f t="shared" si="2"/>
        <v>-17340233.610000014</v>
      </c>
      <c r="K23" s="24">
        <f t="shared" si="3"/>
        <v>22574926.669999987</v>
      </c>
      <c r="L23" s="49" t="s">
        <v>332</v>
      </c>
    </row>
    <row r="24" spans="1:12" s="15" customFormat="1" ht="39" customHeight="1">
      <c r="A24" s="10" t="s">
        <v>234</v>
      </c>
      <c r="B24" s="7" t="s">
        <v>254</v>
      </c>
      <c r="C24" s="31">
        <v>111228507.41</v>
      </c>
      <c r="D24" s="31">
        <v>80904545.78</v>
      </c>
      <c r="E24" s="31">
        <v>85572000</v>
      </c>
      <c r="F24" s="31">
        <v>83310965.88</v>
      </c>
      <c r="G24" s="30">
        <f t="shared" si="4"/>
        <v>2261034.120000005</v>
      </c>
      <c r="H24" s="24">
        <f t="shared" si="0"/>
        <v>-25656507.409999996</v>
      </c>
      <c r="I24" s="24">
        <f t="shared" si="1"/>
        <v>4667454.219999999</v>
      </c>
      <c r="J24" s="24">
        <f t="shared" si="2"/>
        <v>-27917541.53</v>
      </c>
      <c r="K24" s="24">
        <f t="shared" si="3"/>
        <v>2406420.099999994</v>
      </c>
      <c r="L24" s="50"/>
    </row>
    <row r="25" spans="1:12" s="15" customFormat="1" ht="33.75" customHeight="1" hidden="1">
      <c r="A25" s="10" t="s">
        <v>255</v>
      </c>
      <c r="B25" s="7" t="s">
        <v>256</v>
      </c>
      <c r="C25" s="31"/>
      <c r="D25" s="31"/>
      <c r="E25" s="31"/>
      <c r="F25" s="31"/>
      <c r="G25" s="30">
        <f t="shared" si="4"/>
        <v>0</v>
      </c>
      <c r="H25" s="24">
        <f t="shared" si="0"/>
        <v>0</v>
      </c>
      <c r="I25" s="24">
        <f t="shared" si="1"/>
        <v>0</v>
      </c>
      <c r="J25" s="24">
        <f t="shared" si="2"/>
        <v>0</v>
      </c>
      <c r="K25" s="24">
        <f t="shared" si="3"/>
        <v>0</v>
      </c>
      <c r="L25" s="51"/>
    </row>
    <row r="26" spans="1:12" s="15" customFormat="1" ht="33.75" customHeight="1" hidden="1">
      <c r="A26" s="10" t="s">
        <v>255</v>
      </c>
      <c r="B26" s="7" t="s">
        <v>256</v>
      </c>
      <c r="C26" s="31"/>
      <c r="D26" s="31"/>
      <c r="E26" s="31"/>
      <c r="F26" s="31"/>
      <c r="G26" s="30">
        <f t="shared" si="4"/>
        <v>0</v>
      </c>
      <c r="H26" s="24">
        <f t="shared" si="0"/>
        <v>0</v>
      </c>
      <c r="I26" s="24">
        <f t="shared" si="1"/>
        <v>0</v>
      </c>
      <c r="J26" s="24">
        <f t="shared" si="2"/>
        <v>0</v>
      </c>
      <c r="K26" s="24">
        <f t="shared" si="3"/>
        <v>0</v>
      </c>
      <c r="L26" s="51"/>
    </row>
    <row r="27" spans="1:12" s="15" customFormat="1" ht="33.75" customHeight="1" hidden="1">
      <c r="A27" s="10" t="s">
        <v>257</v>
      </c>
      <c r="B27" s="7" t="s">
        <v>258</v>
      </c>
      <c r="C27" s="31"/>
      <c r="D27" s="31"/>
      <c r="E27" s="31"/>
      <c r="F27" s="31"/>
      <c r="G27" s="30">
        <f t="shared" si="4"/>
        <v>0</v>
      </c>
      <c r="H27" s="24">
        <f t="shared" si="0"/>
        <v>0</v>
      </c>
      <c r="I27" s="24">
        <f t="shared" si="1"/>
        <v>0</v>
      </c>
      <c r="J27" s="24">
        <f t="shared" si="2"/>
        <v>0</v>
      </c>
      <c r="K27" s="24">
        <f t="shared" si="3"/>
        <v>0</v>
      </c>
      <c r="L27" s="51"/>
    </row>
    <row r="28" spans="1:12" s="15" customFormat="1" ht="33.75" customHeight="1" hidden="1">
      <c r="A28" s="10" t="s">
        <v>257</v>
      </c>
      <c r="B28" s="7" t="s">
        <v>258</v>
      </c>
      <c r="C28" s="31"/>
      <c r="D28" s="31"/>
      <c r="E28" s="31"/>
      <c r="F28" s="31"/>
      <c r="G28" s="30">
        <f t="shared" si="4"/>
        <v>0</v>
      </c>
      <c r="H28" s="24">
        <f t="shared" si="0"/>
        <v>0</v>
      </c>
      <c r="I28" s="24">
        <f t="shared" si="1"/>
        <v>0</v>
      </c>
      <c r="J28" s="24">
        <f t="shared" si="2"/>
        <v>0</v>
      </c>
      <c r="K28" s="24">
        <f t="shared" si="3"/>
        <v>0</v>
      </c>
      <c r="L28" s="51"/>
    </row>
    <row r="29" spans="1:12" s="15" customFormat="1" ht="33.75" customHeight="1" hidden="1">
      <c r="A29" s="10" t="s">
        <v>259</v>
      </c>
      <c r="B29" s="7" t="s">
        <v>260</v>
      </c>
      <c r="C29" s="31">
        <v>0</v>
      </c>
      <c r="D29" s="31"/>
      <c r="E29" s="31"/>
      <c r="F29" s="31"/>
      <c r="G29" s="30">
        <f t="shared" si="4"/>
        <v>0</v>
      </c>
      <c r="H29" s="24">
        <f t="shared" si="0"/>
        <v>0</v>
      </c>
      <c r="I29" s="24">
        <f t="shared" si="1"/>
        <v>0</v>
      </c>
      <c r="J29" s="24">
        <f t="shared" si="2"/>
        <v>0</v>
      </c>
      <c r="K29" s="24">
        <f t="shared" si="3"/>
        <v>0</v>
      </c>
      <c r="L29" s="51"/>
    </row>
    <row r="30" spans="1:12" s="15" customFormat="1" ht="33.75" customHeight="1" hidden="1">
      <c r="A30" s="10" t="s">
        <v>259</v>
      </c>
      <c r="B30" s="7" t="s">
        <v>260</v>
      </c>
      <c r="C30" s="31"/>
      <c r="D30" s="31"/>
      <c r="E30" s="31"/>
      <c r="F30" s="31"/>
      <c r="G30" s="30">
        <f t="shared" si="4"/>
        <v>0</v>
      </c>
      <c r="H30" s="24">
        <f t="shared" si="0"/>
        <v>0</v>
      </c>
      <c r="I30" s="24">
        <f t="shared" si="1"/>
        <v>0</v>
      </c>
      <c r="J30" s="24">
        <f t="shared" si="2"/>
        <v>0</v>
      </c>
      <c r="K30" s="24">
        <f t="shared" si="3"/>
        <v>0</v>
      </c>
      <c r="L30" s="51"/>
    </row>
    <row r="31" spans="1:12" s="15" customFormat="1" ht="33.75" customHeight="1" hidden="1">
      <c r="A31" s="10" t="s">
        <v>261</v>
      </c>
      <c r="B31" s="7" t="s">
        <v>262</v>
      </c>
      <c r="C31" s="31"/>
      <c r="D31" s="31"/>
      <c r="E31" s="31"/>
      <c r="F31" s="31"/>
      <c r="G31" s="30">
        <f t="shared" si="4"/>
        <v>0</v>
      </c>
      <c r="H31" s="24">
        <f t="shared" si="0"/>
        <v>0</v>
      </c>
      <c r="I31" s="24">
        <f t="shared" si="1"/>
        <v>0</v>
      </c>
      <c r="J31" s="24">
        <f t="shared" si="2"/>
        <v>0</v>
      </c>
      <c r="K31" s="24">
        <f t="shared" si="3"/>
        <v>0</v>
      </c>
      <c r="L31" s="51"/>
    </row>
    <row r="32" spans="1:12" s="15" customFormat="1" ht="33.75" customHeight="1" hidden="1">
      <c r="A32" s="10" t="s">
        <v>261</v>
      </c>
      <c r="B32" s="7" t="s">
        <v>262</v>
      </c>
      <c r="C32" s="31"/>
      <c r="D32" s="31"/>
      <c r="E32" s="31"/>
      <c r="F32" s="31"/>
      <c r="G32" s="30">
        <f t="shared" si="4"/>
        <v>0</v>
      </c>
      <c r="H32" s="24">
        <f t="shared" si="0"/>
        <v>0</v>
      </c>
      <c r="I32" s="24">
        <f t="shared" si="1"/>
        <v>0</v>
      </c>
      <c r="J32" s="24">
        <f t="shared" si="2"/>
        <v>0</v>
      </c>
      <c r="K32" s="24">
        <f t="shared" si="3"/>
        <v>0</v>
      </c>
      <c r="L32" s="51"/>
    </row>
    <row r="33" spans="1:12" s="15" customFormat="1" ht="33.75" customHeight="1" hidden="1">
      <c r="A33" s="10" t="s">
        <v>253</v>
      </c>
      <c r="B33" s="7" t="s">
        <v>254</v>
      </c>
      <c r="C33" s="31"/>
      <c r="D33" s="31"/>
      <c r="E33" s="31"/>
      <c r="F33" s="31"/>
      <c r="G33" s="30">
        <f t="shared" si="4"/>
        <v>0</v>
      </c>
      <c r="H33" s="24">
        <f t="shared" si="0"/>
        <v>0</v>
      </c>
      <c r="I33" s="24">
        <f t="shared" si="1"/>
        <v>0</v>
      </c>
      <c r="J33" s="24">
        <f t="shared" si="2"/>
        <v>0</v>
      </c>
      <c r="K33" s="24">
        <f t="shared" si="3"/>
        <v>0</v>
      </c>
      <c r="L33" s="51"/>
    </row>
    <row r="34" spans="1:12" s="15" customFormat="1" ht="38.25" customHeight="1">
      <c r="A34" s="10" t="s">
        <v>33</v>
      </c>
      <c r="B34" s="7" t="s">
        <v>264</v>
      </c>
      <c r="C34" s="31">
        <v>37759944.24</v>
      </c>
      <c r="D34" s="31">
        <v>28168745.59</v>
      </c>
      <c r="E34" s="31">
        <v>44517000</v>
      </c>
      <c r="F34" s="31">
        <v>48337252.16</v>
      </c>
      <c r="G34" s="30">
        <f t="shared" si="4"/>
        <v>-3820252.1599999964</v>
      </c>
      <c r="H34" s="24">
        <f t="shared" si="0"/>
        <v>6757055.759999998</v>
      </c>
      <c r="I34" s="24">
        <f t="shared" si="1"/>
        <v>16348254.41</v>
      </c>
      <c r="J34" s="24">
        <f t="shared" si="2"/>
        <v>10577307.919999994</v>
      </c>
      <c r="K34" s="24">
        <f t="shared" si="3"/>
        <v>20168506.569999997</v>
      </c>
      <c r="L34" s="49"/>
    </row>
    <row r="35" spans="1:12" s="15" customFormat="1" ht="45" customHeight="1" hidden="1">
      <c r="A35" s="10" t="s">
        <v>265</v>
      </c>
      <c r="B35" s="7" t="s">
        <v>266</v>
      </c>
      <c r="C35" s="31"/>
      <c r="D35" s="31"/>
      <c r="E35" s="31"/>
      <c r="F35" s="31"/>
      <c r="G35" s="30">
        <f t="shared" si="4"/>
        <v>0</v>
      </c>
      <c r="H35" s="24">
        <f t="shared" si="0"/>
        <v>0</v>
      </c>
      <c r="I35" s="24">
        <f t="shared" si="1"/>
        <v>0</v>
      </c>
      <c r="J35" s="24">
        <f t="shared" si="2"/>
        <v>0</v>
      </c>
      <c r="K35" s="24">
        <f t="shared" si="3"/>
        <v>0</v>
      </c>
      <c r="L35" s="52"/>
    </row>
    <row r="36" spans="1:12" s="15" customFormat="1" ht="45" customHeight="1" hidden="1">
      <c r="A36" s="10" t="s">
        <v>265</v>
      </c>
      <c r="B36" s="7" t="s">
        <v>266</v>
      </c>
      <c r="C36" s="31"/>
      <c r="D36" s="31"/>
      <c r="E36" s="31"/>
      <c r="F36" s="31"/>
      <c r="G36" s="30">
        <f t="shared" si="4"/>
        <v>0</v>
      </c>
      <c r="H36" s="24">
        <f t="shared" si="0"/>
        <v>0</v>
      </c>
      <c r="I36" s="24">
        <f t="shared" si="1"/>
        <v>0</v>
      </c>
      <c r="J36" s="24">
        <f t="shared" si="2"/>
        <v>0</v>
      </c>
      <c r="K36" s="24">
        <f t="shared" si="3"/>
        <v>0</v>
      </c>
      <c r="L36" s="52"/>
    </row>
    <row r="37" spans="1:12" s="15" customFormat="1" ht="45" customHeight="1" hidden="1">
      <c r="A37" s="10" t="s">
        <v>267</v>
      </c>
      <c r="B37" s="7" t="s">
        <v>268</v>
      </c>
      <c r="C37" s="31"/>
      <c r="D37" s="31"/>
      <c r="E37" s="31"/>
      <c r="F37" s="31"/>
      <c r="G37" s="30">
        <f t="shared" si="4"/>
        <v>0</v>
      </c>
      <c r="H37" s="24">
        <f t="shared" si="0"/>
        <v>0</v>
      </c>
      <c r="I37" s="24">
        <f t="shared" si="1"/>
        <v>0</v>
      </c>
      <c r="J37" s="24">
        <f t="shared" si="2"/>
        <v>0</v>
      </c>
      <c r="K37" s="24">
        <f t="shared" si="3"/>
        <v>0</v>
      </c>
      <c r="L37" s="52"/>
    </row>
    <row r="38" spans="1:12" s="15" customFormat="1" ht="45" customHeight="1" hidden="1">
      <c r="A38" s="10" t="s">
        <v>267</v>
      </c>
      <c r="B38" s="7" t="s">
        <v>268</v>
      </c>
      <c r="C38" s="31"/>
      <c r="D38" s="31"/>
      <c r="E38" s="31"/>
      <c r="F38" s="31"/>
      <c r="G38" s="30">
        <f t="shared" si="4"/>
        <v>0</v>
      </c>
      <c r="H38" s="24">
        <f t="shared" si="0"/>
        <v>0</v>
      </c>
      <c r="I38" s="24">
        <f t="shared" si="1"/>
        <v>0</v>
      </c>
      <c r="J38" s="24">
        <f t="shared" si="2"/>
        <v>0</v>
      </c>
      <c r="K38" s="24">
        <f t="shared" si="3"/>
        <v>0</v>
      </c>
      <c r="L38" s="52"/>
    </row>
    <row r="39" spans="1:12" s="15" customFormat="1" ht="45" customHeight="1" hidden="1">
      <c r="A39" s="10" t="s">
        <v>269</v>
      </c>
      <c r="B39" s="7" t="s">
        <v>270</v>
      </c>
      <c r="C39" s="31">
        <v>38914.2</v>
      </c>
      <c r="D39" s="31"/>
      <c r="E39" s="31"/>
      <c r="F39" s="31"/>
      <c r="G39" s="30">
        <f t="shared" si="4"/>
        <v>0</v>
      </c>
      <c r="H39" s="24">
        <f t="shared" si="0"/>
        <v>-38914.2</v>
      </c>
      <c r="I39" s="24">
        <f t="shared" si="1"/>
        <v>0</v>
      </c>
      <c r="J39" s="24">
        <f t="shared" si="2"/>
        <v>-38914.2</v>
      </c>
      <c r="K39" s="24">
        <f t="shared" si="3"/>
        <v>0</v>
      </c>
      <c r="L39" s="52"/>
    </row>
    <row r="40" spans="1:12" s="15" customFormat="1" ht="45" customHeight="1" hidden="1">
      <c r="A40" s="10" t="s">
        <v>269</v>
      </c>
      <c r="B40" s="7" t="s">
        <v>270</v>
      </c>
      <c r="C40" s="31"/>
      <c r="D40" s="31"/>
      <c r="E40" s="31"/>
      <c r="F40" s="31"/>
      <c r="G40" s="30">
        <f t="shared" si="4"/>
        <v>0</v>
      </c>
      <c r="H40" s="24">
        <f t="shared" si="0"/>
        <v>0</v>
      </c>
      <c r="I40" s="24">
        <f t="shared" si="1"/>
        <v>0</v>
      </c>
      <c r="J40" s="24">
        <f t="shared" si="2"/>
        <v>0</v>
      </c>
      <c r="K40" s="24">
        <f t="shared" si="3"/>
        <v>0</v>
      </c>
      <c r="L40" s="52"/>
    </row>
    <row r="41" spans="1:12" s="15" customFormat="1" ht="45" customHeight="1" hidden="1">
      <c r="A41" s="10" t="s">
        <v>271</v>
      </c>
      <c r="B41" s="7" t="s">
        <v>272</v>
      </c>
      <c r="C41" s="31"/>
      <c r="D41" s="31"/>
      <c r="E41" s="31"/>
      <c r="F41" s="31"/>
      <c r="G41" s="30">
        <f t="shared" si="4"/>
        <v>0</v>
      </c>
      <c r="H41" s="24">
        <f t="shared" si="0"/>
        <v>0</v>
      </c>
      <c r="I41" s="24">
        <f t="shared" si="1"/>
        <v>0</v>
      </c>
      <c r="J41" s="24">
        <f t="shared" si="2"/>
        <v>0</v>
      </c>
      <c r="K41" s="24">
        <f t="shared" si="3"/>
        <v>0</v>
      </c>
      <c r="L41" s="52"/>
    </row>
    <row r="42" spans="1:12" s="15" customFormat="1" ht="45" customHeight="1" hidden="1">
      <c r="A42" s="10" t="s">
        <v>271</v>
      </c>
      <c r="B42" s="7" t="s">
        <v>272</v>
      </c>
      <c r="C42" s="31"/>
      <c r="D42" s="31"/>
      <c r="E42" s="31"/>
      <c r="F42" s="31"/>
      <c r="G42" s="30">
        <f t="shared" si="4"/>
        <v>0</v>
      </c>
      <c r="H42" s="24">
        <f t="shared" si="0"/>
        <v>0</v>
      </c>
      <c r="I42" s="24">
        <f t="shared" si="1"/>
        <v>0</v>
      </c>
      <c r="J42" s="24">
        <f t="shared" si="2"/>
        <v>0</v>
      </c>
      <c r="K42" s="24">
        <f t="shared" si="3"/>
        <v>0</v>
      </c>
      <c r="L42" s="52"/>
    </row>
    <row r="43" spans="1:12" s="15" customFormat="1" ht="45" customHeight="1" hidden="1">
      <c r="A43" s="10" t="s">
        <v>263</v>
      </c>
      <c r="B43" s="7" t="s">
        <v>264</v>
      </c>
      <c r="C43" s="31"/>
      <c r="D43" s="31"/>
      <c r="E43" s="31"/>
      <c r="F43" s="31"/>
      <c r="G43" s="30">
        <f t="shared" si="4"/>
        <v>0</v>
      </c>
      <c r="H43" s="24">
        <f t="shared" si="0"/>
        <v>0</v>
      </c>
      <c r="I43" s="24">
        <f t="shared" si="1"/>
        <v>0</v>
      </c>
      <c r="J43" s="24">
        <f t="shared" si="2"/>
        <v>0</v>
      </c>
      <c r="K43" s="24">
        <f t="shared" si="3"/>
        <v>0</v>
      </c>
      <c r="L43" s="52"/>
    </row>
    <row r="44" spans="1:12" s="15" customFormat="1" ht="48.75" customHeight="1" hidden="1">
      <c r="A44" s="10" t="s">
        <v>248</v>
      </c>
      <c r="B44" s="7" t="s">
        <v>274</v>
      </c>
      <c r="C44" s="31">
        <v>0</v>
      </c>
      <c r="D44" s="31"/>
      <c r="E44" s="31"/>
      <c r="F44" s="31"/>
      <c r="G44" s="30">
        <f t="shared" si="4"/>
        <v>0</v>
      </c>
      <c r="H44" s="24">
        <f t="shared" si="0"/>
        <v>0</v>
      </c>
      <c r="I44" s="24">
        <f t="shared" si="1"/>
        <v>0</v>
      </c>
      <c r="J44" s="24">
        <f t="shared" si="2"/>
        <v>0</v>
      </c>
      <c r="K44" s="24">
        <f t="shared" si="3"/>
        <v>0</v>
      </c>
      <c r="L44" s="53"/>
    </row>
    <row r="45" spans="1:12" s="15" customFormat="1" ht="45" customHeight="1" hidden="1">
      <c r="A45" s="10" t="s">
        <v>275</v>
      </c>
      <c r="B45" s="7" t="s">
        <v>276</v>
      </c>
      <c r="C45" s="31">
        <v>5867627.22</v>
      </c>
      <c r="D45" s="31"/>
      <c r="E45" s="31"/>
      <c r="F45" s="31"/>
      <c r="G45" s="30">
        <f t="shared" si="4"/>
        <v>0</v>
      </c>
      <c r="H45" s="24">
        <f t="shared" si="0"/>
        <v>-5867627.22</v>
      </c>
      <c r="I45" s="24">
        <f t="shared" si="1"/>
        <v>0</v>
      </c>
      <c r="J45" s="24">
        <f t="shared" si="2"/>
        <v>-5867627.22</v>
      </c>
      <c r="K45" s="24">
        <f t="shared" si="3"/>
        <v>0</v>
      </c>
      <c r="L45" s="53"/>
    </row>
    <row r="46" spans="1:12" s="15" customFormat="1" ht="45" customHeight="1" hidden="1">
      <c r="A46" s="10" t="s">
        <v>275</v>
      </c>
      <c r="B46" s="7" t="s">
        <v>276</v>
      </c>
      <c r="C46" s="31"/>
      <c r="D46" s="31"/>
      <c r="E46" s="31"/>
      <c r="F46" s="31"/>
      <c r="G46" s="30">
        <f t="shared" si="4"/>
        <v>0</v>
      </c>
      <c r="H46" s="24">
        <f t="shared" si="0"/>
        <v>0</v>
      </c>
      <c r="I46" s="24">
        <f t="shared" si="1"/>
        <v>0</v>
      </c>
      <c r="J46" s="24">
        <f t="shared" si="2"/>
        <v>0</v>
      </c>
      <c r="K46" s="24">
        <f t="shared" si="3"/>
        <v>0</v>
      </c>
      <c r="L46" s="53"/>
    </row>
    <row r="47" spans="1:12" s="15" customFormat="1" ht="45" customHeight="1" hidden="1">
      <c r="A47" s="10" t="s">
        <v>277</v>
      </c>
      <c r="B47" s="7" t="s">
        <v>278</v>
      </c>
      <c r="C47" s="31"/>
      <c r="D47" s="31"/>
      <c r="E47" s="31"/>
      <c r="F47" s="31"/>
      <c r="G47" s="30">
        <f t="shared" si="4"/>
        <v>0</v>
      </c>
      <c r="H47" s="24">
        <f t="shared" si="0"/>
        <v>0</v>
      </c>
      <c r="I47" s="24">
        <f t="shared" si="1"/>
        <v>0</v>
      </c>
      <c r="J47" s="24">
        <f t="shared" si="2"/>
        <v>0</v>
      </c>
      <c r="K47" s="24">
        <f t="shared" si="3"/>
        <v>0</v>
      </c>
      <c r="L47" s="53"/>
    </row>
    <row r="48" spans="1:12" s="15" customFormat="1" ht="45" customHeight="1" hidden="1">
      <c r="A48" s="10" t="s">
        <v>277</v>
      </c>
      <c r="B48" s="7" t="s">
        <v>278</v>
      </c>
      <c r="C48" s="31"/>
      <c r="D48" s="31"/>
      <c r="E48" s="31"/>
      <c r="F48" s="31"/>
      <c r="G48" s="30">
        <f t="shared" si="4"/>
        <v>0</v>
      </c>
      <c r="H48" s="24">
        <f t="shared" si="0"/>
        <v>0</v>
      </c>
      <c r="I48" s="24">
        <f t="shared" si="1"/>
        <v>0</v>
      </c>
      <c r="J48" s="24">
        <f t="shared" si="2"/>
        <v>0</v>
      </c>
      <c r="K48" s="24">
        <f t="shared" si="3"/>
        <v>0</v>
      </c>
      <c r="L48" s="53"/>
    </row>
    <row r="49" spans="1:12" s="15" customFormat="1" ht="45" customHeight="1" hidden="1">
      <c r="A49" s="10" t="s">
        <v>273</v>
      </c>
      <c r="B49" s="7" t="s">
        <v>274</v>
      </c>
      <c r="C49" s="31"/>
      <c r="D49" s="31"/>
      <c r="E49" s="31"/>
      <c r="F49" s="31"/>
      <c r="G49" s="30">
        <f t="shared" si="4"/>
        <v>0</v>
      </c>
      <c r="H49" s="24">
        <f t="shared" si="0"/>
        <v>0</v>
      </c>
      <c r="I49" s="24">
        <f t="shared" si="1"/>
        <v>0</v>
      </c>
      <c r="J49" s="24">
        <f t="shared" si="2"/>
        <v>0</v>
      </c>
      <c r="K49" s="24">
        <f t="shared" si="3"/>
        <v>0</v>
      </c>
      <c r="L49" s="53"/>
    </row>
    <row r="50" spans="1:12" s="15" customFormat="1" ht="29.25" customHeight="1">
      <c r="A50" s="10" t="s">
        <v>279</v>
      </c>
      <c r="B50" s="7" t="s">
        <v>280</v>
      </c>
      <c r="C50" s="31">
        <v>95828363.55</v>
      </c>
      <c r="D50" s="31">
        <v>74484098.6</v>
      </c>
      <c r="E50" s="31">
        <v>22183000</v>
      </c>
      <c r="F50" s="31">
        <v>22347193.53</v>
      </c>
      <c r="G50" s="30">
        <f t="shared" si="4"/>
        <v>-164193.5300000012</v>
      </c>
      <c r="H50" s="24">
        <f t="shared" si="0"/>
        <v>-73645363.55</v>
      </c>
      <c r="I50" s="24">
        <f t="shared" si="1"/>
        <v>-52301098.599999994</v>
      </c>
      <c r="J50" s="24">
        <f t="shared" si="2"/>
        <v>-73481170.02</v>
      </c>
      <c r="K50" s="24">
        <f t="shared" si="3"/>
        <v>-52136905.06999999</v>
      </c>
      <c r="L50" s="43" t="s">
        <v>324</v>
      </c>
    </row>
    <row r="51" spans="1:12" s="15" customFormat="1" ht="33.75" customHeight="1" hidden="1">
      <c r="A51" s="10" t="s">
        <v>281</v>
      </c>
      <c r="B51" s="7" t="s">
        <v>282</v>
      </c>
      <c r="C51" s="31"/>
      <c r="D51" s="31"/>
      <c r="E51" s="31"/>
      <c r="F51" s="31"/>
      <c r="G51" s="30">
        <f t="shared" si="4"/>
        <v>0</v>
      </c>
      <c r="H51" s="24">
        <f t="shared" si="0"/>
        <v>0</v>
      </c>
      <c r="I51" s="24">
        <f t="shared" si="1"/>
        <v>0</v>
      </c>
      <c r="J51" s="24">
        <f t="shared" si="2"/>
        <v>0</v>
      </c>
      <c r="K51" s="24">
        <f t="shared" si="3"/>
        <v>0</v>
      </c>
      <c r="L51" s="54"/>
    </row>
    <row r="52" spans="1:12" s="15" customFormat="1" ht="33.75" customHeight="1" hidden="1">
      <c r="A52" s="10" t="s">
        <v>281</v>
      </c>
      <c r="B52" s="7" t="s">
        <v>282</v>
      </c>
      <c r="C52" s="31"/>
      <c r="D52" s="31"/>
      <c r="E52" s="31"/>
      <c r="F52" s="31"/>
      <c r="G52" s="30">
        <f t="shared" si="4"/>
        <v>0</v>
      </c>
      <c r="H52" s="24">
        <f t="shared" si="0"/>
        <v>0</v>
      </c>
      <c r="I52" s="24">
        <f t="shared" si="1"/>
        <v>0</v>
      </c>
      <c r="J52" s="24">
        <f t="shared" si="2"/>
        <v>0</v>
      </c>
      <c r="K52" s="24">
        <f t="shared" si="3"/>
        <v>0</v>
      </c>
      <c r="L52" s="54"/>
    </row>
    <row r="53" spans="1:12" s="15" customFormat="1" ht="33.75" customHeight="1" hidden="1">
      <c r="A53" s="10" t="s">
        <v>283</v>
      </c>
      <c r="B53" s="7" t="s">
        <v>284</v>
      </c>
      <c r="C53" s="31"/>
      <c r="D53" s="31"/>
      <c r="E53" s="31"/>
      <c r="F53" s="31"/>
      <c r="G53" s="30">
        <f t="shared" si="4"/>
        <v>0</v>
      </c>
      <c r="H53" s="24">
        <f t="shared" si="0"/>
        <v>0</v>
      </c>
      <c r="I53" s="24">
        <f t="shared" si="1"/>
        <v>0</v>
      </c>
      <c r="J53" s="24">
        <f t="shared" si="2"/>
        <v>0</v>
      </c>
      <c r="K53" s="24">
        <f t="shared" si="3"/>
        <v>0</v>
      </c>
      <c r="L53" s="54"/>
    </row>
    <row r="54" spans="1:12" s="15" customFormat="1" ht="33.75" customHeight="1" hidden="1">
      <c r="A54" s="10" t="s">
        <v>283</v>
      </c>
      <c r="B54" s="7" t="s">
        <v>284</v>
      </c>
      <c r="C54" s="31"/>
      <c r="D54" s="31"/>
      <c r="E54" s="31"/>
      <c r="F54" s="31"/>
      <c r="G54" s="30">
        <f t="shared" si="4"/>
        <v>0</v>
      </c>
      <c r="H54" s="24">
        <f t="shared" si="0"/>
        <v>0</v>
      </c>
      <c r="I54" s="24">
        <f t="shared" si="1"/>
        <v>0</v>
      </c>
      <c r="J54" s="24">
        <f t="shared" si="2"/>
        <v>0</v>
      </c>
      <c r="K54" s="24">
        <f t="shared" si="3"/>
        <v>0</v>
      </c>
      <c r="L54" s="54"/>
    </row>
    <row r="55" spans="1:12" s="15" customFormat="1" ht="22.5" customHeight="1" hidden="1">
      <c r="A55" s="10" t="s">
        <v>285</v>
      </c>
      <c r="B55" s="7" t="s">
        <v>286</v>
      </c>
      <c r="C55" s="31">
        <v>0</v>
      </c>
      <c r="D55" s="31"/>
      <c r="E55" s="31"/>
      <c r="F55" s="31"/>
      <c r="G55" s="30">
        <f t="shared" si="4"/>
        <v>0</v>
      </c>
      <c r="H55" s="24">
        <f t="shared" si="0"/>
        <v>0</v>
      </c>
      <c r="I55" s="24">
        <f t="shared" si="1"/>
        <v>0</v>
      </c>
      <c r="J55" s="24">
        <f t="shared" si="2"/>
        <v>0</v>
      </c>
      <c r="K55" s="24">
        <f t="shared" si="3"/>
        <v>0</v>
      </c>
      <c r="L55" s="54"/>
    </row>
    <row r="56" spans="1:12" s="15" customFormat="1" ht="22.5" customHeight="1" hidden="1">
      <c r="A56" s="10" t="s">
        <v>285</v>
      </c>
      <c r="B56" s="7" t="s">
        <v>286</v>
      </c>
      <c r="C56" s="31"/>
      <c r="D56" s="31"/>
      <c r="E56" s="31"/>
      <c r="F56" s="31"/>
      <c r="G56" s="30">
        <f t="shared" si="4"/>
        <v>0</v>
      </c>
      <c r="H56" s="24">
        <f t="shared" si="0"/>
        <v>0</v>
      </c>
      <c r="I56" s="24">
        <f t="shared" si="1"/>
        <v>0</v>
      </c>
      <c r="J56" s="24">
        <f t="shared" si="2"/>
        <v>0</v>
      </c>
      <c r="K56" s="24">
        <f t="shared" si="3"/>
        <v>0</v>
      </c>
      <c r="L56" s="54"/>
    </row>
    <row r="57" spans="1:12" s="15" customFormat="1" ht="33.75" customHeight="1" hidden="1">
      <c r="A57" s="10" t="s">
        <v>287</v>
      </c>
      <c r="B57" s="7" t="s">
        <v>288</v>
      </c>
      <c r="C57" s="31"/>
      <c r="D57" s="31"/>
      <c r="E57" s="31"/>
      <c r="F57" s="31"/>
      <c r="G57" s="30">
        <f t="shared" si="4"/>
        <v>0</v>
      </c>
      <c r="H57" s="24">
        <f t="shared" si="0"/>
        <v>0</v>
      </c>
      <c r="I57" s="24">
        <f t="shared" si="1"/>
        <v>0</v>
      </c>
      <c r="J57" s="24">
        <f t="shared" si="2"/>
        <v>0</v>
      </c>
      <c r="K57" s="24">
        <f t="shared" si="3"/>
        <v>0</v>
      </c>
      <c r="L57" s="54"/>
    </row>
    <row r="58" spans="1:12" s="15" customFormat="1" ht="33.75" customHeight="1" hidden="1">
      <c r="A58" s="10" t="s">
        <v>287</v>
      </c>
      <c r="B58" s="7" t="s">
        <v>288</v>
      </c>
      <c r="C58" s="31"/>
      <c r="D58" s="31"/>
      <c r="E58" s="31"/>
      <c r="F58" s="31"/>
      <c r="G58" s="30">
        <f t="shared" si="4"/>
        <v>0</v>
      </c>
      <c r="H58" s="24">
        <f t="shared" si="0"/>
        <v>0</v>
      </c>
      <c r="I58" s="24">
        <f t="shared" si="1"/>
        <v>0</v>
      </c>
      <c r="J58" s="24">
        <f t="shared" si="2"/>
        <v>0</v>
      </c>
      <c r="K58" s="24">
        <f t="shared" si="3"/>
        <v>0</v>
      </c>
      <c r="L58" s="54"/>
    </row>
    <row r="59" spans="1:12" s="15" customFormat="1" ht="22.5" customHeight="1" hidden="1">
      <c r="A59" s="10" t="s">
        <v>279</v>
      </c>
      <c r="B59" s="7" t="s">
        <v>280</v>
      </c>
      <c r="C59" s="31"/>
      <c r="D59" s="31"/>
      <c r="E59" s="31"/>
      <c r="F59" s="31"/>
      <c r="G59" s="30">
        <f t="shared" si="4"/>
        <v>0</v>
      </c>
      <c r="H59" s="24">
        <f t="shared" si="0"/>
        <v>0</v>
      </c>
      <c r="I59" s="24">
        <f t="shared" si="1"/>
        <v>0</v>
      </c>
      <c r="J59" s="24">
        <f t="shared" si="2"/>
        <v>0</v>
      </c>
      <c r="K59" s="24">
        <f t="shared" si="3"/>
        <v>0</v>
      </c>
      <c r="L59" s="54"/>
    </row>
    <row r="60" spans="1:12" s="15" customFormat="1" ht="22.5" customHeight="1">
      <c r="A60" s="10" t="s">
        <v>289</v>
      </c>
      <c r="B60" s="7" t="s">
        <v>290</v>
      </c>
      <c r="C60" s="31">
        <v>889396.44</v>
      </c>
      <c r="D60" s="31">
        <v>390228.31</v>
      </c>
      <c r="E60" s="31">
        <v>556362.54</v>
      </c>
      <c r="F60" s="31">
        <v>548927.03</v>
      </c>
      <c r="G60" s="30">
        <f t="shared" si="4"/>
        <v>7435.510000000009</v>
      </c>
      <c r="H60" s="24">
        <f t="shared" si="0"/>
        <v>-333033.8999999999</v>
      </c>
      <c r="I60" s="24">
        <f t="shared" si="1"/>
        <v>166134.23000000004</v>
      </c>
      <c r="J60" s="24">
        <f t="shared" si="2"/>
        <v>-340469.4099999999</v>
      </c>
      <c r="K60" s="24">
        <f t="shared" si="3"/>
        <v>158698.72000000003</v>
      </c>
      <c r="L60" s="55"/>
    </row>
    <row r="61" spans="1:12" ht="21" customHeight="1" hidden="1">
      <c r="A61" s="11" t="s">
        <v>291</v>
      </c>
      <c r="B61" s="8" t="s">
        <v>292</v>
      </c>
      <c r="C61" s="31"/>
      <c r="D61" s="31"/>
      <c r="E61" s="31"/>
      <c r="F61" s="31"/>
      <c r="G61" s="30">
        <f t="shared" si="4"/>
        <v>0</v>
      </c>
      <c r="H61" s="24">
        <f t="shared" si="0"/>
        <v>0</v>
      </c>
      <c r="I61" s="24">
        <f t="shared" si="1"/>
        <v>0</v>
      </c>
      <c r="J61" s="24">
        <f t="shared" si="2"/>
        <v>0</v>
      </c>
      <c r="K61" s="24">
        <f t="shared" si="3"/>
        <v>0</v>
      </c>
      <c r="L61" s="54"/>
    </row>
    <row r="62" spans="1:12" ht="22.5" customHeight="1" hidden="1">
      <c r="A62" s="10" t="s">
        <v>291</v>
      </c>
      <c r="B62" s="7" t="s">
        <v>292</v>
      </c>
      <c r="C62" s="31"/>
      <c r="D62" s="31"/>
      <c r="E62" s="31"/>
      <c r="F62" s="31"/>
      <c r="G62" s="30">
        <f t="shared" si="4"/>
        <v>0</v>
      </c>
      <c r="H62" s="24">
        <f t="shared" si="0"/>
        <v>0</v>
      </c>
      <c r="I62" s="24">
        <f t="shared" si="1"/>
        <v>0</v>
      </c>
      <c r="J62" s="24">
        <f t="shared" si="2"/>
        <v>0</v>
      </c>
      <c r="K62" s="24">
        <f t="shared" si="3"/>
        <v>0</v>
      </c>
      <c r="L62" s="54"/>
    </row>
    <row r="63" spans="1:12" ht="21" customHeight="1" hidden="1">
      <c r="A63" s="11" t="s">
        <v>293</v>
      </c>
      <c r="B63" s="8" t="s">
        <v>294</v>
      </c>
      <c r="C63" s="31">
        <f>C64+C75+C74</f>
        <v>3565805.09</v>
      </c>
      <c r="D63" s="31"/>
      <c r="E63" s="31"/>
      <c r="F63" s="31"/>
      <c r="G63" s="30">
        <f t="shared" si="4"/>
        <v>0</v>
      </c>
      <c r="H63" s="24">
        <f t="shared" si="0"/>
        <v>-3565805.09</v>
      </c>
      <c r="I63" s="24">
        <f t="shared" si="1"/>
        <v>0</v>
      </c>
      <c r="J63" s="24">
        <f t="shared" si="2"/>
        <v>-3565805.09</v>
      </c>
      <c r="K63" s="24">
        <f t="shared" si="3"/>
        <v>0</v>
      </c>
      <c r="L63" s="43"/>
    </row>
    <row r="64" spans="1:12" ht="22.5" customHeight="1" hidden="1">
      <c r="A64" s="10" t="s">
        <v>293</v>
      </c>
      <c r="B64" s="7" t="s">
        <v>294</v>
      </c>
      <c r="C64" s="31">
        <v>509362.26</v>
      </c>
      <c r="D64" s="31"/>
      <c r="E64" s="31"/>
      <c r="F64" s="31"/>
      <c r="G64" s="30">
        <f t="shared" si="4"/>
        <v>0</v>
      </c>
      <c r="H64" s="24">
        <f t="shared" si="0"/>
        <v>-509362.26</v>
      </c>
      <c r="I64" s="24">
        <f t="shared" si="1"/>
        <v>0</v>
      </c>
      <c r="J64" s="24">
        <f t="shared" si="2"/>
        <v>-509362.26</v>
      </c>
      <c r="K64" s="24">
        <f t="shared" si="3"/>
        <v>0</v>
      </c>
      <c r="L64" s="43"/>
    </row>
    <row r="65" spans="1:12" ht="21" customHeight="1" hidden="1">
      <c r="A65" s="11" t="s">
        <v>295</v>
      </c>
      <c r="B65" s="8" t="s">
        <v>296</v>
      </c>
      <c r="C65" s="31"/>
      <c r="D65" s="31"/>
      <c r="E65" s="31"/>
      <c r="F65" s="31"/>
      <c r="G65" s="30">
        <f t="shared" si="4"/>
        <v>0</v>
      </c>
      <c r="H65" s="24">
        <f t="shared" si="0"/>
        <v>0</v>
      </c>
      <c r="I65" s="24">
        <f t="shared" si="1"/>
        <v>0</v>
      </c>
      <c r="J65" s="24">
        <f t="shared" si="2"/>
        <v>0</v>
      </c>
      <c r="K65" s="24">
        <f t="shared" si="3"/>
        <v>0</v>
      </c>
      <c r="L65" s="43"/>
    </row>
    <row r="66" spans="1:12" ht="22.5" customHeight="1" hidden="1">
      <c r="A66" s="10" t="s">
        <v>295</v>
      </c>
      <c r="B66" s="7" t="s">
        <v>296</v>
      </c>
      <c r="C66" s="31"/>
      <c r="D66" s="31"/>
      <c r="E66" s="31"/>
      <c r="F66" s="31"/>
      <c r="G66" s="30">
        <f t="shared" si="4"/>
        <v>0</v>
      </c>
      <c r="H66" s="24">
        <f t="shared" si="0"/>
        <v>0</v>
      </c>
      <c r="I66" s="24">
        <f t="shared" si="1"/>
        <v>0</v>
      </c>
      <c r="J66" s="24">
        <f t="shared" si="2"/>
        <v>0</v>
      </c>
      <c r="K66" s="24">
        <f t="shared" si="3"/>
        <v>0</v>
      </c>
      <c r="L66" s="43"/>
    </row>
    <row r="67" spans="1:12" ht="12.75" customHeight="1" hidden="1">
      <c r="A67" s="10" t="s">
        <v>289</v>
      </c>
      <c r="B67" s="7" t="s">
        <v>290</v>
      </c>
      <c r="C67" s="31"/>
      <c r="D67" s="31"/>
      <c r="E67" s="31"/>
      <c r="F67" s="31"/>
      <c r="G67" s="30">
        <f t="shared" si="4"/>
        <v>0</v>
      </c>
      <c r="H67" s="24">
        <f t="shared" si="0"/>
        <v>0</v>
      </c>
      <c r="I67" s="24">
        <f t="shared" si="1"/>
        <v>0</v>
      </c>
      <c r="J67" s="24">
        <f t="shared" si="2"/>
        <v>0</v>
      </c>
      <c r="K67" s="24">
        <f t="shared" si="3"/>
        <v>0</v>
      </c>
      <c r="L67" s="43"/>
    </row>
    <row r="68" spans="1:12" ht="31.5">
      <c r="A68" s="10" t="s">
        <v>328</v>
      </c>
      <c r="B68" s="7" t="s">
        <v>220</v>
      </c>
      <c r="C68" s="31">
        <v>12355271.81</v>
      </c>
      <c r="D68" s="31">
        <v>12322823.7</v>
      </c>
      <c r="E68" s="31">
        <v>31272000</v>
      </c>
      <c r="F68" s="31">
        <v>25812447.29</v>
      </c>
      <c r="G68" s="30">
        <f t="shared" si="4"/>
        <v>5459552.710000001</v>
      </c>
      <c r="H68" s="24">
        <f t="shared" si="0"/>
        <v>18916728.189999998</v>
      </c>
      <c r="I68" s="24">
        <f t="shared" si="1"/>
        <v>18949176.3</v>
      </c>
      <c r="J68" s="24">
        <f t="shared" si="2"/>
        <v>13457175.479999999</v>
      </c>
      <c r="K68" s="24">
        <f t="shared" si="3"/>
        <v>13489623.59</v>
      </c>
      <c r="L68" s="43" t="s">
        <v>325</v>
      </c>
    </row>
    <row r="69" spans="1:12" ht="15" customHeight="1">
      <c r="A69" s="11" t="s">
        <v>297</v>
      </c>
      <c r="B69" s="8" t="s">
        <v>298</v>
      </c>
      <c r="C69" s="30">
        <f>C70+C80+C79</f>
        <v>129435854.74</v>
      </c>
      <c r="D69" s="30">
        <f>D70+D80+D79</f>
        <v>130985342.25</v>
      </c>
      <c r="E69" s="30">
        <f>E70+E80+E79</f>
        <v>114077000</v>
      </c>
      <c r="F69" s="30">
        <f>F70+F80+F79</f>
        <v>120439114.63</v>
      </c>
      <c r="G69" s="30">
        <f t="shared" si="4"/>
        <v>-6362114.629999995</v>
      </c>
      <c r="H69" s="24">
        <f t="shared" si="0"/>
        <v>-15358854.739999995</v>
      </c>
      <c r="I69" s="24">
        <f t="shared" si="1"/>
        <v>-16908342.25</v>
      </c>
      <c r="J69" s="24">
        <f t="shared" si="2"/>
        <v>-8996740.11</v>
      </c>
      <c r="K69" s="24">
        <f t="shared" si="3"/>
        <v>-10546227.620000005</v>
      </c>
      <c r="L69" s="43"/>
    </row>
    <row r="70" spans="1:12" s="15" customFormat="1" ht="73.5" customHeight="1">
      <c r="A70" s="10" t="s">
        <v>299</v>
      </c>
      <c r="B70" s="7" t="s">
        <v>300</v>
      </c>
      <c r="C70" s="31">
        <v>84593200.91</v>
      </c>
      <c r="D70" s="31">
        <v>87003079.51</v>
      </c>
      <c r="E70" s="31">
        <v>73478000</v>
      </c>
      <c r="F70" s="31">
        <v>80914283.15</v>
      </c>
      <c r="G70" s="30">
        <f t="shared" si="4"/>
        <v>-7436283.150000006</v>
      </c>
      <c r="H70" s="24">
        <f t="shared" si="0"/>
        <v>-11115200.909999996</v>
      </c>
      <c r="I70" s="24">
        <f t="shared" si="1"/>
        <v>-13525079.510000005</v>
      </c>
      <c r="J70" s="24">
        <f t="shared" si="2"/>
        <v>-3678917.7599999905</v>
      </c>
      <c r="K70" s="24">
        <f t="shared" si="3"/>
        <v>-6088796.359999999</v>
      </c>
      <c r="L70" s="43" t="s">
        <v>346</v>
      </c>
    </row>
    <row r="71" spans="1:12" s="15" customFormat="1" ht="56.25" customHeight="1" hidden="1">
      <c r="A71" s="10" t="s">
        <v>301</v>
      </c>
      <c r="B71" s="7" t="s">
        <v>302</v>
      </c>
      <c r="C71" s="31"/>
      <c r="D71" s="31"/>
      <c r="E71" s="31"/>
      <c r="F71" s="31"/>
      <c r="G71" s="30">
        <f t="shared" si="4"/>
        <v>0</v>
      </c>
      <c r="H71" s="24">
        <f t="shared" si="0"/>
        <v>0</v>
      </c>
      <c r="I71" s="24">
        <f t="shared" si="1"/>
        <v>0</v>
      </c>
      <c r="J71" s="24">
        <f t="shared" si="2"/>
        <v>0</v>
      </c>
      <c r="K71" s="24">
        <f t="shared" si="3"/>
        <v>0</v>
      </c>
      <c r="L71" s="40"/>
    </row>
    <row r="72" spans="1:12" s="15" customFormat="1" ht="56.25" customHeight="1" hidden="1">
      <c r="A72" s="10" t="s">
        <v>303</v>
      </c>
      <c r="B72" s="7" t="s">
        <v>304</v>
      </c>
      <c r="C72" s="31"/>
      <c r="D72" s="31"/>
      <c r="E72" s="31"/>
      <c r="F72" s="31"/>
      <c r="G72" s="30">
        <f t="shared" si="4"/>
        <v>0</v>
      </c>
      <c r="H72" s="24">
        <f t="shared" si="0"/>
        <v>0</v>
      </c>
      <c r="I72" s="24">
        <f t="shared" si="1"/>
        <v>0</v>
      </c>
      <c r="J72" s="24">
        <f t="shared" si="2"/>
        <v>0</v>
      </c>
      <c r="K72" s="24">
        <f t="shared" si="3"/>
        <v>0</v>
      </c>
      <c r="L72" s="40"/>
    </row>
    <row r="73" spans="1:12" s="15" customFormat="1" ht="56.25" customHeight="1" hidden="1">
      <c r="A73" s="10" t="s">
        <v>303</v>
      </c>
      <c r="B73" s="7" t="s">
        <v>304</v>
      </c>
      <c r="C73" s="31"/>
      <c r="D73" s="31"/>
      <c r="E73" s="31"/>
      <c r="F73" s="31"/>
      <c r="G73" s="30">
        <f t="shared" si="4"/>
        <v>0</v>
      </c>
      <c r="H73" s="24">
        <f t="shared" si="0"/>
        <v>0</v>
      </c>
      <c r="I73" s="24">
        <f t="shared" si="1"/>
        <v>0</v>
      </c>
      <c r="J73" s="24">
        <f t="shared" si="2"/>
        <v>0</v>
      </c>
      <c r="K73" s="24">
        <f t="shared" si="3"/>
        <v>0</v>
      </c>
      <c r="L73" s="40"/>
    </row>
    <row r="74" spans="1:12" s="15" customFormat="1" ht="56.25" customHeight="1" hidden="1">
      <c r="A74" s="10" t="s">
        <v>305</v>
      </c>
      <c r="B74" s="7" t="s">
        <v>306</v>
      </c>
      <c r="C74" s="31">
        <v>1946653.74</v>
      </c>
      <c r="D74" s="31"/>
      <c r="E74" s="31"/>
      <c r="F74" s="31"/>
      <c r="G74" s="30">
        <f t="shared" si="4"/>
        <v>0</v>
      </c>
      <c r="H74" s="24">
        <f t="shared" si="0"/>
        <v>-1946653.74</v>
      </c>
      <c r="I74" s="24">
        <f t="shared" si="1"/>
        <v>0</v>
      </c>
      <c r="J74" s="24">
        <f t="shared" si="2"/>
        <v>-1946653.74</v>
      </c>
      <c r="K74" s="24">
        <f t="shared" si="3"/>
        <v>0</v>
      </c>
      <c r="L74" s="40"/>
    </row>
    <row r="75" spans="1:12" s="15" customFormat="1" ht="56.25" customHeight="1" hidden="1">
      <c r="A75" s="10" t="s">
        <v>305</v>
      </c>
      <c r="B75" s="7" t="s">
        <v>306</v>
      </c>
      <c r="C75" s="31">
        <v>1109789.09</v>
      </c>
      <c r="D75" s="31"/>
      <c r="E75" s="31"/>
      <c r="F75" s="31"/>
      <c r="G75" s="30">
        <f t="shared" si="4"/>
        <v>0</v>
      </c>
      <c r="H75" s="24">
        <f t="shared" si="0"/>
        <v>-1109789.09</v>
      </c>
      <c r="I75" s="24">
        <f t="shared" si="1"/>
        <v>0</v>
      </c>
      <c r="J75" s="24">
        <f t="shared" si="2"/>
        <v>-1109789.09</v>
      </c>
      <c r="K75" s="24">
        <f t="shared" si="3"/>
        <v>0</v>
      </c>
      <c r="L75" s="40"/>
    </row>
    <row r="76" spans="1:12" s="15" customFormat="1" ht="56.25" customHeight="1" hidden="1">
      <c r="A76" s="10" t="s">
        <v>307</v>
      </c>
      <c r="B76" s="7" t="s">
        <v>308</v>
      </c>
      <c r="C76" s="31"/>
      <c r="D76" s="31"/>
      <c r="E76" s="31"/>
      <c r="F76" s="31"/>
      <c r="G76" s="30">
        <f t="shared" si="4"/>
        <v>0</v>
      </c>
      <c r="H76" s="24">
        <f t="shared" si="0"/>
        <v>0</v>
      </c>
      <c r="I76" s="24">
        <f t="shared" si="1"/>
        <v>0</v>
      </c>
      <c r="J76" s="24">
        <f t="shared" si="2"/>
        <v>0</v>
      </c>
      <c r="K76" s="24">
        <f t="shared" si="3"/>
        <v>0</v>
      </c>
      <c r="L76" s="40"/>
    </row>
    <row r="77" spans="1:12" s="15" customFormat="1" ht="56.25" customHeight="1" hidden="1">
      <c r="A77" s="10" t="s">
        <v>307</v>
      </c>
      <c r="B77" s="7" t="s">
        <v>308</v>
      </c>
      <c r="C77" s="31"/>
      <c r="D77" s="31"/>
      <c r="E77" s="31"/>
      <c r="F77" s="31"/>
      <c r="G77" s="30">
        <f t="shared" si="4"/>
        <v>0</v>
      </c>
      <c r="H77" s="24">
        <f t="shared" si="0"/>
        <v>0</v>
      </c>
      <c r="I77" s="24">
        <f t="shared" si="1"/>
        <v>0</v>
      </c>
      <c r="J77" s="24">
        <f t="shared" si="2"/>
        <v>0</v>
      </c>
      <c r="K77" s="24">
        <f t="shared" si="3"/>
        <v>0</v>
      </c>
      <c r="L77" s="40"/>
    </row>
    <row r="78" spans="1:12" s="15" customFormat="1" ht="56.25" customHeight="1" hidden="1">
      <c r="A78" s="10" t="s">
        <v>301</v>
      </c>
      <c r="B78" s="7" t="s">
        <v>302</v>
      </c>
      <c r="C78" s="31"/>
      <c r="D78" s="31"/>
      <c r="E78" s="31"/>
      <c r="F78" s="31"/>
      <c r="G78" s="30">
        <f t="shared" si="4"/>
        <v>0</v>
      </c>
      <c r="H78" s="24">
        <f aca="true" t="shared" si="5" ref="H78:H141">E78-C78</f>
        <v>0</v>
      </c>
      <c r="I78" s="24">
        <f aca="true" t="shared" si="6" ref="I78:I141">E78-D78</f>
        <v>0</v>
      </c>
      <c r="J78" s="24">
        <f t="shared" si="2"/>
        <v>0</v>
      </c>
      <c r="K78" s="24">
        <f t="shared" si="3"/>
        <v>0</v>
      </c>
      <c r="L78" s="40"/>
    </row>
    <row r="79" spans="1:12" s="15" customFormat="1" ht="18" customHeight="1" hidden="1">
      <c r="A79" s="10" t="s">
        <v>139</v>
      </c>
      <c r="B79" s="7" t="s">
        <v>140</v>
      </c>
      <c r="C79" s="31">
        <v>0</v>
      </c>
      <c r="D79" s="31"/>
      <c r="E79" s="31"/>
      <c r="F79" s="31"/>
      <c r="G79" s="30">
        <f aca="true" t="shared" si="7" ref="G79:G142">E79-F79</f>
        <v>0</v>
      </c>
      <c r="H79" s="24">
        <f t="shared" si="5"/>
        <v>0</v>
      </c>
      <c r="I79" s="24">
        <f t="shared" si="6"/>
        <v>0</v>
      </c>
      <c r="J79" s="24">
        <f aca="true" t="shared" si="8" ref="J79:J142">F79-C79</f>
        <v>0</v>
      </c>
      <c r="K79" s="24">
        <f aca="true" t="shared" si="9" ref="K79:K142">F79-D79</f>
        <v>0</v>
      </c>
      <c r="L79" s="40"/>
    </row>
    <row r="80" spans="1:12" s="15" customFormat="1" ht="48.75" customHeight="1">
      <c r="A80" s="10" t="s">
        <v>309</v>
      </c>
      <c r="B80" s="7" t="s">
        <v>310</v>
      </c>
      <c r="C80" s="31">
        <v>44842653.83</v>
      </c>
      <c r="D80" s="31">
        <v>43982262.74</v>
      </c>
      <c r="E80" s="31">
        <v>40599000</v>
      </c>
      <c r="F80" s="31">
        <v>39524831.48</v>
      </c>
      <c r="G80" s="30">
        <f t="shared" si="7"/>
        <v>1074168.5200000033</v>
      </c>
      <c r="H80" s="24">
        <f t="shared" si="5"/>
        <v>-4243653.829999998</v>
      </c>
      <c r="I80" s="24">
        <f t="shared" si="6"/>
        <v>-3383262.740000002</v>
      </c>
      <c r="J80" s="24">
        <f t="shared" si="8"/>
        <v>-5317822.3500000015</v>
      </c>
      <c r="K80" s="24">
        <f t="shared" si="9"/>
        <v>-4457431.260000005</v>
      </c>
      <c r="L80" s="43" t="s">
        <v>350</v>
      </c>
    </row>
    <row r="81" spans="1:12" ht="52.5" customHeight="1" hidden="1">
      <c r="A81" s="11" t="s">
        <v>311</v>
      </c>
      <c r="B81" s="8" t="s">
        <v>312</v>
      </c>
      <c r="C81" s="31"/>
      <c r="G81" s="30">
        <f t="shared" si="7"/>
        <v>0</v>
      </c>
      <c r="H81" s="24">
        <f t="shared" si="5"/>
        <v>0</v>
      </c>
      <c r="I81" s="24">
        <f t="shared" si="6"/>
        <v>0</v>
      </c>
      <c r="J81" s="24">
        <f t="shared" si="8"/>
        <v>0</v>
      </c>
      <c r="K81" s="24">
        <f t="shared" si="9"/>
        <v>0</v>
      </c>
      <c r="L81" s="40"/>
    </row>
    <row r="82" spans="1:12" ht="84" customHeight="1" hidden="1">
      <c r="A82" s="11" t="s">
        <v>313</v>
      </c>
      <c r="B82" s="8" t="s">
        <v>0</v>
      </c>
      <c r="C82" s="30"/>
      <c r="G82" s="30">
        <f t="shared" si="7"/>
        <v>0</v>
      </c>
      <c r="H82" s="24">
        <f t="shared" si="5"/>
        <v>0</v>
      </c>
      <c r="I82" s="24">
        <f t="shared" si="6"/>
        <v>0</v>
      </c>
      <c r="J82" s="24">
        <f t="shared" si="8"/>
        <v>0</v>
      </c>
      <c r="K82" s="24">
        <f t="shared" si="9"/>
        <v>0</v>
      </c>
      <c r="L82" s="40"/>
    </row>
    <row r="83" spans="1:12" ht="94.5" customHeight="1" hidden="1">
      <c r="A83" s="11" t="s">
        <v>1</v>
      </c>
      <c r="B83" s="8" t="s">
        <v>2</v>
      </c>
      <c r="C83" s="31"/>
      <c r="G83" s="30">
        <f t="shared" si="7"/>
        <v>0</v>
      </c>
      <c r="H83" s="24">
        <f t="shared" si="5"/>
        <v>0</v>
      </c>
      <c r="I83" s="24">
        <f t="shared" si="6"/>
        <v>0</v>
      </c>
      <c r="J83" s="24">
        <f t="shared" si="8"/>
        <v>0</v>
      </c>
      <c r="K83" s="24">
        <f t="shared" si="9"/>
        <v>0</v>
      </c>
      <c r="L83" s="40"/>
    </row>
    <row r="84" spans="1:12" ht="90" customHeight="1" hidden="1">
      <c r="A84" s="10" t="s">
        <v>1</v>
      </c>
      <c r="B84" s="7" t="s">
        <v>2</v>
      </c>
      <c r="C84" s="30"/>
      <c r="G84" s="30">
        <f t="shared" si="7"/>
        <v>0</v>
      </c>
      <c r="H84" s="24">
        <f t="shared" si="5"/>
        <v>0</v>
      </c>
      <c r="I84" s="24">
        <f t="shared" si="6"/>
        <v>0</v>
      </c>
      <c r="J84" s="24">
        <f t="shared" si="8"/>
        <v>0</v>
      </c>
      <c r="K84" s="24">
        <f t="shared" si="9"/>
        <v>0</v>
      </c>
      <c r="L84" s="40"/>
    </row>
    <row r="85" spans="1:12" ht="94.5" customHeight="1" hidden="1">
      <c r="A85" s="11" t="s">
        <v>3</v>
      </c>
      <c r="B85" s="8" t="s">
        <v>5</v>
      </c>
      <c r="C85" s="31"/>
      <c r="G85" s="30">
        <f t="shared" si="7"/>
        <v>0</v>
      </c>
      <c r="H85" s="24">
        <f t="shared" si="5"/>
        <v>0</v>
      </c>
      <c r="I85" s="24">
        <f t="shared" si="6"/>
        <v>0</v>
      </c>
      <c r="J85" s="24">
        <f t="shared" si="8"/>
        <v>0</v>
      </c>
      <c r="K85" s="24">
        <f t="shared" si="9"/>
        <v>0</v>
      </c>
      <c r="L85" s="40"/>
    </row>
    <row r="86" spans="1:12" ht="90" customHeight="1" hidden="1">
      <c r="A86" s="10" t="s">
        <v>3</v>
      </c>
      <c r="B86" s="7" t="s">
        <v>5</v>
      </c>
      <c r="C86" s="31"/>
      <c r="G86" s="30">
        <f t="shared" si="7"/>
        <v>0</v>
      </c>
      <c r="H86" s="24">
        <f t="shared" si="5"/>
        <v>0</v>
      </c>
      <c r="I86" s="24">
        <f t="shared" si="6"/>
        <v>0</v>
      </c>
      <c r="J86" s="24">
        <f t="shared" si="8"/>
        <v>0</v>
      </c>
      <c r="K86" s="24">
        <f t="shared" si="9"/>
        <v>0</v>
      </c>
      <c r="L86" s="40"/>
    </row>
    <row r="87" spans="1:12" ht="94.5" customHeight="1" hidden="1">
      <c r="A87" s="11" t="s">
        <v>6</v>
      </c>
      <c r="B87" s="8" t="s">
        <v>7</v>
      </c>
      <c r="C87" s="30"/>
      <c r="G87" s="30">
        <f t="shared" si="7"/>
        <v>0</v>
      </c>
      <c r="H87" s="24">
        <f t="shared" si="5"/>
        <v>0</v>
      </c>
      <c r="I87" s="24">
        <f t="shared" si="6"/>
        <v>0</v>
      </c>
      <c r="J87" s="24">
        <f t="shared" si="8"/>
        <v>0</v>
      </c>
      <c r="K87" s="24">
        <f t="shared" si="9"/>
        <v>0</v>
      </c>
      <c r="L87" s="40"/>
    </row>
    <row r="88" spans="1:12" ht="78.75" customHeight="1" hidden="1">
      <c r="A88" s="10" t="s">
        <v>6</v>
      </c>
      <c r="B88" s="7" t="s">
        <v>7</v>
      </c>
      <c r="C88" s="30"/>
      <c r="G88" s="30">
        <f t="shared" si="7"/>
        <v>0</v>
      </c>
      <c r="H88" s="24">
        <f t="shared" si="5"/>
        <v>0</v>
      </c>
      <c r="I88" s="24">
        <f t="shared" si="6"/>
        <v>0</v>
      </c>
      <c r="J88" s="24">
        <f t="shared" si="8"/>
        <v>0</v>
      </c>
      <c r="K88" s="24">
        <f t="shared" si="9"/>
        <v>0</v>
      </c>
      <c r="L88" s="40"/>
    </row>
    <row r="89" spans="1:12" ht="94.5" customHeight="1" hidden="1">
      <c r="A89" s="11" t="s">
        <v>8</v>
      </c>
      <c r="B89" s="8" t="s">
        <v>9</v>
      </c>
      <c r="C89" s="30"/>
      <c r="G89" s="30">
        <f t="shared" si="7"/>
        <v>0</v>
      </c>
      <c r="H89" s="24">
        <f t="shared" si="5"/>
        <v>0</v>
      </c>
      <c r="I89" s="24">
        <f t="shared" si="6"/>
        <v>0</v>
      </c>
      <c r="J89" s="24">
        <f t="shared" si="8"/>
        <v>0</v>
      </c>
      <c r="K89" s="24">
        <f t="shared" si="9"/>
        <v>0</v>
      </c>
      <c r="L89" s="40"/>
    </row>
    <row r="90" spans="1:12" ht="90" customHeight="1" hidden="1">
      <c r="A90" s="10" t="s">
        <v>8</v>
      </c>
      <c r="B90" s="7" t="s">
        <v>9</v>
      </c>
      <c r="C90" s="31"/>
      <c r="G90" s="30">
        <f t="shared" si="7"/>
        <v>0</v>
      </c>
      <c r="H90" s="24">
        <f t="shared" si="5"/>
        <v>0</v>
      </c>
      <c r="I90" s="24">
        <f t="shared" si="6"/>
        <v>0</v>
      </c>
      <c r="J90" s="24">
        <f t="shared" si="8"/>
        <v>0</v>
      </c>
      <c r="K90" s="24">
        <f t="shared" si="9"/>
        <v>0</v>
      </c>
      <c r="L90" s="40"/>
    </row>
    <row r="91" spans="1:12" ht="78.75" customHeight="1" hidden="1">
      <c r="A91" s="10" t="s">
        <v>313</v>
      </c>
      <c r="B91" s="7" t="s">
        <v>0</v>
      </c>
      <c r="C91" s="30"/>
      <c r="G91" s="30">
        <f t="shared" si="7"/>
        <v>0</v>
      </c>
      <c r="H91" s="24">
        <f t="shared" si="5"/>
        <v>0</v>
      </c>
      <c r="I91" s="24">
        <f t="shared" si="6"/>
        <v>0</v>
      </c>
      <c r="J91" s="24">
        <f t="shared" si="8"/>
        <v>0</v>
      </c>
      <c r="K91" s="24">
        <f t="shared" si="9"/>
        <v>0</v>
      </c>
      <c r="L91" s="40"/>
    </row>
    <row r="92" spans="1:12" ht="52.5" customHeight="1" hidden="1">
      <c r="A92" s="11" t="s">
        <v>10</v>
      </c>
      <c r="B92" s="8" t="s">
        <v>11</v>
      </c>
      <c r="C92" s="31"/>
      <c r="G92" s="30">
        <f t="shared" si="7"/>
        <v>0</v>
      </c>
      <c r="H92" s="24">
        <f t="shared" si="5"/>
        <v>0</v>
      </c>
      <c r="I92" s="24">
        <f t="shared" si="6"/>
        <v>0</v>
      </c>
      <c r="J92" s="24">
        <f t="shared" si="8"/>
        <v>0</v>
      </c>
      <c r="K92" s="24">
        <f t="shared" si="9"/>
        <v>0</v>
      </c>
      <c r="L92" s="40"/>
    </row>
    <row r="93" spans="1:12" ht="84" customHeight="1" hidden="1">
      <c r="A93" s="11" t="s">
        <v>12</v>
      </c>
      <c r="B93" s="8" t="s">
        <v>13</v>
      </c>
      <c r="C93" s="30"/>
      <c r="G93" s="30">
        <f t="shared" si="7"/>
        <v>0</v>
      </c>
      <c r="H93" s="24">
        <f t="shared" si="5"/>
        <v>0</v>
      </c>
      <c r="I93" s="24">
        <f t="shared" si="6"/>
        <v>0</v>
      </c>
      <c r="J93" s="24">
        <f t="shared" si="8"/>
        <v>0</v>
      </c>
      <c r="K93" s="24">
        <f t="shared" si="9"/>
        <v>0</v>
      </c>
      <c r="L93" s="40"/>
    </row>
    <row r="94" spans="1:12" ht="94.5" customHeight="1" hidden="1">
      <c r="A94" s="11" t="s">
        <v>14</v>
      </c>
      <c r="B94" s="8" t="s">
        <v>15</v>
      </c>
      <c r="C94" s="31"/>
      <c r="G94" s="30">
        <f t="shared" si="7"/>
        <v>0</v>
      </c>
      <c r="H94" s="24">
        <f t="shared" si="5"/>
        <v>0</v>
      </c>
      <c r="I94" s="24">
        <f t="shared" si="6"/>
        <v>0</v>
      </c>
      <c r="J94" s="24">
        <f t="shared" si="8"/>
        <v>0</v>
      </c>
      <c r="K94" s="24">
        <f t="shared" si="9"/>
        <v>0</v>
      </c>
      <c r="L94" s="40"/>
    </row>
    <row r="95" spans="1:12" ht="90" customHeight="1" hidden="1">
      <c r="A95" s="10" t="s">
        <v>14</v>
      </c>
      <c r="B95" s="7" t="s">
        <v>15</v>
      </c>
      <c r="C95" s="30"/>
      <c r="G95" s="30">
        <f t="shared" si="7"/>
        <v>0</v>
      </c>
      <c r="H95" s="24">
        <f t="shared" si="5"/>
        <v>0</v>
      </c>
      <c r="I95" s="24">
        <f t="shared" si="6"/>
        <v>0</v>
      </c>
      <c r="J95" s="24">
        <f t="shared" si="8"/>
        <v>0</v>
      </c>
      <c r="K95" s="24">
        <f t="shared" si="9"/>
        <v>0</v>
      </c>
      <c r="L95" s="40"/>
    </row>
    <row r="96" spans="1:12" ht="94.5" customHeight="1" hidden="1">
      <c r="A96" s="11" t="s">
        <v>16</v>
      </c>
      <c r="B96" s="8" t="s">
        <v>17</v>
      </c>
      <c r="C96" s="31"/>
      <c r="G96" s="30">
        <f t="shared" si="7"/>
        <v>0</v>
      </c>
      <c r="H96" s="24">
        <f t="shared" si="5"/>
        <v>0</v>
      </c>
      <c r="I96" s="24">
        <f t="shared" si="6"/>
        <v>0</v>
      </c>
      <c r="J96" s="24">
        <f t="shared" si="8"/>
        <v>0</v>
      </c>
      <c r="K96" s="24">
        <f t="shared" si="9"/>
        <v>0</v>
      </c>
      <c r="L96" s="40"/>
    </row>
    <row r="97" spans="1:12" ht="90" customHeight="1" hidden="1">
      <c r="A97" s="10" t="s">
        <v>16</v>
      </c>
      <c r="B97" s="7" t="s">
        <v>17</v>
      </c>
      <c r="C97" s="31"/>
      <c r="G97" s="30">
        <f t="shared" si="7"/>
        <v>0</v>
      </c>
      <c r="H97" s="24">
        <f t="shared" si="5"/>
        <v>0</v>
      </c>
      <c r="I97" s="24">
        <f t="shared" si="6"/>
        <v>0</v>
      </c>
      <c r="J97" s="24">
        <f t="shared" si="8"/>
        <v>0</v>
      </c>
      <c r="K97" s="24">
        <f t="shared" si="9"/>
        <v>0</v>
      </c>
      <c r="L97" s="40"/>
    </row>
    <row r="98" spans="1:12" ht="94.5" customHeight="1" hidden="1">
      <c r="A98" s="11" t="s">
        <v>18</v>
      </c>
      <c r="B98" s="8" t="s">
        <v>19</v>
      </c>
      <c r="C98" s="30">
        <v>1339179.57</v>
      </c>
      <c r="G98" s="30">
        <f t="shared" si="7"/>
        <v>0</v>
      </c>
      <c r="H98" s="24">
        <f t="shared" si="5"/>
        <v>-1339179.57</v>
      </c>
      <c r="I98" s="24">
        <f t="shared" si="6"/>
        <v>0</v>
      </c>
      <c r="J98" s="24">
        <f t="shared" si="8"/>
        <v>-1339179.57</v>
      </c>
      <c r="K98" s="24">
        <f t="shared" si="9"/>
        <v>0</v>
      </c>
      <c r="L98" s="40"/>
    </row>
    <row r="99" spans="1:12" ht="78.75" customHeight="1" hidden="1">
      <c r="A99" s="10" t="s">
        <v>18</v>
      </c>
      <c r="B99" s="7" t="s">
        <v>19</v>
      </c>
      <c r="C99" s="30"/>
      <c r="G99" s="30">
        <f t="shared" si="7"/>
        <v>0</v>
      </c>
      <c r="H99" s="24">
        <f t="shared" si="5"/>
        <v>0</v>
      </c>
      <c r="I99" s="24">
        <f t="shared" si="6"/>
        <v>0</v>
      </c>
      <c r="J99" s="24">
        <f t="shared" si="8"/>
        <v>0</v>
      </c>
      <c r="K99" s="24">
        <f t="shared" si="9"/>
        <v>0</v>
      </c>
      <c r="L99" s="40"/>
    </row>
    <row r="100" spans="1:12" ht="94.5" customHeight="1" hidden="1">
      <c r="A100" s="11" t="s">
        <v>20</v>
      </c>
      <c r="B100" s="8" t="s">
        <v>21</v>
      </c>
      <c r="C100" s="30"/>
      <c r="G100" s="30">
        <f t="shared" si="7"/>
        <v>0</v>
      </c>
      <c r="H100" s="24">
        <f t="shared" si="5"/>
        <v>0</v>
      </c>
      <c r="I100" s="24">
        <f t="shared" si="6"/>
        <v>0</v>
      </c>
      <c r="J100" s="24">
        <f t="shared" si="8"/>
        <v>0</v>
      </c>
      <c r="K100" s="24">
        <f t="shared" si="9"/>
        <v>0</v>
      </c>
      <c r="L100" s="40"/>
    </row>
    <row r="101" spans="1:12" ht="90" customHeight="1" hidden="1">
      <c r="A101" s="10" t="s">
        <v>20</v>
      </c>
      <c r="B101" s="7" t="s">
        <v>21</v>
      </c>
      <c r="C101" s="30"/>
      <c r="G101" s="30">
        <f t="shared" si="7"/>
        <v>0</v>
      </c>
      <c r="H101" s="24">
        <f t="shared" si="5"/>
        <v>0</v>
      </c>
      <c r="I101" s="24">
        <f t="shared" si="6"/>
        <v>0</v>
      </c>
      <c r="J101" s="24">
        <f t="shared" si="8"/>
        <v>0</v>
      </c>
      <c r="K101" s="24">
        <f t="shared" si="9"/>
        <v>0</v>
      </c>
      <c r="L101" s="40"/>
    </row>
    <row r="102" spans="1:12" ht="78.75" customHeight="1" hidden="1">
      <c r="A102" s="10" t="s">
        <v>12</v>
      </c>
      <c r="B102" s="7" t="s">
        <v>13</v>
      </c>
      <c r="C102" s="31"/>
      <c r="G102" s="30">
        <f t="shared" si="7"/>
        <v>0</v>
      </c>
      <c r="H102" s="24">
        <f t="shared" si="5"/>
        <v>0</v>
      </c>
      <c r="I102" s="24">
        <f t="shared" si="6"/>
        <v>0</v>
      </c>
      <c r="J102" s="24">
        <f t="shared" si="8"/>
        <v>0</v>
      </c>
      <c r="K102" s="24">
        <f t="shared" si="9"/>
        <v>0</v>
      </c>
      <c r="L102" s="40"/>
    </row>
    <row r="103" spans="1:12" ht="13.5" customHeight="1">
      <c r="A103" s="11" t="s">
        <v>22</v>
      </c>
      <c r="B103" s="8" t="s">
        <v>23</v>
      </c>
      <c r="C103" s="30">
        <v>20467103.74</v>
      </c>
      <c r="D103" s="30">
        <v>24051432.26</v>
      </c>
      <c r="E103" s="30">
        <v>25054700</v>
      </c>
      <c r="F103" s="30">
        <v>25780858.12</v>
      </c>
      <c r="G103" s="30">
        <f t="shared" si="7"/>
        <v>-726158.120000001</v>
      </c>
      <c r="H103" s="24">
        <f t="shared" si="5"/>
        <v>4587596.260000002</v>
      </c>
      <c r="I103" s="24">
        <f t="shared" si="6"/>
        <v>1003267.7399999984</v>
      </c>
      <c r="J103" s="24">
        <f t="shared" si="8"/>
        <v>5313754.380000003</v>
      </c>
      <c r="K103" s="24">
        <f t="shared" si="9"/>
        <v>1729425.8599999994</v>
      </c>
      <c r="L103" s="48"/>
    </row>
    <row r="104" spans="1:12" ht="63" customHeight="1" hidden="1">
      <c r="A104" s="11" t="s">
        <v>24</v>
      </c>
      <c r="B104" s="8" t="s">
        <v>25</v>
      </c>
      <c r="C104" s="30"/>
      <c r="G104" s="30">
        <f t="shared" si="7"/>
        <v>0</v>
      </c>
      <c r="H104" s="24">
        <f t="shared" si="5"/>
        <v>0</v>
      </c>
      <c r="I104" s="24">
        <f t="shared" si="6"/>
        <v>0</v>
      </c>
      <c r="J104" s="24">
        <f t="shared" si="8"/>
        <v>0</v>
      </c>
      <c r="K104" s="24">
        <f t="shared" si="9"/>
        <v>0</v>
      </c>
      <c r="L104" s="43"/>
    </row>
    <row r="105" spans="1:12" ht="42" customHeight="1" hidden="1">
      <c r="A105" s="11" t="s">
        <v>26</v>
      </c>
      <c r="B105" s="8" t="s">
        <v>27</v>
      </c>
      <c r="C105" s="30"/>
      <c r="G105" s="30">
        <f t="shared" si="7"/>
        <v>0</v>
      </c>
      <c r="H105" s="24">
        <f t="shared" si="5"/>
        <v>0</v>
      </c>
      <c r="I105" s="24">
        <f t="shared" si="6"/>
        <v>0</v>
      </c>
      <c r="J105" s="24">
        <f t="shared" si="8"/>
        <v>0</v>
      </c>
      <c r="K105" s="24">
        <f t="shared" si="9"/>
        <v>0</v>
      </c>
      <c r="L105" s="43"/>
    </row>
    <row r="106" spans="1:12" ht="52.5" customHeight="1" hidden="1">
      <c r="A106" s="11" t="s">
        <v>28</v>
      </c>
      <c r="B106" s="8" t="s">
        <v>29</v>
      </c>
      <c r="C106" s="31"/>
      <c r="G106" s="30">
        <f t="shared" si="7"/>
        <v>0</v>
      </c>
      <c r="H106" s="24">
        <f t="shared" si="5"/>
        <v>0</v>
      </c>
      <c r="I106" s="24">
        <f t="shared" si="6"/>
        <v>0</v>
      </c>
      <c r="J106" s="24">
        <f t="shared" si="8"/>
        <v>0</v>
      </c>
      <c r="K106" s="24">
        <f t="shared" si="9"/>
        <v>0</v>
      </c>
      <c r="L106" s="43"/>
    </row>
    <row r="107" spans="1:12" ht="45" customHeight="1" hidden="1">
      <c r="A107" s="10" t="s">
        <v>28</v>
      </c>
      <c r="B107" s="7" t="s">
        <v>29</v>
      </c>
      <c r="C107" s="30"/>
      <c r="G107" s="30">
        <f t="shared" si="7"/>
        <v>0</v>
      </c>
      <c r="H107" s="24">
        <f t="shared" si="5"/>
        <v>0</v>
      </c>
      <c r="I107" s="24">
        <f t="shared" si="6"/>
        <v>0</v>
      </c>
      <c r="J107" s="24">
        <f t="shared" si="8"/>
        <v>0</v>
      </c>
      <c r="K107" s="24">
        <f t="shared" si="9"/>
        <v>0</v>
      </c>
      <c r="L107" s="43"/>
    </row>
    <row r="108" spans="1:12" ht="31.5" customHeight="1" hidden="1">
      <c r="A108" s="11" t="s">
        <v>30</v>
      </c>
      <c r="B108" s="8" t="s">
        <v>31</v>
      </c>
      <c r="C108" s="31"/>
      <c r="G108" s="30">
        <f t="shared" si="7"/>
        <v>0</v>
      </c>
      <c r="H108" s="24">
        <f t="shared" si="5"/>
        <v>0</v>
      </c>
      <c r="I108" s="24">
        <f t="shared" si="6"/>
        <v>0</v>
      </c>
      <c r="J108" s="24">
        <f t="shared" si="8"/>
        <v>0</v>
      </c>
      <c r="K108" s="24">
        <f t="shared" si="9"/>
        <v>0</v>
      </c>
      <c r="L108" s="43"/>
    </row>
    <row r="109" spans="1:12" ht="73.5" customHeight="1" hidden="1">
      <c r="A109" s="11" t="s">
        <v>32</v>
      </c>
      <c r="B109" s="8" t="s">
        <v>34</v>
      </c>
      <c r="C109" s="31"/>
      <c r="G109" s="30">
        <f t="shared" si="7"/>
        <v>0</v>
      </c>
      <c r="H109" s="24">
        <f t="shared" si="5"/>
        <v>0</v>
      </c>
      <c r="I109" s="24">
        <f t="shared" si="6"/>
        <v>0</v>
      </c>
      <c r="J109" s="24">
        <f t="shared" si="8"/>
        <v>0</v>
      </c>
      <c r="K109" s="24">
        <f t="shared" si="9"/>
        <v>0</v>
      </c>
      <c r="L109" s="43"/>
    </row>
    <row r="110" spans="1:12" ht="73.5" customHeight="1" hidden="1">
      <c r="A110" s="11" t="s">
        <v>35</v>
      </c>
      <c r="B110" s="8" t="s">
        <v>36</v>
      </c>
      <c r="C110" s="30"/>
      <c r="G110" s="30">
        <f t="shared" si="7"/>
        <v>0</v>
      </c>
      <c r="H110" s="24">
        <f t="shared" si="5"/>
        <v>0</v>
      </c>
      <c r="I110" s="24">
        <f t="shared" si="6"/>
        <v>0</v>
      </c>
      <c r="J110" s="24">
        <f t="shared" si="8"/>
        <v>0</v>
      </c>
      <c r="K110" s="24">
        <f t="shared" si="9"/>
        <v>0</v>
      </c>
      <c r="L110" s="43"/>
    </row>
    <row r="111" spans="1:12" ht="78.75" customHeight="1" hidden="1">
      <c r="A111" s="10" t="s">
        <v>35</v>
      </c>
      <c r="B111" s="7" t="s">
        <v>36</v>
      </c>
      <c r="C111" s="30"/>
      <c r="G111" s="30">
        <f t="shared" si="7"/>
        <v>0</v>
      </c>
      <c r="H111" s="24">
        <f t="shared" si="5"/>
        <v>0</v>
      </c>
      <c r="I111" s="24">
        <f t="shared" si="6"/>
        <v>0</v>
      </c>
      <c r="J111" s="24">
        <f t="shared" si="8"/>
        <v>0</v>
      </c>
      <c r="K111" s="24">
        <f t="shared" si="9"/>
        <v>0</v>
      </c>
      <c r="L111" s="43"/>
    </row>
    <row r="112" spans="1:12" ht="73.5" customHeight="1" hidden="1">
      <c r="A112" s="11" t="s">
        <v>37</v>
      </c>
      <c r="B112" s="8" t="s">
        <v>38</v>
      </c>
      <c r="C112" s="30"/>
      <c r="G112" s="30">
        <f t="shared" si="7"/>
        <v>0</v>
      </c>
      <c r="H112" s="24">
        <f t="shared" si="5"/>
        <v>0</v>
      </c>
      <c r="I112" s="24">
        <f t="shared" si="6"/>
        <v>0</v>
      </c>
      <c r="J112" s="24">
        <f t="shared" si="8"/>
        <v>0</v>
      </c>
      <c r="K112" s="24">
        <f t="shared" si="9"/>
        <v>0</v>
      </c>
      <c r="L112" s="43"/>
    </row>
    <row r="113" spans="1:12" ht="78.75" customHeight="1" hidden="1">
      <c r="A113" s="10" t="s">
        <v>37</v>
      </c>
      <c r="B113" s="7" t="s">
        <v>38</v>
      </c>
      <c r="C113" s="31"/>
      <c r="G113" s="30">
        <f t="shared" si="7"/>
        <v>0</v>
      </c>
      <c r="H113" s="24">
        <f t="shared" si="5"/>
        <v>0</v>
      </c>
      <c r="I113" s="24">
        <f t="shared" si="6"/>
        <v>0</v>
      </c>
      <c r="J113" s="24">
        <f t="shared" si="8"/>
        <v>0</v>
      </c>
      <c r="K113" s="24">
        <f t="shared" si="9"/>
        <v>0</v>
      </c>
      <c r="L113" s="43"/>
    </row>
    <row r="114" spans="1:12" ht="67.5" customHeight="1" hidden="1">
      <c r="A114" s="10" t="s">
        <v>32</v>
      </c>
      <c r="B114" s="7" t="s">
        <v>34</v>
      </c>
      <c r="C114" s="30"/>
      <c r="G114" s="30">
        <f t="shared" si="7"/>
        <v>0</v>
      </c>
      <c r="H114" s="24">
        <f t="shared" si="5"/>
        <v>0</v>
      </c>
      <c r="I114" s="24">
        <f t="shared" si="6"/>
        <v>0</v>
      </c>
      <c r="J114" s="24">
        <f t="shared" si="8"/>
        <v>0</v>
      </c>
      <c r="K114" s="24">
        <f t="shared" si="9"/>
        <v>0</v>
      </c>
      <c r="L114" s="43"/>
    </row>
    <row r="115" spans="1:12" ht="42" customHeight="1" hidden="1">
      <c r="A115" s="11" t="s">
        <v>39</v>
      </c>
      <c r="B115" s="8" t="s">
        <v>40</v>
      </c>
      <c r="C115" s="31"/>
      <c r="G115" s="30">
        <f t="shared" si="7"/>
        <v>0</v>
      </c>
      <c r="H115" s="24">
        <f t="shared" si="5"/>
        <v>0</v>
      </c>
      <c r="I115" s="24">
        <f t="shared" si="6"/>
        <v>0</v>
      </c>
      <c r="J115" s="24">
        <f t="shared" si="8"/>
        <v>0</v>
      </c>
      <c r="K115" s="24">
        <f t="shared" si="9"/>
        <v>0</v>
      </c>
      <c r="L115" s="43"/>
    </row>
    <row r="116" spans="1:12" ht="73.5" customHeight="1" hidden="1">
      <c r="A116" s="11" t="s">
        <v>41</v>
      </c>
      <c r="B116" s="8" t="s">
        <v>42</v>
      </c>
      <c r="C116" s="30"/>
      <c r="G116" s="30">
        <f t="shared" si="7"/>
        <v>0</v>
      </c>
      <c r="H116" s="24">
        <f t="shared" si="5"/>
        <v>0</v>
      </c>
      <c r="I116" s="24">
        <f t="shared" si="6"/>
        <v>0</v>
      </c>
      <c r="J116" s="24">
        <f t="shared" si="8"/>
        <v>0</v>
      </c>
      <c r="K116" s="24">
        <f t="shared" si="9"/>
        <v>0</v>
      </c>
      <c r="L116" s="43"/>
    </row>
    <row r="117" spans="1:12" ht="84" customHeight="1" hidden="1">
      <c r="A117" s="11" t="s">
        <v>43</v>
      </c>
      <c r="B117" s="8" t="s">
        <v>44</v>
      </c>
      <c r="C117" s="30"/>
      <c r="G117" s="30">
        <f t="shared" si="7"/>
        <v>0</v>
      </c>
      <c r="H117" s="24">
        <f t="shared" si="5"/>
        <v>0</v>
      </c>
      <c r="I117" s="24">
        <f t="shared" si="6"/>
        <v>0</v>
      </c>
      <c r="J117" s="24">
        <f t="shared" si="8"/>
        <v>0</v>
      </c>
      <c r="K117" s="24">
        <f t="shared" si="9"/>
        <v>0</v>
      </c>
      <c r="L117" s="43"/>
    </row>
    <row r="118" spans="1:12" ht="78.75" customHeight="1" hidden="1">
      <c r="A118" s="10" t="s">
        <v>43</v>
      </c>
      <c r="B118" s="7" t="s">
        <v>44</v>
      </c>
      <c r="C118" s="31"/>
      <c r="G118" s="30">
        <f t="shared" si="7"/>
        <v>0</v>
      </c>
      <c r="H118" s="24">
        <f t="shared" si="5"/>
        <v>0</v>
      </c>
      <c r="I118" s="24">
        <f t="shared" si="6"/>
        <v>0</v>
      </c>
      <c r="J118" s="24">
        <f t="shared" si="8"/>
        <v>0</v>
      </c>
      <c r="K118" s="24">
        <f t="shared" si="9"/>
        <v>0</v>
      </c>
      <c r="L118" s="43"/>
    </row>
    <row r="119" spans="1:12" ht="73.5" customHeight="1" hidden="1">
      <c r="A119" s="11" t="s">
        <v>45</v>
      </c>
      <c r="B119" s="8" t="s">
        <v>46</v>
      </c>
      <c r="C119" s="31"/>
      <c r="G119" s="30">
        <f t="shared" si="7"/>
        <v>0</v>
      </c>
      <c r="H119" s="24">
        <f t="shared" si="5"/>
        <v>0</v>
      </c>
      <c r="I119" s="24">
        <f t="shared" si="6"/>
        <v>0</v>
      </c>
      <c r="J119" s="24">
        <f t="shared" si="8"/>
        <v>0</v>
      </c>
      <c r="K119" s="24">
        <f t="shared" si="9"/>
        <v>0</v>
      </c>
      <c r="L119" s="43"/>
    </row>
    <row r="120" spans="1:12" ht="67.5" customHeight="1" hidden="1">
      <c r="A120" s="10" t="s">
        <v>45</v>
      </c>
      <c r="B120" s="7" t="s">
        <v>46</v>
      </c>
      <c r="C120" s="30"/>
      <c r="G120" s="30">
        <f t="shared" si="7"/>
        <v>0</v>
      </c>
      <c r="H120" s="24">
        <f t="shared" si="5"/>
        <v>0</v>
      </c>
      <c r="I120" s="24">
        <f t="shared" si="6"/>
        <v>0</v>
      </c>
      <c r="J120" s="24">
        <f t="shared" si="8"/>
        <v>0</v>
      </c>
      <c r="K120" s="24">
        <f t="shared" si="9"/>
        <v>0</v>
      </c>
      <c r="L120" s="43"/>
    </row>
    <row r="121" spans="1:12" ht="94.5" customHeight="1" hidden="1">
      <c r="A121" s="11" t="s">
        <v>47</v>
      </c>
      <c r="B121" s="8" t="s">
        <v>49</v>
      </c>
      <c r="C121" s="30"/>
      <c r="G121" s="30">
        <f t="shared" si="7"/>
        <v>0</v>
      </c>
      <c r="H121" s="24">
        <f t="shared" si="5"/>
        <v>0</v>
      </c>
      <c r="I121" s="24">
        <f t="shared" si="6"/>
        <v>0</v>
      </c>
      <c r="J121" s="24">
        <f t="shared" si="8"/>
        <v>0</v>
      </c>
      <c r="K121" s="24">
        <f t="shared" si="9"/>
        <v>0</v>
      </c>
      <c r="L121" s="43"/>
    </row>
    <row r="122" spans="1:12" ht="94.5" customHeight="1" hidden="1">
      <c r="A122" s="11" t="s">
        <v>50</v>
      </c>
      <c r="B122" s="8" t="s">
        <v>51</v>
      </c>
      <c r="C122" s="31"/>
      <c r="G122" s="30">
        <f t="shared" si="7"/>
        <v>0</v>
      </c>
      <c r="H122" s="24">
        <f t="shared" si="5"/>
        <v>0</v>
      </c>
      <c r="I122" s="24">
        <f t="shared" si="6"/>
        <v>0</v>
      </c>
      <c r="J122" s="24">
        <f t="shared" si="8"/>
        <v>0</v>
      </c>
      <c r="K122" s="24">
        <f t="shared" si="9"/>
        <v>0</v>
      </c>
      <c r="L122" s="43"/>
    </row>
    <row r="123" spans="1:12" ht="90" customHeight="1" hidden="1">
      <c r="A123" s="10" t="s">
        <v>50</v>
      </c>
      <c r="B123" s="7" t="s">
        <v>51</v>
      </c>
      <c r="C123" s="30"/>
      <c r="G123" s="30">
        <f t="shared" si="7"/>
        <v>0</v>
      </c>
      <c r="H123" s="24">
        <f t="shared" si="5"/>
        <v>0</v>
      </c>
      <c r="I123" s="24">
        <f t="shared" si="6"/>
        <v>0</v>
      </c>
      <c r="J123" s="24">
        <f t="shared" si="8"/>
        <v>0</v>
      </c>
      <c r="K123" s="24">
        <f t="shared" si="9"/>
        <v>0</v>
      </c>
      <c r="L123" s="43"/>
    </row>
    <row r="124" spans="1:12" ht="78.75" customHeight="1" hidden="1">
      <c r="A124" s="10" t="s">
        <v>47</v>
      </c>
      <c r="B124" s="7" t="s">
        <v>49</v>
      </c>
      <c r="C124" s="30"/>
      <c r="G124" s="30">
        <f t="shared" si="7"/>
        <v>0</v>
      </c>
      <c r="H124" s="24">
        <f t="shared" si="5"/>
        <v>0</v>
      </c>
      <c r="I124" s="24">
        <f t="shared" si="6"/>
        <v>0</v>
      </c>
      <c r="J124" s="24">
        <f t="shared" si="8"/>
        <v>0</v>
      </c>
      <c r="K124" s="24">
        <f t="shared" si="9"/>
        <v>0</v>
      </c>
      <c r="L124" s="43"/>
    </row>
    <row r="125" spans="1:12" ht="94.5" customHeight="1" hidden="1">
      <c r="A125" s="11" t="s">
        <v>52</v>
      </c>
      <c r="B125" s="9" t="s">
        <v>53</v>
      </c>
      <c r="C125" s="31"/>
      <c r="G125" s="30">
        <f t="shared" si="7"/>
        <v>0</v>
      </c>
      <c r="H125" s="24">
        <f t="shared" si="5"/>
        <v>0</v>
      </c>
      <c r="I125" s="24">
        <f t="shared" si="6"/>
        <v>0</v>
      </c>
      <c r="J125" s="24">
        <f t="shared" si="8"/>
        <v>0</v>
      </c>
      <c r="K125" s="24">
        <f t="shared" si="9"/>
        <v>0</v>
      </c>
      <c r="L125" s="43"/>
    </row>
    <row r="126" spans="1:12" ht="94.5" customHeight="1" hidden="1">
      <c r="A126" s="11" t="s">
        <v>54</v>
      </c>
      <c r="B126" s="9" t="s">
        <v>55</v>
      </c>
      <c r="C126" s="30"/>
      <c r="G126" s="30">
        <f t="shared" si="7"/>
        <v>0</v>
      </c>
      <c r="H126" s="24">
        <f t="shared" si="5"/>
        <v>0</v>
      </c>
      <c r="I126" s="24">
        <f t="shared" si="6"/>
        <v>0</v>
      </c>
      <c r="J126" s="24">
        <f t="shared" si="8"/>
        <v>0</v>
      </c>
      <c r="K126" s="24">
        <f t="shared" si="9"/>
        <v>0</v>
      </c>
      <c r="L126" s="43"/>
    </row>
    <row r="127" spans="1:12" ht="101.25" customHeight="1" hidden="1">
      <c r="A127" s="10" t="s">
        <v>54</v>
      </c>
      <c r="B127" s="6" t="s">
        <v>55</v>
      </c>
      <c r="C127" s="31"/>
      <c r="G127" s="30">
        <f t="shared" si="7"/>
        <v>0</v>
      </c>
      <c r="H127" s="24">
        <f t="shared" si="5"/>
        <v>0</v>
      </c>
      <c r="I127" s="24">
        <f t="shared" si="6"/>
        <v>0</v>
      </c>
      <c r="J127" s="24">
        <f t="shared" si="8"/>
        <v>0</v>
      </c>
      <c r="K127" s="24">
        <f t="shared" si="9"/>
        <v>0</v>
      </c>
      <c r="L127" s="43"/>
    </row>
    <row r="128" spans="1:12" ht="115.5" customHeight="1" hidden="1">
      <c r="A128" s="11" t="s">
        <v>56</v>
      </c>
      <c r="B128" s="9" t="s">
        <v>57</v>
      </c>
      <c r="C128" s="31"/>
      <c r="G128" s="30">
        <f t="shared" si="7"/>
        <v>0</v>
      </c>
      <c r="H128" s="24">
        <f t="shared" si="5"/>
        <v>0</v>
      </c>
      <c r="I128" s="24">
        <f t="shared" si="6"/>
        <v>0</v>
      </c>
      <c r="J128" s="24">
        <f t="shared" si="8"/>
        <v>0</v>
      </c>
      <c r="K128" s="24">
        <f t="shared" si="9"/>
        <v>0</v>
      </c>
      <c r="L128" s="43"/>
    </row>
    <row r="129" spans="1:12" ht="115.5" customHeight="1" hidden="1">
      <c r="A129" s="11" t="s">
        <v>58</v>
      </c>
      <c r="B129" s="9" t="s">
        <v>59</v>
      </c>
      <c r="C129" s="30"/>
      <c r="G129" s="30">
        <f t="shared" si="7"/>
        <v>0</v>
      </c>
      <c r="H129" s="24">
        <f t="shared" si="5"/>
        <v>0</v>
      </c>
      <c r="I129" s="24">
        <f t="shared" si="6"/>
        <v>0</v>
      </c>
      <c r="J129" s="24">
        <f t="shared" si="8"/>
        <v>0</v>
      </c>
      <c r="K129" s="24">
        <f t="shared" si="9"/>
        <v>0</v>
      </c>
      <c r="L129" s="43"/>
    </row>
    <row r="130" spans="1:12" ht="123.75" customHeight="1" hidden="1">
      <c r="A130" s="10" t="s">
        <v>58</v>
      </c>
      <c r="B130" s="6" t="s">
        <v>59</v>
      </c>
      <c r="C130" s="30"/>
      <c r="G130" s="30">
        <f t="shared" si="7"/>
        <v>0</v>
      </c>
      <c r="H130" s="24">
        <f t="shared" si="5"/>
        <v>0</v>
      </c>
      <c r="I130" s="24">
        <f t="shared" si="6"/>
        <v>0</v>
      </c>
      <c r="J130" s="24">
        <f t="shared" si="8"/>
        <v>0</v>
      </c>
      <c r="K130" s="24">
        <f t="shared" si="9"/>
        <v>0</v>
      </c>
      <c r="L130" s="43"/>
    </row>
    <row r="131" spans="1:12" ht="115.5" customHeight="1" hidden="1">
      <c r="A131" s="11" t="s">
        <v>60</v>
      </c>
      <c r="B131" s="9" t="s">
        <v>61</v>
      </c>
      <c r="C131" s="31"/>
      <c r="G131" s="30">
        <f t="shared" si="7"/>
        <v>0</v>
      </c>
      <c r="H131" s="24">
        <f t="shared" si="5"/>
        <v>0</v>
      </c>
      <c r="I131" s="24">
        <f t="shared" si="6"/>
        <v>0</v>
      </c>
      <c r="J131" s="24">
        <f t="shared" si="8"/>
        <v>0</v>
      </c>
      <c r="K131" s="24">
        <f t="shared" si="9"/>
        <v>0</v>
      </c>
      <c r="L131" s="43"/>
    </row>
    <row r="132" spans="1:12" ht="123.75" customHeight="1" hidden="1">
      <c r="A132" s="10" t="s">
        <v>60</v>
      </c>
      <c r="B132" s="6" t="s">
        <v>61</v>
      </c>
      <c r="C132" s="31"/>
      <c r="G132" s="30">
        <f t="shared" si="7"/>
        <v>0</v>
      </c>
      <c r="H132" s="24">
        <f t="shared" si="5"/>
        <v>0</v>
      </c>
      <c r="I132" s="24">
        <f t="shared" si="6"/>
        <v>0</v>
      </c>
      <c r="J132" s="24">
        <f t="shared" si="8"/>
        <v>0</v>
      </c>
      <c r="K132" s="24">
        <f t="shared" si="9"/>
        <v>0</v>
      </c>
      <c r="L132" s="43"/>
    </row>
    <row r="133" spans="1:12" ht="112.5" customHeight="1" hidden="1">
      <c r="A133" s="10" t="s">
        <v>56</v>
      </c>
      <c r="B133" s="6" t="s">
        <v>57</v>
      </c>
      <c r="C133" s="30">
        <v>93.67</v>
      </c>
      <c r="G133" s="30">
        <f t="shared" si="7"/>
        <v>0</v>
      </c>
      <c r="H133" s="24">
        <f t="shared" si="5"/>
        <v>-93.67</v>
      </c>
      <c r="I133" s="24">
        <f t="shared" si="6"/>
        <v>0</v>
      </c>
      <c r="J133" s="24">
        <f t="shared" si="8"/>
        <v>-93.67</v>
      </c>
      <c r="K133" s="24">
        <f t="shared" si="9"/>
        <v>0</v>
      </c>
      <c r="L133" s="43"/>
    </row>
    <row r="134" spans="1:12" ht="31.5" customHeight="1" hidden="1">
      <c r="A134" s="11" t="s">
        <v>62</v>
      </c>
      <c r="B134" s="8" t="s">
        <v>63</v>
      </c>
      <c r="C134" s="30"/>
      <c r="G134" s="30">
        <f t="shared" si="7"/>
        <v>0</v>
      </c>
      <c r="H134" s="24">
        <f t="shared" si="5"/>
        <v>0</v>
      </c>
      <c r="I134" s="24">
        <f t="shared" si="6"/>
        <v>0</v>
      </c>
      <c r="J134" s="24">
        <f t="shared" si="8"/>
        <v>0</v>
      </c>
      <c r="K134" s="24">
        <f t="shared" si="9"/>
        <v>0</v>
      </c>
      <c r="L134" s="43"/>
    </row>
    <row r="135" spans="1:12" ht="31.5" customHeight="1" hidden="1">
      <c r="A135" s="11" t="s">
        <v>64</v>
      </c>
      <c r="B135" s="8" t="s">
        <v>65</v>
      </c>
      <c r="C135" s="30"/>
      <c r="G135" s="30">
        <f t="shared" si="7"/>
        <v>0</v>
      </c>
      <c r="H135" s="24">
        <f t="shared" si="5"/>
        <v>0</v>
      </c>
      <c r="I135" s="24">
        <f t="shared" si="6"/>
        <v>0</v>
      </c>
      <c r="J135" s="24">
        <f t="shared" si="8"/>
        <v>0</v>
      </c>
      <c r="K135" s="24">
        <f t="shared" si="9"/>
        <v>0</v>
      </c>
      <c r="L135" s="43"/>
    </row>
    <row r="136" spans="1:12" ht="33.75" customHeight="1" hidden="1">
      <c r="A136" s="10" t="s">
        <v>64</v>
      </c>
      <c r="B136" s="7" t="s">
        <v>65</v>
      </c>
      <c r="C136" s="30"/>
      <c r="G136" s="30">
        <f t="shared" si="7"/>
        <v>0</v>
      </c>
      <c r="H136" s="24">
        <f t="shared" si="5"/>
        <v>0</v>
      </c>
      <c r="I136" s="24">
        <f t="shared" si="6"/>
        <v>0</v>
      </c>
      <c r="J136" s="24">
        <f t="shared" si="8"/>
        <v>0</v>
      </c>
      <c r="K136" s="24">
        <f t="shared" si="9"/>
        <v>0</v>
      </c>
      <c r="L136" s="43"/>
    </row>
    <row r="137" spans="1:12" ht="33.75" customHeight="1" hidden="1">
      <c r="A137" s="10" t="s">
        <v>62</v>
      </c>
      <c r="B137" s="7" t="s">
        <v>63</v>
      </c>
      <c r="C137" s="30"/>
      <c r="G137" s="30">
        <f t="shared" si="7"/>
        <v>0</v>
      </c>
      <c r="H137" s="24">
        <f t="shared" si="5"/>
        <v>0</v>
      </c>
      <c r="I137" s="24">
        <f t="shared" si="6"/>
        <v>0</v>
      </c>
      <c r="J137" s="24">
        <f t="shared" si="8"/>
        <v>0</v>
      </c>
      <c r="K137" s="24">
        <f t="shared" si="9"/>
        <v>0</v>
      </c>
      <c r="L137" s="43"/>
    </row>
    <row r="138" spans="1:12" ht="34.5" customHeight="1">
      <c r="A138" s="11" t="s">
        <v>66</v>
      </c>
      <c r="B138" s="8" t="s">
        <v>67</v>
      </c>
      <c r="C138" s="30">
        <v>0.56</v>
      </c>
      <c r="D138" s="30">
        <v>0</v>
      </c>
      <c r="E138" s="30">
        <v>-26602.18</v>
      </c>
      <c r="F138" s="30">
        <v>-26602.18</v>
      </c>
      <c r="G138" s="30">
        <f t="shared" si="7"/>
        <v>0</v>
      </c>
      <c r="H138" s="24">
        <f t="shared" si="5"/>
        <v>-26602.74</v>
      </c>
      <c r="I138" s="24">
        <f t="shared" si="6"/>
        <v>-26602.18</v>
      </c>
      <c r="J138" s="24">
        <f t="shared" si="8"/>
        <v>-26602.74</v>
      </c>
      <c r="K138" s="24">
        <f t="shared" si="9"/>
        <v>-26602.18</v>
      </c>
      <c r="L138" s="43"/>
    </row>
    <row r="139" spans="1:12" ht="12.75" customHeight="1" hidden="1">
      <c r="A139" s="11" t="s">
        <v>68</v>
      </c>
      <c r="B139" s="8" t="s">
        <v>69</v>
      </c>
      <c r="C139" s="30"/>
      <c r="G139" s="30">
        <f t="shared" si="7"/>
        <v>0</v>
      </c>
      <c r="H139" s="24">
        <f t="shared" si="5"/>
        <v>0</v>
      </c>
      <c r="I139" s="24">
        <f t="shared" si="6"/>
        <v>0</v>
      </c>
      <c r="J139" s="24">
        <f t="shared" si="8"/>
        <v>0</v>
      </c>
      <c r="K139" s="24">
        <f t="shared" si="9"/>
        <v>0</v>
      </c>
      <c r="L139" s="43"/>
    </row>
    <row r="140" spans="1:12" ht="21" customHeight="1" hidden="1">
      <c r="A140" s="11" t="s">
        <v>70</v>
      </c>
      <c r="B140" s="8" t="s">
        <v>71</v>
      </c>
      <c r="C140" s="31"/>
      <c r="G140" s="30">
        <f t="shared" si="7"/>
        <v>0</v>
      </c>
      <c r="H140" s="24">
        <f t="shared" si="5"/>
        <v>0</v>
      </c>
      <c r="I140" s="24">
        <f t="shared" si="6"/>
        <v>0</v>
      </c>
      <c r="J140" s="24">
        <f t="shared" si="8"/>
        <v>0</v>
      </c>
      <c r="K140" s="24">
        <f t="shared" si="9"/>
        <v>0</v>
      </c>
      <c r="L140" s="43"/>
    </row>
    <row r="141" spans="1:12" ht="42" customHeight="1" hidden="1">
      <c r="A141" s="11" t="s">
        <v>72</v>
      </c>
      <c r="B141" s="8" t="s">
        <v>73</v>
      </c>
      <c r="C141" s="31"/>
      <c r="G141" s="30">
        <f t="shared" si="7"/>
        <v>0</v>
      </c>
      <c r="H141" s="24">
        <f t="shared" si="5"/>
        <v>0</v>
      </c>
      <c r="I141" s="24">
        <f t="shared" si="6"/>
        <v>0</v>
      </c>
      <c r="J141" s="24">
        <f t="shared" si="8"/>
        <v>0</v>
      </c>
      <c r="K141" s="24">
        <f t="shared" si="9"/>
        <v>0</v>
      </c>
      <c r="L141" s="43"/>
    </row>
    <row r="142" spans="1:12" ht="42" customHeight="1" hidden="1">
      <c r="A142" s="11" t="s">
        <v>74</v>
      </c>
      <c r="B142" s="8" t="s">
        <v>75</v>
      </c>
      <c r="C142" s="30"/>
      <c r="G142" s="30">
        <f t="shared" si="7"/>
        <v>0</v>
      </c>
      <c r="H142" s="24">
        <f aca="true" t="shared" si="10" ref="H142:H205">E142-C142</f>
        <v>0</v>
      </c>
      <c r="I142" s="24">
        <f aca="true" t="shared" si="11" ref="I142:I205">E142-D142</f>
        <v>0</v>
      </c>
      <c r="J142" s="24">
        <f t="shared" si="8"/>
        <v>0</v>
      </c>
      <c r="K142" s="24">
        <f t="shared" si="9"/>
        <v>0</v>
      </c>
      <c r="L142" s="43"/>
    </row>
    <row r="143" spans="1:12" ht="45" customHeight="1" hidden="1">
      <c r="A143" s="10" t="s">
        <v>74</v>
      </c>
      <c r="B143" s="7" t="s">
        <v>75</v>
      </c>
      <c r="C143" s="30"/>
      <c r="G143" s="30">
        <f aca="true" t="shared" si="12" ref="G143:G206">E143-F143</f>
        <v>0</v>
      </c>
      <c r="H143" s="24">
        <f t="shared" si="10"/>
        <v>0</v>
      </c>
      <c r="I143" s="24">
        <f t="shared" si="11"/>
        <v>0</v>
      </c>
      <c r="J143" s="24">
        <f aca="true" t="shared" si="13" ref="J143:J206">F143-C143</f>
        <v>0</v>
      </c>
      <c r="K143" s="24">
        <f aca="true" t="shared" si="14" ref="K143:K206">F143-D143</f>
        <v>0</v>
      </c>
      <c r="L143" s="43"/>
    </row>
    <row r="144" spans="1:12" ht="42" customHeight="1" hidden="1">
      <c r="A144" s="11" t="s">
        <v>76</v>
      </c>
      <c r="B144" s="8" t="s">
        <v>77</v>
      </c>
      <c r="C144" s="30"/>
      <c r="G144" s="30">
        <f t="shared" si="12"/>
        <v>0</v>
      </c>
      <c r="H144" s="24">
        <f t="shared" si="10"/>
        <v>0</v>
      </c>
      <c r="I144" s="24">
        <f t="shared" si="11"/>
        <v>0</v>
      </c>
      <c r="J144" s="24">
        <f t="shared" si="13"/>
        <v>0</v>
      </c>
      <c r="K144" s="24">
        <f t="shared" si="14"/>
        <v>0</v>
      </c>
      <c r="L144" s="43"/>
    </row>
    <row r="145" spans="1:12" ht="45" customHeight="1" hidden="1">
      <c r="A145" s="10" t="s">
        <v>76</v>
      </c>
      <c r="B145" s="7" t="s">
        <v>77</v>
      </c>
      <c r="C145" s="31"/>
      <c r="G145" s="30">
        <f t="shared" si="12"/>
        <v>0</v>
      </c>
      <c r="H145" s="24">
        <f t="shared" si="10"/>
        <v>0</v>
      </c>
      <c r="I145" s="24">
        <f t="shared" si="11"/>
        <v>0</v>
      </c>
      <c r="J145" s="24">
        <f t="shared" si="13"/>
        <v>0</v>
      </c>
      <c r="K145" s="24">
        <f t="shared" si="14"/>
        <v>0</v>
      </c>
      <c r="L145" s="43"/>
    </row>
    <row r="146" spans="1:12" ht="45" customHeight="1" hidden="1">
      <c r="A146" s="10" t="s">
        <v>72</v>
      </c>
      <c r="B146" s="7" t="s">
        <v>73</v>
      </c>
      <c r="C146" s="30"/>
      <c r="G146" s="30">
        <f t="shared" si="12"/>
        <v>0</v>
      </c>
      <c r="H146" s="24">
        <f t="shared" si="10"/>
        <v>0</v>
      </c>
      <c r="I146" s="24">
        <f t="shared" si="11"/>
        <v>0</v>
      </c>
      <c r="J146" s="24">
        <f t="shared" si="13"/>
        <v>0</v>
      </c>
      <c r="K146" s="24">
        <f t="shared" si="14"/>
        <v>0</v>
      </c>
      <c r="L146" s="43"/>
    </row>
    <row r="147" spans="1:12" ht="31.5" customHeight="1" hidden="1">
      <c r="A147" s="11" t="s">
        <v>78</v>
      </c>
      <c r="B147" s="8" t="s">
        <v>79</v>
      </c>
      <c r="C147" s="30"/>
      <c r="G147" s="30">
        <f t="shared" si="12"/>
        <v>0</v>
      </c>
      <c r="H147" s="24">
        <f t="shared" si="10"/>
        <v>0</v>
      </c>
      <c r="I147" s="24">
        <f t="shared" si="11"/>
        <v>0</v>
      </c>
      <c r="J147" s="24">
        <f t="shared" si="13"/>
        <v>0</v>
      </c>
      <c r="K147" s="24">
        <f t="shared" si="14"/>
        <v>0</v>
      </c>
      <c r="L147" s="43"/>
    </row>
    <row r="148" spans="1:12" ht="12.75" customHeight="1" hidden="1">
      <c r="A148" s="11" t="s">
        <v>80</v>
      </c>
      <c r="B148" s="8" t="s">
        <v>81</v>
      </c>
      <c r="C148" s="30"/>
      <c r="G148" s="30">
        <f t="shared" si="12"/>
        <v>0</v>
      </c>
      <c r="H148" s="24">
        <f t="shared" si="10"/>
        <v>0</v>
      </c>
      <c r="I148" s="24">
        <f t="shared" si="11"/>
        <v>0</v>
      </c>
      <c r="J148" s="24">
        <f t="shared" si="13"/>
        <v>0</v>
      </c>
      <c r="K148" s="24">
        <f t="shared" si="14"/>
        <v>0</v>
      </c>
      <c r="L148" s="43"/>
    </row>
    <row r="149" spans="1:12" ht="21" customHeight="1" hidden="1">
      <c r="A149" s="11" t="s">
        <v>82</v>
      </c>
      <c r="B149" s="8" t="s">
        <v>83</v>
      </c>
      <c r="C149" s="31"/>
      <c r="G149" s="30">
        <f t="shared" si="12"/>
        <v>0</v>
      </c>
      <c r="H149" s="24">
        <f t="shared" si="10"/>
        <v>0</v>
      </c>
      <c r="I149" s="24">
        <f t="shared" si="11"/>
        <v>0</v>
      </c>
      <c r="J149" s="24">
        <f t="shared" si="13"/>
        <v>0</v>
      </c>
      <c r="K149" s="24">
        <f t="shared" si="14"/>
        <v>0</v>
      </c>
      <c r="L149" s="43"/>
    </row>
    <row r="150" spans="1:12" ht="22.5" customHeight="1" hidden="1">
      <c r="A150" s="10" t="s">
        <v>82</v>
      </c>
      <c r="B150" s="7" t="s">
        <v>83</v>
      </c>
      <c r="C150" s="30"/>
      <c r="G150" s="30">
        <f t="shared" si="12"/>
        <v>0</v>
      </c>
      <c r="H150" s="24">
        <f t="shared" si="10"/>
        <v>0</v>
      </c>
      <c r="I150" s="24">
        <f t="shared" si="11"/>
        <v>0</v>
      </c>
      <c r="J150" s="24">
        <f t="shared" si="13"/>
        <v>0</v>
      </c>
      <c r="K150" s="24">
        <f t="shared" si="14"/>
        <v>0</v>
      </c>
      <c r="L150" s="43"/>
    </row>
    <row r="151" spans="1:12" ht="52.5" customHeight="1" hidden="1">
      <c r="A151" s="11" t="s">
        <v>84</v>
      </c>
      <c r="B151" s="8" t="s">
        <v>85</v>
      </c>
      <c r="C151" s="31"/>
      <c r="G151" s="30">
        <f t="shared" si="12"/>
        <v>0</v>
      </c>
      <c r="H151" s="24">
        <f t="shared" si="10"/>
        <v>0</v>
      </c>
      <c r="I151" s="24">
        <f t="shared" si="11"/>
        <v>0</v>
      </c>
      <c r="J151" s="24">
        <f t="shared" si="13"/>
        <v>0</v>
      </c>
      <c r="K151" s="24">
        <f t="shared" si="14"/>
        <v>0</v>
      </c>
      <c r="L151" s="43"/>
    </row>
    <row r="152" spans="1:12" ht="73.5" customHeight="1" hidden="1">
      <c r="A152" s="11" t="s">
        <v>86</v>
      </c>
      <c r="B152" s="8" t="s">
        <v>87</v>
      </c>
      <c r="C152" s="30"/>
      <c r="G152" s="30">
        <f t="shared" si="12"/>
        <v>0</v>
      </c>
      <c r="H152" s="24">
        <f t="shared" si="10"/>
        <v>0</v>
      </c>
      <c r="I152" s="24">
        <f t="shared" si="11"/>
        <v>0</v>
      </c>
      <c r="J152" s="24">
        <f t="shared" si="13"/>
        <v>0</v>
      </c>
      <c r="K152" s="24">
        <f t="shared" si="14"/>
        <v>0</v>
      </c>
      <c r="L152" s="43"/>
    </row>
    <row r="153" spans="1:12" ht="73.5" customHeight="1" hidden="1">
      <c r="A153" s="11" t="s">
        <v>88</v>
      </c>
      <c r="B153" s="8" t="s">
        <v>89</v>
      </c>
      <c r="C153" s="31"/>
      <c r="G153" s="30">
        <f t="shared" si="12"/>
        <v>0</v>
      </c>
      <c r="H153" s="24">
        <f t="shared" si="10"/>
        <v>0</v>
      </c>
      <c r="I153" s="24">
        <f t="shared" si="11"/>
        <v>0</v>
      </c>
      <c r="J153" s="24">
        <f t="shared" si="13"/>
        <v>0</v>
      </c>
      <c r="K153" s="24">
        <f t="shared" si="14"/>
        <v>0</v>
      </c>
      <c r="L153" s="43"/>
    </row>
    <row r="154" spans="1:12" ht="78.75" customHeight="1" hidden="1">
      <c r="A154" s="10" t="s">
        <v>88</v>
      </c>
      <c r="B154" s="7" t="s">
        <v>89</v>
      </c>
      <c r="C154" s="30"/>
      <c r="G154" s="30">
        <f t="shared" si="12"/>
        <v>0</v>
      </c>
      <c r="H154" s="24">
        <f t="shared" si="10"/>
        <v>0</v>
      </c>
      <c r="I154" s="24">
        <f t="shared" si="11"/>
        <v>0</v>
      </c>
      <c r="J154" s="24">
        <f t="shared" si="13"/>
        <v>0</v>
      </c>
      <c r="K154" s="24">
        <f t="shared" si="14"/>
        <v>0</v>
      </c>
      <c r="L154" s="43"/>
    </row>
    <row r="155" spans="1:12" ht="73.5" customHeight="1" hidden="1">
      <c r="A155" s="11" t="s">
        <v>90</v>
      </c>
      <c r="B155" s="8" t="s">
        <v>91</v>
      </c>
      <c r="C155" s="31"/>
      <c r="G155" s="30">
        <f t="shared" si="12"/>
        <v>0</v>
      </c>
      <c r="H155" s="24">
        <f t="shared" si="10"/>
        <v>0</v>
      </c>
      <c r="I155" s="24">
        <f t="shared" si="11"/>
        <v>0</v>
      </c>
      <c r="J155" s="24">
        <f t="shared" si="13"/>
        <v>0</v>
      </c>
      <c r="K155" s="24">
        <f t="shared" si="14"/>
        <v>0</v>
      </c>
      <c r="L155" s="43"/>
    </row>
    <row r="156" spans="1:12" ht="78.75" customHeight="1" hidden="1">
      <c r="A156" s="10" t="s">
        <v>90</v>
      </c>
      <c r="B156" s="7" t="s">
        <v>91</v>
      </c>
      <c r="C156" s="31"/>
      <c r="G156" s="30">
        <f t="shared" si="12"/>
        <v>0</v>
      </c>
      <c r="H156" s="24">
        <f t="shared" si="10"/>
        <v>0</v>
      </c>
      <c r="I156" s="24">
        <f t="shared" si="11"/>
        <v>0</v>
      </c>
      <c r="J156" s="24">
        <f t="shared" si="13"/>
        <v>0</v>
      </c>
      <c r="K156" s="24">
        <f t="shared" si="14"/>
        <v>0</v>
      </c>
      <c r="L156" s="43"/>
    </row>
    <row r="157" spans="1:12" ht="73.5" customHeight="1" hidden="1">
      <c r="A157" s="11" t="s">
        <v>92</v>
      </c>
      <c r="B157" s="8" t="s">
        <v>93</v>
      </c>
      <c r="C157" s="30"/>
      <c r="G157" s="30">
        <f t="shared" si="12"/>
        <v>0</v>
      </c>
      <c r="H157" s="24">
        <f t="shared" si="10"/>
        <v>0</v>
      </c>
      <c r="I157" s="24">
        <f t="shared" si="11"/>
        <v>0</v>
      </c>
      <c r="J157" s="24">
        <f t="shared" si="13"/>
        <v>0</v>
      </c>
      <c r="K157" s="24">
        <f t="shared" si="14"/>
        <v>0</v>
      </c>
      <c r="L157" s="43"/>
    </row>
    <row r="158" spans="1:12" ht="78.75" customHeight="1" hidden="1">
      <c r="A158" s="10" t="s">
        <v>92</v>
      </c>
      <c r="B158" s="7" t="s">
        <v>93</v>
      </c>
      <c r="C158" s="30"/>
      <c r="G158" s="30">
        <f t="shared" si="12"/>
        <v>0</v>
      </c>
      <c r="H158" s="24">
        <f t="shared" si="10"/>
        <v>0</v>
      </c>
      <c r="I158" s="24">
        <f t="shared" si="11"/>
        <v>0</v>
      </c>
      <c r="J158" s="24">
        <f t="shared" si="13"/>
        <v>0</v>
      </c>
      <c r="K158" s="24">
        <f t="shared" si="14"/>
        <v>0</v>
      </c>
      <c r="L158" s="43"/>
    </row>
    <row r="159" spans="1:12" ht="84" customHeight="1" hidden="1">
      <c r="A159" s="11" t="s">
        <v>94</v>
      </c>
      <c r="B159" s="8" t="s">
        <v>95</v>
      </c>
      <c r="C159" s="30"/>
      <c r="G159" s="30">
        <f t="shared" si="12"/>
        <v>0</v>
      </c>
      <c r="H159" s="24">
        <f t="shared" si="10"/>
        <v>0</v>
      </c>
      <c r="I159" s="24">
        <f t="shared" si="11"/>
        <v>0</v>
      </c>
      <c r="J159" s="24">
        <f t="shared" si="13"/>
        <v>0</v>
      </c>
      <c r="K159" s="24">
        <f t="shared" si="14"/>
        <v>0</v>
      </c>
      <c r="L159" s="43"/>
    </row>
    <row r="160" spans="1:12" ht="78.75" customHeight="1" hidden="1">
      <c r="A160" s="10" t="s">
        <v>94</v>
      </c>
      <c r="B160" s="7" t="s">
        <v>95</v>
      </c>
      <c r="C160" s="31"/>
      <c r="G160" s="30">
        <f t="shared" si="12"/>
        <v>0</v>
      </c>
      <c r="H160" s="24">
        <f t="shared" si="10"/>
        <v>0</v>
      </c>
      <c r="I160" s="24">
        <f t="shared" si="11"/>
        <v>0</v>
      </c>
      <c r="J160" s="24">
        <f t="shared" si="13"/>
        <v>0</v>
      </c>
      <c r="K160" s="24">
        <f t="shared" si="14"/>
        <v>0</v>
      </c>
      <c r="L160" s="43"/>
    </row>
    <row r="161" spans="1:12" ht="67.5" customHeight="1" hidden="1">
      <c r="A161" s="10" t="s">
        <v>86</v>
      </c>
      <c r="B161" s="7" t="s">
        <v>87</v>
      </c>
      <c r="C161" s="30"/>
      <c r="G161" s="30">
        <f t="shared" si="12"/>
        <v>0</v>
      </c>
      <c r="H161" s="24">
        <f t="shared" si="10"/>
        <v>0</v>
      </c>
      <c r="I161" s="24">
        <f t="shared" si="11"/>
        <v>0</v>
      </c>
      <c r="J161" s="24">
        <f t="shared" si="13"/>
        <v>0</v>
      </c>
      <c r="K161" s="24">
        <f t="shared" si="14"/>
        <v>0</v>
      </c>
      <c r="L161" s="43"/>
    </row>
    <row r="162" spans="1:12" ht="12.75" customHeight="1" hidden="1">
      <c r="A162" s="11" t="s">
        <v>96</v>
      </c>
      <c r="B162" s="8" t="s">
        <v>97</v>
      </c>
      <c r="C162" s="31"/>
      <c r="G162" s="30">
        <f t="shared" si="12"/>
        <v>0</v>
      </c>
      <c r="H162" s="24">
        <f t="shared" si="10"/>
        <v>0</v>
      </c>
      <c r="I162" s="24">
        <f t="shared" si="11"/>
        <v>0</v>
      </c>
      <c r="J162" s="24">
        <f t="shared" si="13"/>
        <v>0</v>
      </c>
      <c r="K162" s="24">
        <f t="shared" si="14"/>
        <v>0</v>
      </c>
      <c r="L162" s="43"/>
    </row>
    <row r="163" spans="1:12" ht="31.5" customHeight="1" hidden="1">
      <c r="A163" s="11" t="s">
        <v>98</v>
      </c>
      <c r="B163" s="8" t="s">
        <v>99</v>
      </c>
      <c r="C163" s="31"/>
      <c r="G163" s="30">
        <f t="shared" si="12"/>
        <v>0</v>
      </c>
      <c r="H163" s="24">
        <f t="shared" si="10"/>
        <v>0</v>
      </c>
      <c r="I163" s="24">
        <f t="shared" si="11"/>
        <v>0</v>
      </c>
      <c r="J163" s="24">
        <f t="shared" si="13"/>
        <v>0</v>
      </c>
      <c r="K163" s="24">
        <f t="shared" si="14"/>
        <v>0</v>
      </c>
      <c r="L163" s="43"/>
    </row>
    <row r="164" spans="1:12" ht="31.5" customHeight="1" hidden="1">
      <c r="A164" s="11" t="s">
        <v>100</v>
      </c>
      <c r="B164" s="8" t="s">
        <v>101</v>
      </c>
      <c r="C164" s="30" t="e">
        <f>C165+C168+C171+C181+C185</f>
        <v>#REF!</v>
      </c>
      <c r="G164" s="30">
        <f t="shared" si="12"/>
        <v>0</v>
      </c>
      <c r="H164" s="24" t="e">
        <f t="shared" si="10"/>
        <v>#REF!</v>
      </c>
      <c r="I164" s="24">
        <f t="shared" si="11"/>
        <v>0</v>
      </c>
      <c r="J164" s="24" t="e">
        <f t="shared" si="13"/>
        <v>#REF!</v>
      </c>
      <c r="K164" s="24">
        <f t="shared" si="14"/>
        <v>0</v>
      </c>
      <c r="L164" s="43"/>
    </row>
    <row r="165" spans="1:12" ht="33.75" customHeight="1" hidden="1">
      <c r="A165" s="10" t="s">
        <v>100</v>
      </c>
      <c r="B165" s="7" t="s">
        <v>101</v>
      </c>
      <c r="C165" s="31">
        <v>0</v>
      </c>
      <c r="G165" s="30">
        <f t="shared" si="12"/>
        <v>0</v>
      </c>
      <c r="H165" s="24">
        <f t="shared" si="10"/>
        <v>0</v>
      </c>
      <c r="I165" s="24">
        <f t="shared" si="11"/>
        <v>0</v>
      </c>
      <c r="J165" s="24">
        <f t="shared" si="13"/>
        <v>0</v>
      </c>
      <c r="K165" s="24">
        <f t="shared" si="14"/>
        <v>0</v>
      </c>
      <c r="L165" s="43"/>
    </row>
    <row r="166" spans="1:12" ht="31.5" customHeight="1" hidden="1">
      <c r="A166" s="11" t="s">
        <v>102</v>
      </c>
      <c r="B166" s="8" t="s">
        <v>103</v>
      </c>
      <c r="C166" s="31"/>
      <c r="G166" s="30">
        <f t="shared" si="12"/>
        <v>0</v>
      </c>
      <c r="H166" s="24">
        <f t="shared" si="10"/>
        <v>0</v>
      </c>
      <c r="I166" s="24">
        <f t="shared" si="11"/>
        <v>0</v>
      </c>
      <c r="J166" s="24">
        <f t="shared" si="13"/>
        <v>0</v>
      </c>
      <c r="K166" s="24">
        <f t="shared" si="14"/>
        <v>0</v>
      </c>
      <c r="L166" s="43"/>
    </row>
    <row r="167" spans="1:12" ht="33.75" customHeight="1" hidden="1">
      <c r="A167" s="10" t="s">
        <v>102</v>
      </c>
      <c r="B167" s="7" t="s">
        <v>103</v>
      </c>
      <c r="C167" s="31"/>
      <c r="G167" s="30">
        <f t="shared" si="12"/>
        <v>0</v>
      </c>
      <c r="H167" s="24">
        <f t="shared" si="10"/>
        <v>0</v>
      </c>
      <c r="I167" s="24">
        <f t="shared" si="11"/>
        <v>0</v>
      </c>
      <c r="J167" s="24">
        <f t="shared" si="13"/>
        <v>0</v>
      </c>
      <c r="K167" s="24">
        <f t="shared" si="14"/>
        <v>0</v>
      </c>
      <c r="L167" s="43"/>
    </row>
    <row r="168" spans="1:12" ht="33.75" customHeight="1" hidden="1">
      <c r="A168" s="10" t="s">
        <v>98</v>
      </c>
      <c r="B168" s="7" t="s">
        <v>99</v>
      </c>
      <c r="C168" s="31">
        <v>0</v>
      </c>
      <c r="G168" s="30">
        <f t="shared" si="12"/>
        <v>0</v>
      </c>
      <c r="H168" s="24">
        <f t="shared" si="10"/>
        <v>0</v>
      </c>
      <c r="I168" s="24">
        <f t="shared" si="11"/>
        <v>0</v>
      </c>
      <c r="J168" s="24">
        <f t="shared" si="13"/>
        <v>0</v>
      </c>
      <c r="K168" s="24">
        <f t="shared" si="14"/>
        <v>0</v>
      </c>
      <c r="L168" s="43"/>
    </row>
    <row r="169" spans="1:12" ht="45" customHeight="1">
      <c r="A169" s="11" t="s">
        <v>104</v>
      </c>
      <c r="B169" s="8" t="s">
        <v>105</v>
      </c>
      <c r="C169" s="30">
        <f>C170+C173+C176+C187+C191</f>
        <v>116535249.32</v>
      </c>
      <c r="D169" s="30">
        <f>D176+D187+D191+D170+D186</f>
        <v>98982907.98</v>
      </c>
      <c r="E169" s="30">
        <f>E176+E187+E191+E170+E186</f>
        <v>100833062.56</v>
      </c>
      <c r="F169" s="30">
        <f>F176+F187+F191+F170+F186</f>
        <v>103491171.67</v>
      </c>
      <c r="G169" s="30">
        <f t="shared" si="12"/>
        <v>-2658109.1099999994</v>
      </c>
      <c r="H169" s="24">
        <f t="shared" si="10"/>
        <v>-15702186.75999999</v>
      </c>
      <c r="I169" s="24">
        <f t="shared" si="11"/>
        <v>1850154.5799999982</v>
      </c>
      <c r="J169" s="24">
        <f t="shared" si="13"/>
        <v>-13044077.649999991</v>
      </c>
      <c r="K169" s="24">
        <f t="shared" si="14"/>
        <v>4508263.689999998</v>
      </c>
      <c r="L169" s="43"/>
    </row>
    <row r="170" spans="1:12" s="15" customFormat="1" ht="76.5" customHeight="1">
      <c r="A170" s="10" t="s">
        <v>106</v>
      </c>
      <c r="B170" s="7" t="s">
        <v>107</v>
      </c>
      <c r="C170" s="31">
        <v>2102500</v>
      </c>
      <c r="D170" s="31">
        <v>4215000</v>
      </c>
      <c r="E170" s="31">
        <v>2046500</v>
      </c>
      <c r="F170" s="31">
        <v>2046500</v>
      </c>
      <c r="G170" s="30">
        <f t="shared" si="12"/>
        <v>0</v>
      </c>
      <c r="H170" s="24">
        <f t="shared" si="10"/>
        <v>-56000</v>
      </c>
      <c r="I170" s="24">
        <f t="shared" si="11"/>
        <v>-2168500</v>
      </c>
      <c r="J170" s="24">
        <f t="shared" si="13"/>
        <v>-56000</v>
      </c>
      <c r="K170" s="24">
        <f t="shared" si="14"/>
        <v>-2168500</v>
      </c>
      <c r="L170" s="62" t="s">
        <v>345</v>
      </c>
    </row>
    <row r="171" spans="1:12" s="15" customFormat="1" ht="56.25" customHeight="1" hidden="1">
      <c r="A171" s="10" t="s">
        <v>108</v>
      </c>
      <c r="B171" s="7" t="s">
        <v>109</v>
      </c>
      <c r="C171" s="30" t="e">
        <f>C174+#REF!+C180</f>
        <v>#REF!</v>
      </c>
      <c r="D171" s="39"/>
      <c r="E171" s="39"/>
      <c r="F171" s="39"/>
      <c r="G171" s="30">
        <f t="shared" si="12"/>
        <v>0</v>
      </c>
      <c r="H171" s="24" t="e">
        <f t="shared" si="10"/>
        <v>#REF!</v>
      </c>
      <c r="I171" s="24">
        <f t="shared" si="11"/>
        <v>0</v>
      </c>
      <c r="J171" s="24" t="e">
        <f t="shared" si="13"/>
        <v>#REF!</v>
      </c>
      <c r="K171" s="24">
        <f t="shared" si="14"/>
        <v>0</v>
      </c>
      <c r="L171" s="62"/>
    </row>
    <row r="172" spans="1:12" s="15" customFormat="1" ht="56.25" customHeight="1" hidden="1">
      <c r="A172" s="10" t="s">
        <v>108</v>
      </c>
      <c r="B172" s="7" t="s">
        <v>109</v>
      </c>
      <c r="C172" s="30"/>
      <c r="D172" s="39"/>
      <c r="E172" s="39"/>
      <c r="F172" s="39"/>
      <c r="G172" s="30">
        <f t="shared" si="12"/>
        <v>0</v>
      </c>
      <c r="H172" s="24">
        <f t="shared" si="10"/>
        <v>0</v>
      </c>
      <c r="I172" s="24">
        <f t="shared" si="11"/>
        <v>0</v>
      </c>
      <c r="J172" s="24">
        <f t="shared" si="13"/>
        <v>0</v>
      </c>
      <c r="K172" s="24">
        <f t="shared" si="14"/>
        <v>0</v>
      </c>
      <c r="L172" s="62"/>
    </row>
    <row r="173" spans="1:12" s="15" customFormat="1" ht="30" customHeight="1" hidden="1">
      <c r="A173" s="10" t="s">
        <v>182</v>
      </c>
      <c r="B173" s="7" t="s">
        <v>202</v>
      </c>
      <c r="C173" s="31">
        <v>0</v>
      </c>
      <c r="D173" s="39"/>
      <c r="E173" s="39"/>
      <c r="F173" s="39"/>
      <c r="G173" s="30">
        <f t="shared" si="12"/>
        <v>0</v>
      </c>
      <c r="H173" s="24">
        <f t="shared" si="10"/>
        <v>0</v>
      </c>
      <c r="I173" s="24">
        <f t="shared" si="11"/>
        <v>0</v>
      </c>
      <c r="J173" s="24">
        <f t="shared" si="13"/>
        <v>0</v>
      </c>
      <c r="K173" s="24">
        <f t="shared" si="14"/>
        <v>0</v>
      </c>
      <c r="L173" s="62"/>
    </row>
    <row r="174" spans="1:12" ht="42" customHeight="1" hidden="1">
      <c r="A174" s="21" t="s">
        <v>183</v>
      </c>
      <c r="B174" s="22" t="s">
        <v>235</v>
      </c>
      <c r="C174" s="36">
        <v>3623002.4</v>
      </c>
      <c r="G174" s="38">
        <f t="shared" si="12"/>
        <v>0</v>
      </c>
      <c r="H174" s="25">
        <f t="shared" si="10"/>
        <v>-3623002.4</v>
      </c>
      <c r="I174" s="25">
        <f t="shared" si="11"/>
        <v>0</v>
      </c>
      <c r="J174" s="24">
        <f t="shared" si="13"/>
        <v>-3623002.4</v>
      </c>
      <c r="K174" s="24">
        <f t="shared" si="14"/>
        <v>0</v>
      </c>
      <c r="L174" s="41"/>
    </row>
    <row r="175" spans="1:12" ht="33.75" customHeight="1" hidden="1">
      <c r="A175" s="10" t="s">
        <v>183</v>
      </c>
      <c r="B175" s="7" t="s">
        <v>235</v>
      </c>
      <c r="C175" s="30"/>
      <c r="G175" s="30">
        <f t="shared" si="12"/>
        <v>0</v>
      </c>
      <c r="H175" s="24">
        <f t="shared" si="10"/>
        <v>0</v>
      </c>
      <c r="I175" s="24">
        <f t="shared" si="11"/>
        <v>0</v>
      </c>
      <c r="J175" s="24">
        <f t="shared" si="13"/>
        <v>0</v>
      </c>
      <c r="K175" s="24">
        <f t="shared" si="14"/>
        <v>0</v>
      </c>
      <c r="L175" s="40"/>
    </row>
    <row r="176" spans="1:12" ht="72" customHeight="1">
      <c r="A176" s="10" t="s">
        <v>110</v>
      </c>
      <c r="B176" s="9" t="s">
        <v>112</v>
      </c>
      <c r="C176" s="30">
        <f>C178+C182+C185+C186</f>
        <v>102112983.03999999</v>
      </c>
      <c r="D176" s="30">
        <f>D178+D182+D185+D179</f>
        <v>83583149</v>
      </c>
      <c r="E176" s="30">
        <f>E178+E182+E185+E179</f>
        <v>88555000</v>
      </c>
      <c r="F176" s="30">
        <f>F178+F182+F185+F179</f>
        <v>90944751.28</v>
      </c>
      <c r="G176" s="30">
        <f t="shared" si="12"/>
        <v>-2389751.280000001</v>
      </c>
      <c r="H176" s="24">
        <f t="shared" si="10"/>
        <v>-13557983.039999992</v>
      </c>
      <c r="I176" s="24">
        <f t="shared" si="11"/>
        <v>4971851</v>
      </c>
      <c r="J176" s="24">
        <f t="shared" si="13"/>
        <v>-11168231.75999999</v>
      </c>
      <c r="K176" s="24">
        <f t="shared" si="14"/>
        <v>7361602.280000001</v>
      </c>
      <c r="L176" s="43"/>
    </row>
    <row r="177" spans="1:12" ht="94.5" customHeight="1" hidden="1">
      <c r="A177" s="11" t="s">
        <v>114</v>
      </c>
      <c r="B177" s="9" t="s">
        <v>115</v>
      </c>
      <c r="C177" s="30"/>
      <c r="G177" s="30">
        <f t="shared" si="12"/>
        <v>0</v>
      </c>
      <c r="H177" s="24">
        <f t="shared" si="10"/>
        <v>0</v>
      </c>
      <c r="I177" s="24">
        <f t="shared" si="11"/>
        <v>0</v>
      </c>
      <c r="J177" s="24">
        <f t="shared" si="13"/>
        <v>0</v>
      </c>
      <c r="K177" s="24">
        <f t="shared" si="14"/>
        <v>0</v>
      </c>
      <c r="L177" s="40"/>
    </row>
    <row r="178" spans="1:12" ht="78" customHeight="1">
      <c r="A178" s="10" t="s">
        <v>113</v>
      </c>
      <c r="B178" s="6" t="s">
        <v>115</v>
      </c>
      <c r="C178" s="31">
        <v>84303644.52</v>
      </c>
      <c r="D178" s="31">
        <v>67390819.66</v>
      </c>
      <c r="E178" s="31">
        <v>71000000</v>
      </c>
      <c r="F178" s="31">
        <v>71951278.31</v>
      </c>
      <c r="G178" s="30">
        <f t="shared" si="12"/>
        <v>-951278.3100000024</v>
      </c>
      <c r="H178" s="24">
        <f t="shared" si="10"/>
        <v>-13303644.519999996</v>
      </c>
      <c r="I178" s="24">
        <f t="shared" si="11"/>
        <v>3609180.3400000036</v>
      </c>
      <c r="J178" s="24">
        <f t="shared" si="13"/>
        <v>-12352366.209999993</v>
      </c>
      <c r="K178" s="24">
        <f t="shared" si="14"/>
        <v>4560458.650000006</v>
      </c>
      <c r="L178" s="43" t="s">
        <v>347</v>
      </c>
    </row>
    <row r="179" spans="1:12" ht="42" customHeight="1" hidden="1">
      <c r="A179" s="10" t="s">
        <v>233</v>
      </c>
      <c r="B179" s="6" t="s">
        <v>236</v>
      </c>
      <c r="C179" s="31"/>
      <c r="D179" s="31"/>
      <c r="E179" s="31"/>
      <c r="F179" s="31"/>
      <c r="G179" s="30">
        <f t="shared" si="12"/>
        <v>0</v>
      </c>
      <c r="H179" s="24">
        <f t="shared" si="10"/>
        <v>0</v>
      </c>
      <c r="I179" s="24">
        <f t="shared" si="11"/>
        <v>0</v>
      </c>
      <c r="J179" s="24">
        <f t="shared" si="13"/>
        <v>0</v>
      </c>
      <c r="K179" s="24">
        <f t="shared" si="14"/>
        <v>0</v>
      </c>
      <c r="L179" s="40"/>
    </row>
    <row r="180" spans="1:12" ht="84" customHeight="1" hidden="1">
      <c r="A180" s="11" t="s">
        <v>116</v>
      </c>
      <c r="B180" s="9" t="s">
        <v>117</v>
      </c>
      <c r="C180" s="31">
        <v>0</v>
      </c>
      <c r="D180" s="31"/>
      <c r="E180" s="31"/>
      <c r="F180" s="31"/>
      <c r="G180" s="30">
        <f t="shared" si="12"/>
        <v>0</v>
      </c>
      <c r="H180" s="24">
        <f t="shared" si="10"/>
        <v>0</v>
      </c>
      <c r="I180" s="24">
        <f t="shared" si="11"/>
        <v>0</v>
      </c>
      <c r="J180" s="24">
        <f t="shared" si="13"/>
        <v>0</v>
      </c>
      <c r="K180" s="24">
        <f t="shared" si="14"/>
        <v>0</v>
      </c>
      <c r="L180" s="40"/>
    </row>
    <row r="181" spans="1:12" ht="84" customHeight="1" hidden="1">
      <c r="A181" s="11" t="s">
        <v>118</v>
      </c>
      <c r="B181" s="8" t="s">
        <v>119</v>
      </c>
      <c r="C181" s="31">
        <v>0</v>
      </c>
      <c r="D181" s="31"/>
      <c r="E181" s="31"/>
      <c r="F181" s="31"/>
      <c r="G181" s="30">
        <f t="shared" si="12"/>
        <v>0</v>
      </c>
      <c r="H181" s="24">
        <f t="shared" si="10"/>
        <v>0</v>
      </c>
      <c r="I181" s="24">
        <f t="shared" si="11"/>
        <v>0</v>
      </c>
      <c r="J181" s="24">
        <f t="shared" si="13"/>
        <v>0</v>
      </c>
      <c r="K181" s="24">
        <f t="shared" si="14"/>
        <v>0</v>
      </c>
      <c r="L181" s="40"/>
    </row>
    <row r="182" spans="1:12" ht="67.5" customHeight="1">
      <c r="A182" s="10" t="s">
        <v>118</v>
      </c>
      <c r="B182" s="7" t="s">
        <v>119</v>
      </c>
      <c r="C182" s="31">
        <v>150837.1</v>
      </c>
      <c r="D182" s="31">
        <v>47072.43</v>
      </c>
      <c r="E182" s="31">
        <v>55000</v>
      </c>
      <c r="F182" s="31">
        <v>54514.91</v>
      </c>
      <c r="G182" s="30">
        <f t="shared" si="12"/>
        <v>485.0899999999965</v>
      </c>
      <c r="H182" s="24">
        <f t="shared" si="10"/>
        <v>-95837.1</v>
      </c>
      <c r="I182" s="24">
        <f t="shared" si="11"/>
        <v>7927.57</v>
      </c>
      <c r="J182" s="24">
        <f t="shared" si="13"/>
        <v>-96322.19</v>
      </c>
      <c r="K182" s="24">
        <f t="shared" si="14"/>
        <v>7442.480000000003</v>
      </c>
      <c r="L182" s="43"/>
    </row>
    <row r="183" spans="1:12" ht="84" customHeight="1" hidden="1">
      <c r="A183" s="11" t="s">
        <v>120</v>
      </c>
      <c r="B183" s="8" t="s">
        <v>121</v>
      </c>
      <c r="C183" s="31"/>
      <c r="D183" s="31"/>
      <c r="E183" s="31"/>
      <c r="F183" s="31"/>
      <c r="G183" s="30">
        <f t="shared" si="12"/>
        <v>0</v>
      </c>
      <c r="H183" s="24">
        <f t="shared" si="10"/>
        <v>0</v>
      </c>
      <c r="I183" s="24">
        <f t="shared" si="11"/>
        <v>0</v>
      </c>
      <c r="J183" s="24">
        <f t="shared" si="13"/>
        <v>0</v>
      </c>
      <c r="K183" s="24">
        <f t="shared" si="14"/>
        <v>0</v>
      </c>
      <c r="L183" s="40"/>
    </row>
    <row r="184" spans="1:12" ht="7.5" customHeight="1" hidden="1">
      <c r="A184" s="11" t="s">
        <v>122</v>
      </c>
      <c r="B184" s="8" t="s">
        <v>130</v>
      </c>
      <c r="C184" s="31"/>
      <c r="D184" s="31"/>
      <c r="E184" s="31"/>
      <c r="F184" s="31"/>
      <c r="G184" s="30">
        <f t="shared" si="12"/>
        <v>0</v>
      </c>
      <c r="H184" s="24">
        <f t="shared" si="10"/>
        <v>0</v>
      </c>
      <c r="I184" s="24">
        <f t="shared" si="11"/>
        <v>0</v>
      </c>
      <c r="J184" s="24">
        <f t="shared" si="13"/>
        <v>0</v>
      </c>
      <c r="K184" s="24">
        <f t="shared" si="14"/>
        <v>0</v>
      </c>
      <c r="L184" s="40"/>
    </row>
    <row r="185" spans="1:12" ht="63">
      <c r="A185" s="21" t="s">
        <v>315</v>
      </c>
      <c r="B185" s="20" t="s">
        <v>316</v>
      </c>
      <c r="C185" s="31">
        <v>17644436.44</v>
      </c>
      <c r="D185" s="31">
        <v>16145256.91</v>
      </c>
      <c r="E185" s="31">
        <v>17500000</v>
      </c>
      <c r="F185" s="31">
        <v>18938958.06</v>
      </c>
      <c r="G185" s="30">
        <f t="shared" si="12"/>
        <v>-1438958.0599999987</v>
      </c>
      <c r="H185" s="24">
        <f t="shared" si="10"/>
        <v>-144436.44000000134</v>
      </c>
      <c r="I185" s="24">
        <f t="shared" si="11"/>
        <v>1354743.0899999999</v>
      </c>
      <c r="J185" s="24">
        <f t="shared" si="13"/>
        <v>1294521.6199999973</v>
      </c>
      <c r="K185" s="24">
        <f t="shared" si="14"/>
        <v>2793701.1499999985</v>
      </c>
      <c r="L185" s="43" t="s">
        <v>333</v>
      </c>
    </row>
    <row r="186" spans="1:12" ht="45">
      <c r="A186" s="21" t="s">
        <v>322</v>
      </c>
      <c r="B186" s="20" t="s">
        <v>323</v>
      </c>
      <c r="C186" s="37">
        <v>14064.98</v>
      </c>
      <c r="D186" s="31">
        <v>5149.96</v>
      </c>
      <c r="E186" s="31">
        <v>19000.2</v>
      </c>
      <c r="F186" s="31">
        <v>18527.15</v>
      </c>
      <c r="G186" s="30">
        <f t="shared" si="12"/>
        <v>473.0499999999993</v>
      </c>
      <c r="H186" s="24">
        <f t="shared" si="10"/>
        <v>4935.220000000001</v>
      </c>
      <c r="I186" s="24">
        <f t="shared" si="11"/>
        <v>13850.240000000002</v>
      </c>
      <c r="J186" s="24">
        <f t="shared" si="13"/>
        <v>4462.170000000002</v>
      </c>
      <c r="K186" s="24">
        <f t="shared" si="14"/>
        <v>13377.190000000002</v>
      </c>
      <c r="L186" s="43"/>
    </row>
    <row r="187" spans="1:12" ht="30" customHeight="1">
      <c r="A187" s="11" t="s">
        <v>131</v>
      </c>
      <c r="B187" s="8" t="s">
        <v>132</v>
      </c>
      <c r="C187" s="30">
        <v>7015577.98</v>
      </c>
      <c r="D187" s="30">
        <v>1720729.23</v>
      </c>
      <c r="E187" s="30">
        <v>254562.36</v>
      </c>
      <c r="F187" s="30">
        <v>254562.36</v>
      </c>
      <c r="G187" s="30">
        <f t="shared" si="12"/>
        <v>0</v>
      </c>
      <c r="H187" s="24">
        <f t="shared" si="10"/>
        <v>-6761015.62</v>
      </c>
      <c r="I187" s="24">
        <f t="shared" si="11"/>
        <v>-1466166.87</v>
      </c>
      <c r="J187" s="24">
        <f t="shared" si="13"/>
        <v>-6761015.62</v>
      </c>
      <c r="K187" s="24">
        <f t="shared" si="14"/>
        <v>-1466166.87</v>
      </c>
      <c r="L187" s="47"/>
    </row>
    <row r="188" spans="1:12" ht="63" customHeight="1" hidden="1">
      <c r="A188" s="11" t="s">
        <v>133</v>
      </c>
      <c r="B188" s="8" t="s">
        <v>134</v>
      </c>
      <c r="C188" s="30"/>
      <c r="G188" s="30">
        <f t="shared" si="12"/>
        <v>0</v>
      </c>
      <c r="H188" s="24">
        <f t="shared" si="10"/>
        <v>0</v>
      </c>
      <c r="I188" s="24">
        <f t="shared" si="11"/>
        <v>0</v>
      </c>
      <c r="J188" s="24">
        <f t="shared" si="13"/>
        <v>0</v>
      </c>
      <c r="K188" s="24">
        <f t="shared" si="14"/>
        <v>0</v>
      </c>
      <c r="L188" s="40"/>
    </row>
    <row r="189" spans="1:12" ht="63" customHeight="1" hidden="1">
      <c r="A189" s="11" t="s">
        <v>135</v>
      </c>
      <c r="B189" s="8" t="s">
        <v>136</v>
      </c>
      <c r="C189" s="31"/>
      <c r="G189" s="30">
        <f t="shared" si="12"/>
        <v>0</v>
      </c>
      <c r="H189" s="24">
        <f t="shared" si="10"/>
        <v>0</v>
      </c>
      <c r="I189" s="24">
        <f t="shared" si="11"/>
        <v>0</v>
      </c>
      <c r="J189" s="24">
        <f t="shared" si="13"/>
        <v>0</v>
      </c>
      <c r="K189" s="24">
        <f t="shared" si="14"/>
        <v>0</v>
      </c>
      <c r="L189" s="40"/>
    </row>
    <row r="190" spans="1:12" ht="3" customHeight="1" hidden="1">
      <c r="A190" s="10" t="s">
        <v>135</v>
      </c>
      <c r="B190" s="7" t="s">
        <v>136</v>
      </c>
      <c r="C190" s="30">
        <v>1281208.38</v>
      </c>
      <c r="G190" s="30">
        <f t="shared" si="12"/>
        <v>0</v>
      </c>
      <c r="H190" s="24">
        <f t="shared" si="10"/>
        <v>-1281208.38</v>
      </c>
      <c r="I190" s="24">
        <f t="shared" si="11"/>
        <v>0</v>
      </c>
      <c r="J190" s="24">
        <f t="shared" si="13"/>
        <v>-1281208.38</v>
      </c>
      <c r="K190" s="24">
        <f t="shared" si="14"/>
        <v>0</v>
      </c>
      <c r="L190" s="40"/>
    </row>
    <row r="191" spans="1:12" ht="84">
      <c r="A191" s="11" t="s">
        <v>137</v>
      </c>
      <c r="B191" s="8" t="s">
        <v>138</v>
      </c>
      <c r="C191" s="30">
        <v>5304188.3</v>
      </c>
      <c r="D191" s="30">
        <v>9458879.79</v>
      </c>
      <c r="E191" s="30">
        <v>9958000</v>
      </c>
      <c r="F191" s="30">
        <v>10226830.88</v>
      </c>
      <c r="G191" s="30">
        <f t="shared" si="12"/>
        <v>-268830.8800000008</v>
      </c>
      <c r="H191" s="24">
        <f t="shared" si="10"/>
        <v>4653811.7</v>
      </c>
      <c r="I191" s="24">
        <f t="shared" si="11"/>
        <v>499120.2100000009</v>
      </c>
      <c r="J191" s="24">
        <f t="shared" si="13"/>
        <v>4922642.580000001</v>
      </c>
      <c r="K191" s="24">
        <f t="shared" si="14"/>
        <v>767951.0900000017</v>
      </c>
      <c r="L191" s="43" t="s">
        <v>334</v>
      </c>
    </row>
    <row r="192" spans="1:12" ht="84" customHeight="1" hidden="1">
      <c r="A192" s="11" t="s">
        <v>141</v>
      </c>
      <c r="B192" s="8" t="s">
        <v>142</v>
      </c>
      <c r="C192" s="31"/>
      <c r="G192" s="30">
        <f t="shared" si="12"/>
        <v>0</v>
      </c>
      <c r="H192" s="24">
        <f t="shared" si="10"/>
        <v>0</v>
      </c>
      <c r="I192" s="24">
        <f t="shared" si="11"/>
        <v>0</v>
      </c>
      <c r="J192" s="24">
        <f t="shared" si="13"/>
        <v>0</v>
      </c>
      <c r="K192" s="24">
        <f t="shared" si="14"/>
        <v>0</v>
      </c>
      <c r="L192" s="40"/>
    </row>
    <row r="193" spans="1:12" ht="84" customHeight="1" hidden="1">
      <c r="A193" s="11" t="s">
        <v>143</v>
      </c>
      <c r="B193" s="8" t="s">
        <v>144</v>
      </c>
      <c r="C193" s="30">
        <v>195258.64</v>
      </c>
      <c r="G193" s="30">
        <f t="shared" si="12"/>
        <v>0</v>
      </c>
      <c r="H193" s="24">
        <f t="shared" si="10"/>
        <v>-195258.64</v>
      </c>
      <c r="I193" s="24">
        <f t="shared" si="11"/>
        <v>0</v>
      </c>
      <c r="J193" s="24">
        <f t="shared" si="13"/>
        <v>-195258.64</v>
      </c>
      <c r="K193" s="24">
        <f t="shared" si="14"/>
        <v>0</v>
      </c>
      <c r="L193" s="40"/>
    </row>
    <row r="194" spans="1:12" ht="78.75" customHeight="1" hidden="1">
      <c r="A194" s="10" t="s">
        <v>143</v>
      </c>
      <c r="B194" s="7" t="s">
        <v>144</v>
      </c>
      <c r="C194" s="30"/>
      <c r="G194" s="30">
        <f t="shared" si="12"/>
        <v>0</v>
      </c>
      <c r="H194" s="24">
        <f t="shared" si="10"/>
        <v>0</v>
      </c>
      <c r="I194" s="24">
        <f t="shared" si="11"/>
        <v>0</v>
      </c>
      <c r="J194" s="24">
        <f t="shared" si="13"/>
        <v>0</v>
      </c>
      <c r="K194" s="24">
        <f t="shared" si="14"/>
        <v>0</v>
      </c>
      <c r="L194" s="40"/>
    </row>
    <row r="195" spans="1:12" ht="42">
      <c r="A195" s="11" t="s">
        <v>145</v>
      </c>
      <c r="B195" s="8" t="s">
        <v>146</v>
      </c>
      <c r="C195" s="30">
        <v>6904392.97</v>
      </c>
      <c r="D195" s="30">
        <v>4799016.76</v>
      </c>
      <c r="E195" s="30">
        <v>25984857.33</v>
      </c>
      <c r="F195" s="30">
        <v>25901479.36</v>
      </c>
      <c r="G195" s="30">
        <f t="shared" si="12"/>
        <v>83377.96999999881</v>
      </c>
      <c r="H195" s="24">
        <f t="shared" si="10"/>
        <v>19080464.36</v>
      </c>
      <c r="I195" s="24">
        <f t="shared" si="11"/>
        <v>21185840.57</v>
      </c>
      <c r="J195" s="24">
        <f t="shared" si="13"/>
        <v>18997086.39</v>
      </c>
      <c r="K195" s="24">
        <f t="shared" si="14"/>
        <v>21102462.6</v>
      </c>
      <c r="L195" s="43" t="s">
        <v>326</v>
      </c>
    </row>
    <row r="196" spans="1:12" ht="21" customHeight="1" hidden="1">
      <c r="A196" s="11" t="s">
        <v>147</v>
      </c>
      <c r="B196" s="8" t="s">
        <v>148</v>
      </c>
      <c r="C196" s="30"/>
      <c r="G196" s="30">
        <f t="shared" si="12"/>
        <v>0</v>
      </c>
      <c r="H196" s="24">
        <f t="shared" si="10"/>
        <v>0</v>
      </c>
      <c r="I196" s="24">
        <f t="shared" si="11"/>
        <v>0</v>
      </c>
      <c r="J196" s="24">
        <f t="shared" si="13"/>
        <v>0</v>
      </c>
      <c r="K196" s="24">
        <f t="shared" si="14"/>
        <v>0</v>
      </c>
      <c r="L196" s="40"/>
    </row>
    <row r="197" spans="1:12" ht="22.5" customHeight="1" hidden="1">
      <c r="A197" s="10" t="s">
        <v>147</v>
      </c>
      <c r="B197" s="7" t="s">
        <v>148</v>
      </c>
      <c r="C197" s="30">
        <f>C198+C202</f>
        <v>37179364.85</v>
      </c>
      <c r="G197" s="30">
        <f t="shared" si="12"/>
        <v>0</v>
      </c>
      <c r="H197" s="24">
        <f t="shared" si="10"/>
        <v>-37179364.85</v>
      </c>
      <c r="I197" s="24">
        <f t="shared" si="11"/>
        <v>0</v>
      </c>
      <c r="J197" s="24">
        <f t="shared" si="13"/>
        <v>-37179364.85</v>
      </c>
      <c r="K197" s="24">
        <f t="shared" si="14"/>
        <v>0</v>
      </c>
      <c r="L197" s="40"/>
    </row>
    <row r="198" spans="1:12" ht="43.5" customHeight="1">
      <c r="A198" s="11" t="s">
        <v>149</v>
      </c>
      <c r="B198" s="8" t="s">
        <v>150</v>
      </c>
      <c r="C198" s="30">
        <v>8186525.06</v>
      </c>
      <c r="D198" s="30">
        <v>8924608.52</v>
      </c>
      <c r="E198" s="30">
        <v>8355190.23</v>
      </c>
      <c r="F198" s="30">
        <v>8747255.94</v>
      </c>
      <c r="G198" s="30">
        <f t="shared" si="12"/>
        <v>-392065.70999999903</v>
      </c>
      <c r="H198" s="24">
        <f t="shared" si="10"/>
        <v>168665.17000000086</v>
      </c>
      <c r="I198" s="24">
        <f t="shared" si="11"/>
        <v>-569418.2899999991</v>
      </c>
      <c r="J198" s="24">
        <f t="shared" si="13"/>
        <v>560730.8799999999</v>
      </c>
      <c r="K198" s="24">
        <f t="shared" si="14"/>
        <v>-177352.58000000007</v>
      </c>
      <c r="L198" s="43"/>
    </row>
    <row r="199" spans="1:12" ht="31.5" customHeight="1" hidden="1">
      <c r="A199" s="11" t="s">
        <v>151</v>
      </c>
      <c r="B199" s="8" t="s">
        <v>152</v>
      </c>
      <c r="C199" s="30"/>
      <c r="G199" s="30">
        <f t="shared" si="12"/>
        <v>0</v>
      </c>
      <c r="H199" s="24">
        <f t="shared" si="10"/>
        <v>0</v>
      </c>
      <c r="I199" s="24">
        <f t="shared" si="11"/>
        <v>0</v>
      </c>
      <c r="J199" s="24">
        <f t="shared" si="13"/>
        <v>0</v>
      </c>
      <c r="K199" s="24">
        <f t="shared" si="14"/>
        <v>0</v>
      </c>
      <c r="L199" s="43"/>
    </row>
    <row r="200" spans="1:12" ht="52.5" customHeight="1" hidden="1">
      <c r="A200" s="11" t="s">
        <v>153</v>
      </c>
      <c r="B200" s="8" t="s">
        <v>154</v>
      </c>
      <c r="C200" s="30"/>
      <c r="G200" s="30">
        <f t="shared" si="12"/>
        <v>0</v>
      </c>
      <c r="H200" s="24">
        <f t="shared" si="10"/>
        <v>0</v>
      </c>
      <c r="I200" s="24">
        <f t="shared" si="11"/>
        <v>0</v>
      </c>
      <c r="J200" s="24">
        <f t="shared" si="13"/>
        <v>0</v>
      </c>
      <c r="K200" s="24">
        <f t="shared" si="14"/>
        <v>0</v>
      </c>
      <c r="L200" s="43"/>
    </row>
    <row r="201" spans="1:12" ht="3.75" customHeight="1" hidden="1">
      <c r="A201" s="10" t="s">
        <v>153</v>
      </c>
      <c r="B201" s="7" t="s">
        <v>154</v>
      </c>
      <c r="C201" s="31"/>
      <c r="G201" s="30">
        <f t="shared" si="12"/>
        <v>0</v>
      </c>
      <c r="H201" s="24">
        <f t="shared" si="10"/>
        <v>0</v>
      </c>
      <c r="I201" s="24">
        <f t="shared" si="11"/>
        <v>0</v>
      </c>
      <c r="J201" s="24">
        <f t="shared" si="13"/>
        <v>0</v>
      </c>
      <c r="K201" s="24">
        <f t="shared" si="14"/>
        <v>0</v>
      </c>
      <c r="L201" s="43"/>
    </row>
    <row r="202" spans="1:12" ht="33.75" customHeight="1">
      <c r="A202" s="11" t="s">
        <v>155</v>
      </c>
      <c r="B202" s="8" t="s">
        <v>156</v>
      </c>
      <c r="C202" s="30">
        <f>C203+C207</f>
        <v>28992839.79</v>
      </c>
      <c r="D202" s="30">
        <f>D203+D207</f>
        <v>14223196.04</v>
      </c>
      <c r="E202" s="30">
        <f>E203+E207</f>
        <v>12476300.7</v>
      </c>
      <c r="F202" s="30">
        <f>F203+F207</f>
        <v>13127427.23</v>
      </c>
      <c r="G202" s="30">
        <f t="shared" si="12"/>
        <v>-651126.5300000012</v>
      </c>
      <c r="H202" s="24">
        <f t="shared" si="10"/>
        <v>-16516539.09</v>
      </c>
      <c r="I202" s="24">
        <f t="shared" si="11"/>
        <v>-1746895.3399999999</v>
      </c>
      <c r="J202" s="24">
        <f t="shared" si="13"/>
        <v>-15865412.559999999</v>
      </c>
      <c r="K202" s="24">
        <f t="shared" si="14"/>
        <v>-1095768.8099999987</v>
      </c>
      <c r="L202" s="43"/>
    </row>
    <row r="203" spans="1:12" ht="79.5" customHeight="1">
      <c r="A203" s="10" t="s">
        <v>157</v>
      </c>
      <c r="B203" s="7" t="s">
        <v>329</v>
      </c>
      <c r="C203" s="31">
        <v>17255476.79</v>
      </c>
      <c r="D203" s="31">
        <v>7329317.09</v>
      </c>
      <c r="E203" s="31">
        <v>7923300.7</v>
      </c>
      <c r="F203" s="31">
        <v>8365345.47</v>
      </c>
      <c r="G203" s="30">
        <f t="shared" si="12"/>
        <v>-442044.76999999955</v>
      </c>
      <c r="H203" s="24">
        <f t="shared" si="10"/>
        <v>-9332176.09</v>
      </c>
      <c r="I203" s="24">
        <f t="shared" si="11"/>
        <v>593983.6100000003</v>
      </c>
      <c r="J203" s="24">
        <f t="shared" si="13"/>
        <v>-8890131.32</v>
      </c>
      <c r="K203" s="24">
        <f t="shared" si="14"/>
        <v>1036028.3799999999</v>
      </c>
      <c r="L203" s="43" t="s">
        <v>349</v>
      </c>
    </row>
    <row r="204" spans="1:12" ht="84" customHeight="1" hidden="1">
      <c r="A204" s="10" t="s">
        <v>158</v>
      </c>
      <c r="B204" s="7" t="s">
        <v>159</v>
      </c>
      <c r="C204" s="31"/>
      <c r="D204" s="31"/>
      <c r="E204" s="31"/>
      <c r="F204" s="31"/>
      <c r="G204" s="30">
        <f t="shared" si="12"/>
        <v>0</v>
      </c>
      <c r="H204" s="24">
        <f t="shared" si="10"/>
        <v>0</v>
      </c>
      <c r="I204" s="24">
        <f t="shared" si="11"/>
        <v>0</v>
      </c>
      <c r="J204" s="24">
        <f t="shared" si="13"/>
        <v>0</v>
      </c>
      <c r="K204" s="24">
        <f t="shared" si="14"/>
        <v>0</v>
      </c>
      <c r="L204" s="40"/>
    </row>
    <row r="205" spans="1:12" ht="84" customHeight="1" hidden="1">
      <c r="A205" s="10" t="s">
        <v>160</v>
      </c>
      <c r="B205" s="7" t="s">
        <v>161</v>
      </c>
      <c r="C205" s="31"/>
      <c r="D205" s="31"/>
      <c r="E205" s="31"/>
      <c r="F205" s="31"/>
      <c r="G205" s="30">
        <f t="shared" si="12"/>
        <v>0</v>
      </c>
      <c r="H205" s="24">
        <f t="shared" si="10"/>
        <v>0</v>
      </c>
      <c r="I205" s="24">
        <f t="shared" si="11"/>
        <v>0</v>
      </c>
      <c r="J205" s="24">
        <f t="shared" si="13"/>
        <v>0</v>
      </c>
      <c r="K205" s="24">
        <f t="shared" si="14"/>
        <v>0</v>
      </c>
      <c r="L205" s="40"/>
    </row>
    <row r="206" spans="1:12" ht="78.75" customHeight="1" hidden="1">
      <c r="A206" s="10" t="s">
        <v>160</v>
      </c>
      <c r="B206" s="7" t="s">
        <v>161</v>
      </c>
      <c r="C206" s="31"/>
      <c r="D206" s="31"/>
      <c r="E206" s="31"/>
      <c r="F206" s="31"/>
      <c r="G206" s="30">
        <f t="shared" si="12"/>
        <v>0</v>
      </c>
      <c r="H206" s="24">
        <f aca="true" t="shared" si="15" ref="H206:H258">E206-C206</f>
        <v>0</v>
      </c>
      <c r="I206" s="24">
        <f aca="true" t="shared" si="16" ref="I206:I258">E206-D206</f>
        <v>0</v>
      </c>
      <c r="J206" s="24">
        <f t="shared" si="13"/>
        <v>0</v>
      </c>
      <c r="K206" s="24">
        <f t="shared" si="14"/>
        <v>0</v>
      </c>
      <c r="L206" s="40"/>
    </row>
    <row r="207" spans="1:12" ht="42">
      <c r="A207" s="10" t="s">
        <v>162</v>
      </c>
      <c r="B207" s="7" t="s">
        <v>330</v>
      </c>
      <c r="C207" s="31">
        <v>11737363</v>
      </c>
      <c r="D207" s="31">
        <v>6893878.95</v>
      </c>
      <c r="E207" s="31">
        <v>4553000</v>
      </c>
      <c r="F207" s="31">
        <v>4762081.76</v>
      </c>
      <c r="G207" s="30">
        <f aca="true" t="shared" si="17" ref="G207:G258">E207-F207</f>
        <v>-209081.75999999978</v>
      </c>
      <c r="H207" s="24">
        <f t="shared" si="15"/>
        <v>-7184363</v>
      </c>
      <c r="I207" s="24">
        <f t="shared" si="16"/>
        <v>-2340878.95</v>
      </c>
      <c r="J207" s="24">
        <f aca="true" t="shared" si="18" ref="J207:J258">F207-C207</f>
        <v>-6975281.24</v>
      </c>
      <c r="K207" s="24">
        <f aca="true" t="shared" si="19" ref="K207:K258">F207-D207</f>
        <v>-2131797.1900000004</v>
      </c>
      <c r="L207" s="43" t="s">
        <v>331</v>
      </c>
    </row>
    <row r="208" spans="1:12" ht="42" customHeight="1" hidden="1">
      <c r="A208" s="11" t="s">
        <v>163</v>
      </c>
      <c r="B208" s="8" t="s">
        <v>164</v>
      </c>
      <c r="C208" s="30"/>
      <c r="G208" s="30">
        <f t="shared" si="17"/>
        <v>0</v>
      </c>
      <c r="H208" s="24">
        <f t="shared" si="15"/>
        <v>0</v>
      </c>
      <c r="I208" s="24">
        <f t="shared" si="16"/>
        <v>0</v>
      </c>
      <c r="J208" s="24">
        <f t="shared" si="18"/>
        <v>0</v>
      </c>
      <c r="K208" s="24">
        <f t="shared" si="19"/>
        <v>0</v>
      </c>
      <c r="L208" s="43"/>
    </row>
    <row r="209" spans="1:12" ht="52.5" customHeight="1" hidden="1">
      <c r="A209" s="11" t="s">
        <v>165</v>
      </c>
      <c r="B209" s="8" t="s">
        <v>166</v>
      </c>
      <c r="C209" s="30"/>
      <c r="G209" s="30">
        <f t="shared" si="17"/>
        <v>0</v>
      </c>
      <c r="H209" s="24">
        <f t="shared" si="15"/>
        <v>0</v>
      </c>
      <c r="I209" s="24">
        <f t="shared" si="16"/>
        <v>0</v>
      </c>
      <c r="J209" s="24">
        <f t="shared" si="18"/>
        <v>0</v>
      </c>
      <c r="K209" s="24">
        <f t="shared" si="19"/>
        <v>0</v>
      </c>
      <c r="L209" s="43"/>
    </row>
    <row r="210" spans="1:17" ht="57" customHeight="1" hidden="1">
      <c r="A210" s="10" t="s">
        <v>165</v>
      </c>
      <c r="B210" s="7" t="s">
        <v>166</v>
      </c>
      <c r="C210" s="31"/>
      <c r="G210" s="30">
        <f t="shared" si="17"/>
        <v>0</v>
      </c>
      <c r="H210" s="24">
        <f t="shared" si="15"/>
        <v>0</v>
      </c>
      <c r="I210" s="24">
        <f t="shared" si="16"/>
        <v>0</v>
      </c>
      <c r="J210" s="24">
        <f t="shared" si="18"/>
        <v>0</v>
      </c>
      <c r="K210" s="24">
        <f t="shared" si="19"/>
        <v>0</v>
      </c>
      <c r="L210" s="46"/>
      <c r="M210" s="16"/>
      <c r="N210" s="16"/>
      <c r="O210" s="16"/>
      <c r="P210" s="17"/>
      <c r="Q210" s="17"/>
    </row>
    <row r="211" spans="1:12" ht="63" customHeight="1" hidden="1">
      <c r="A211" s="11" t="s">
        <v>167</v>
      </c>
      <c r="B211" s="8" t="s">
        <v>168</v>
      </c>
      <c r="C211" s="30"/>
      <c r="G211" s="30">
        <f t="shared" si="17"/>
        <v>0</v>
      </c>
      <c r="H211" s="24">
        <f t="shared" si="15"/>
        <v>0</v>
      </c>
      <c r="I211" s="24">
        <f t="shared" si="16"/>
        <v>0</v>
      </c>
      <c r="J211" s="24">
        <f t="shared" si="18"/>
        <v>0</v>
      </c>
      <c r="K211" s="24">
        <f t="shared" si="19"/>
        <v>0</v>
      </c>
      <c r="L211" s="43"/>
    </row>
    <row r="212" spans="1:12" ht="63" customHeight="1" hidden="1">
      <c r="A212" s="11" t="s">
        <v>169</v>
      </c>
      <c r="B212" s="8" t="s">
        <v>170</v>
      </c>
      <c r="C212" s="30"/>
      <c r="G212" s="30">
        <f t="shared" si="17"/>
        <v>0</v>
      </c>
      <c r="H212" s="24">
        <f t="shared" si="15"/>
        <v>0</v>
      </c>
      <c r="I212" s="24">
        <f t="shared" si="16"/>
        <v>0</v>
      </c>
      <c r="J212" s="24">
        <f t="shared" si="18"/>
        <v>0</v>
      </c>
      <c r="K212" s="24">
        <f t="shared" si="19"/>
        <v>0</v>
      </c>
      <c r="L212" s="43"/>
    </row>
    <row r="213" spans="1:12" ht="56.25" customHeight="1" hidden="1">
      <c r="A213" s="10" t="s">
        <v>169</v>
      </c>
      <c r="B213" s="7" t="s">
        <v>170</v>
      </c>
      <c r="C213" s="31"/>
      <c r="G213" s="30">
        <f t="shared" si="17"/>
        <v>0</v>
      </c>
      <c r="H213" s="24">
        <f t="shared" si="15"/>
        <v>0</v>
      </c>
      <c r="I213" s="24">
        <f t="shared" si="16"/>
        <v>0</v>
      </c>
      <c r="J213" s="24">
        <f t="shared" si="18"/>
        <v>0</v>
      </c>
      <c r="K213" s="24">
        <f t="shared" si="19"/>
        <v>0</v>
      </c>
      <c r="L213" s="43"/>
    </row>
    <row r="214" spans="1:12" ht="23.25" customHeight="1">
      <c r="A214" s="11" t="s">
        <v>171</v>
      </c>
      <c r="B214" s="8" t="s">
        <v>172</v>
      </c>
      <c r="C214" s="30">
        <v>0</v>
      </c>
      <c r="D214" s="30">
        <v>0</v>
      </c>
      <c r="E214" s="30">
        <v>0</v>
      </c>
      <c r="F214" s="30">
        <v>0</v>
      </c>
      <c r="G214" s="30">
        <f t="shared" si="17"/>
        <v>0</v>
      </c>
      <c r="H214" s="24">
        <f t="shared" si="15"/>
        <v>0</v>
      </c>
      <c r="I214" s="24">
        <f t="shared" si="16"/>
        <v>0</v>
      </c>
      <c r="J214" s="24">
        <f t="shared" si="18"/>
        <v>0</v>
      </c>
      <c r="K214" s="24">
        <f t="shared" si="19"/>
        <v>0</v>
      </c>
      <c r="L214" s="43"/>
    </row>
    <row r="215" spans="1:12" ht="42" customHeight="1" hidden="1">
      <c r="A215" s="11" t="s">
        <v>173</v>
      </c>
      <c r="B215" s="8" t="s">
        <v>174</v>
      </c>
      <c r="C215" s="30"/>
      <c r="G215" s="30">
        <f t="shared" si="17"/>
        <v>0</v>
      </c>
      <c r="H215" s="24">
        <f t="shared" si="15"/>
        <v>0</v>
      </c>
      <c r="I215" s="24">
        <f t="shared" si="16"/>
        <v>0</v>
      </c>
      <c r="J215" s="24">
        <f t="shared" si="18"/>
        <v>0</v>
      </c>
      <c r="K215" s="24">
        <f t="shared" si="19"/>
        <v>0</v>
      </c>
      <c r="L215" s="40"/>
    </row>
    <row r="216" spans="1:12" ht="31.5" customHeight="1" hidden="1">
      <c r="A216" s="11" t="s">
        <v>175</v>
      </c>
      <c r="B216" s="8" t="s">
        <v>176</v>
      </c>
      <c r="C216" s="30"/>
      <c r="G216" s="30">
        <f t="shared" si="17"/>
        <v>0</v>
      </c>
      <c r="H216" s="24">
        <f t="shared" si="15"/>
        <v>0</v>
      </c>
      <c r="I216" s="24">
        <f t="shared" si="16"/>
        <v>0</v>
      </c>
      <c r="J216" s="24">
        <f t="shared" si="18"/>
        <v>0</v>
      </c>
      <c r="K216" s="24">
        <f t="shared" si="19"/>
        <v>0</v>
      </c>
      <c r="L216" s="40"/>
    </row>
    <row r="217" spans="1:12" ht="33.75" customHeight="1" hidden="1">
      <c r="A217" s="10" t="s">
        <v>175</v>
      </c>
      <c r="B217" s="7" t="s">
        <v>176</v>
      </c>
      <c r="C217" s="31"/>
      <c r="G217" s="30">
        <f t="shared" si="17"/>
        <v>0</v>
      </c>
      <c r="H217" s="24">
        <f t="shared" si="15"/>
        <v>0</v>
      </c>
      <c r="I217" s="24">
        <f t="shared" si="16"/>
        <v>0</v>
      </c>
      <c r="J217" s="24">
        <f t="shared" si="18"/>
        <v>0</v>
      </c>
      <c r="K217" s="24">
        <f t="shared" si="19"/>
        <v>0</v>
      </c>
      <c r="L217" s="40"/>
    </row>
    <row r="218" spans="1:12" ht="94.5">
      <c r="A218" s="11" t="s">
        <v>177</v>
      </c>
      <c r="B218" s="8" t="s">
        <v>178</v>
      </c>
      <c r="C218" s="30">
        <v>86651904.26</v>
      </c>
      <c r="D218" s="30">
        <v>10369348.74</v>
      </c>
      <c r="E218" s="30">
        <v>24455183.93</v>
      </c>
      <c r="F218" s="30">
        <v>24243688.26</v>
      </c>
      <c r="G218" s="30">
        <f t="shared" si="17"/>
        <v>211495.66999999806</v>
      </c>
      <c r="H218" s="24">
        <f t="shared" si="15"/>
        <v>-62196720.330000006</v>
      </c>
      <c r="I218" s="24">
        <f t="shared" si="16"/>
        <v>14085835.19</v>
      </c>
      <c r="J218" s="24">
        <f t="shared" si="18"/>
        <v>-62408216</v>
      </c>
      <c r="K218" s="24">
        <f t="shared" si="19"/>
        <v>13874339.520000001</v>
      </c>
      <c r="L218" s="43" t="s">
        <v>335</v>
      </c>
    </row>
    <row r="219" spans="1:12" ht="31.5" customHeight="1" hidden="1">
      <c r="A219" s="11" t="s">
        <v>179</v>
      </c>
      <c r="B219" s="8" t="s">
        <v>180</v>
      </c>
      <c r="C219" s="30"/>
      <c r="G219" s="30">
        <f t="shared" si="17"/>
        <v>0</v>
      </c>
      <c r="H219" s="24">
        <f t="shared" si="15"/>
        <v>0</v>
      </c>
      <c r="I219" s="24">
        <f t="shared" si="16"/>
        <v>0</v>
      </c>
      <c r="J219" s="24">
        <f t="shared" si="18"/>
        <v>0</v>
      </c>
      <c r="K219" s="24">
        <f t="shared" si="19"/>
        <v>0</v>
      </c>
      <c r="L219" s="43"/>
    </row>
    <row r="220" spans="1:12" ht="84" customHeight="1" hidden="1">
      <c r="A220" s="11" t="s">
        <v>181</v>
      </c>
      <c r="B220" s="8" t="s">
        <v>186</v>
      </c>
      <c r="C220" s="30"/>
      <c r="G220" s="30">
        <f t="shared" si="17"/>
        <v>0</v>
      </c>
      <c r="H220" s="24">
        <f t="shared" si="15"/>
        <v>0</v>
      </c>
      <c r="I220" s="24">
        <f t="shared" si="16"/>
        <v>0</v>
      </c>
      <c r="J220" s="24">
        <f t="shared" si="18"/>
        <v>0</v>
      </c>
      <c r="K220" s="24">
        <f t="shared" si="19"/>
        <v>0</v>
      </c>
      <c r="L220" s="43"/>
    </row>
    <row r="221" spans="1:12" ht="78.75" customHeight="1" hidden="1">
      <c r="A221" s="10" t="s">
        <v>181</v>
      </c>
      <c r="B221" s="7" t="s">
        <v>186</v>
      </c>
      <c r="C221" s="31"/>
      <c r="G221" s="30">
        <f t="shared" si="17"/>
        <v>0</v>
      </c>
      <c r="H221" s="24">
        <f t="shared" si="15"/>
        <v>0</v>
      </c>
      <c r="I221" s="24">
        <f t="shared" si="16"/>
        <v>0</v>
      </c>
      <c r="J221" s="24">
        <f t="shared" si="18"/>
        <v>0</v>
      </c>
      <c r="K221" s="24">
        <f t="shared" si="19"/>
        <v>0</v>
      </c>
      <c r="L221" s="43"/>
    </row>
    <row r="222" spans="1:12" ht="63" customHeight="1" hidden="1">
      <c r="A222" s="11" t="s">
        <v>187</v>
      </c>
      <c r="B222" s="8" t="s">
        <v>188</v>
      </c>
      <c r="C222" s="30"/>
      <c r="G222" s="30">
        <f t="shared" si="17"/>
        <v>0</v>
      </c>
      <c r="H222" s="24">
        <f t="shared" si="15"/>
        <v>0</v>
      </c>
      <c r="I222" s="24">
        <f t="shared" si="16"/>
        <v>0</v>
      </c>
      <c r="J222" s="24">
        <f t="shared" si="18"/>
        <v>0</v>
      </c>
      <c r="K222" s="24">
        <f t="shared" si="19"/>
        <v>0</v>
      </c>
      <c r="L222" s="43"/>
    </row>
    <row r="223" spans="1:12" ht="67.5" customHeight="1" hidden="1">
      <c r="A223" s="10" t="s">
        <v>187</v>
      </c>
      <c r="B223" s="7" t="s">
        <v>188</v>
      </c>
      <c r="C223" s="31"/>
      <c r="G223" s="30">
        <f t="shared" si="17"/>
        <v>0</v>
      </c>
      <c r="H223" s="24">
        <f t="shared" si="15"/>
        <v>0</v>
      </c>
      <c r="I223" s="24">
        <f t="shared" si="16"/>
        <v>0</v>
      </c>
      <c r="J223" s="24">
        <f t="shared" si="18"/>
        <v>0</v>
      </c>
      <c r="K223" s="24">
        <f t="shared" si="19"/>
        <v>0</v>
      </c>
      <c r="L223" s="43"/>
    </row>
    <row r="224" spans="1:12" ht="63" customHeight="1" hidden="1">
      <c r="A224" s="11" t="s">
        <v>189</v>
      </c>
      <c r="B224" s="8" t="s">
        <v>190</v>
      </c>
      <c r="C224" s="30"/>
      <c r="G224" s="30">
        <f t="shared" si="17"/>
        <v>0</v>
      </c>
      <c r="H224" s="24">
        <f t="shared" si="15"/>
        <v>0</v>
      </c>
      <c r="I224" s="24">
        <f t="shared" si="16"/>
        <v>0</v>
      </c>
      <c r="J224" s="24">
        <f t="shared" si="18"/>
        <v>0</v>
      </c>
      <c r="K224" s="24">
        <f t="shared" si="19"/>
        <v>0</v>
      </c>
      <c r="L224" s="43"/>
    </row>
    <row r="225" spans="1:12" ht="67.5" customHeight="1" hidden="1">
      <c r="A225" s="10" t="s">
        <v>189</v>
      </c>
      <c r="B225" s="7" t="s">
        <v>190</v>
      </c>
      <c r="C225" s="31"/>
      <c r="G225" s="30">
        <f t="shared" si="17"/>
        <v>0</v>
      </c>
      <c r="H225" s="24">
        <f t="shared" si="15"/>
        <v>0</v>
      </c>
      <c r="I225" s="24">
        <f t="shared" si="16"/>
        <v>0</v>
      </c>
      <c r="J225" s="24">
        <f t="shared" si="18"/>
        <v>0</v>
      </c>
      <c r="K225" s="24">
        <f t="shared" si="19"/>
        <v>0</v>
      </c>
      <c r="L225" s="43"/>
    </row>
    <row r="226" spans="1:12" ht="73.5" customHeight="1" hidden="1">
      <c r="A226" s="11" t="s">
        <v>191</v>
      </c>
      <c r="B226" s="8" t="s">
        <v>192</v>
      </c>
      <c r="C226" s="30"/>
      <c r="G226" s="30">
        <f t="shared" si="17"/>
        <v>0</v>
      </c>
      <c r="H226" s="24">
        <f t="shared" si="15"/>
        <v>0</v>
      </c>
      <c r="I226" s="24">
        <f t="shared" si="16"/>
        <v>0</v>
      </c>
      <c r="J226" s="24">
        <f t="shared" si="18"/>
        <v>0</v>
      </c>
      <c r="K226" s="24">
        <f t="shared" si="19"/>
        <v>0</v>
      </c>
      <c r="L226" s="43"/>
    </row>
    <row r="227" spans="1:12" ht="67.5" customHeight="1" hidden="1">
      <c r="A227" s="10" t="s">
        <v>191</v>
      </c>
      <c r="B227" s="7" t="s">
        <v>192</v>
      </c>
      <c r="C227" s="31"/>
      <c r="G227" s="30">
        <f t="shared" si="17"/>
        <v>0</v>
      </c>
      <c r="H227" s="24">
        <f t="shared" si="15"/>
        <v>0</v>
      </c>
      <c r="I227" s="24">
        <f t="shared" si="16"/>
        <v>0</v>
      </c>
      <c r="J227" s="24">
        <f t="shared" si="18"/>
        <v>0</v>
      </c>
      <c r="K227" s="24">
        <f t="shared" si="19"/>
        <v>0</v>
      </c>
      <c r="L227" s="43"/>
    </row>
    <row r="228" spans="1:12" ht="42" customHeight="1" hidden="1">
      <c r="A228" s="11" t="s">
        <v>193</v>
      </c>
      <c r="B228" s="8" t="s">
        <v>194</v>
      </c>
      <c r="C228" s="30"/>
      <c r="G228" s="30">
        <f t="shared" si="17"/>
        <v>0</v>
      </c>
      <c r="H228" s="24">
        <f t="shared" si="15"/>
        <v>0</v>
      </c>
      <c r="I228" s="24">
        <f t="shared" si="16"/>
        <v>0</v>
      </c>
      <c r="J228" s="24">
        <f t="shared" si="18"/>
        <v>0</v>
      </c>
      <c r="K228" s="24">
        <f t="shared" si="19"/>
        <v>0</v>
      </c>
      <c r="L228" s="43"/>
    </row>
    <row r="229" spans="1:12" ht="63" customHeight="1" hidden="1">
      <c r="A229" s="11" t="s">
        <v>195</v>
      </c>
      <c r="B229" s="8" t="s">
        <v>196</v>
      </c>
      <c r="C229" s="30"/>
      <c r="G229" s="30">
        <f t="shared" si="17"/>
        <v>0</v>
      </c>
      <c r="H229" s="24">
        <f t="shared" si="15"/>
        <v>0</v>
      </c>
      <c r="I229" s="24">
        <f t="shared" si="16"/>
        <v>0</v>
      </c>
      <c r="J229" s="24">
        <f t="shared" si="18"/>
        <v>0</v>
      </c>
      <c r="K229" s="24">
        <f t="shared" si="19"/>
        <v>0</v>
      </c>
      <c r="L229" s="43"/>
    </row>
    <row r="230" spans="1:12" ht="67.5" customHeight="1" hidden="1">
      <c r="A230" s="10" t="s">
        <v>195</v>
      </c>
      <c r="B230" s="7" t="s">
        <v>196</v>
      </c>
      <c r="C230" s="31"/>
      <c r="G230" s="30">
        <f t="shared" si="17"/>
        <v>0</v>
      </c>
      <c r="H230" s="24">
        <f t="shared" si="15"/>
        <v>0</v>
      </c>
      <c r="I230" s="24">
        <f t="shared" si="16"/>
        <v>0</v>
      </c>
      <c r="J230" s="24">
        <f t="shared" si="18"/>
        <v>0</v>
      </c>
      <c r="K230" s="24">
        <f t="shared" si="19"/>
        <v>0</v>
      </c>
      <c r="L230" s="43"/>
    </row>
    <row r="231" spans="1:12" ht="21" customHeight="1" hidden="1">
      <c r="A231" s="11" t="s">
        <v>197</v>
      </c>
      <c r="B231" s="8" t="s">
        <v>198</v>
      </c>
      <c r="C231" s="30"/>
      <c r="G231" s="30">
        <f t="shared" si="17"/>
        <v>0</v>
      </c>
      <c r="H231" s="24">
        <f t="shared" si="15"/>
        <v>0</v>
      </c>
      <c r="I231" s="24">
        <f t="shared" si="16"/>
        <v>0</v>
      </c>
      <c r="J231" s="24">
        <f t="shared" si="18"/>
        <v>0</v>
      </c>
      <c r="K231" s="24">
        <f t="shared" si="19"/>
        <v>0</v>
      </c>
      <c r="L231" s="43"/>
    </row>
    <row r="232" spans="1:12" ht="63" customHeight="1" hidden="1">
      <c r="A232" s="11" t="s">
        <v>199</v>
      </c>
      <c r="B232" s="8" t="s">
        <v>200</v>
      </c>
      <c r="C232" s="30"/>
      <c r="G232" s="30">
        <f t="shared" si="17"/>
        <v>0</v>
      </c>
      <c r="H232" s="24">
        <f t="shared" si="15"/>
        <v>0</v>
      </c>
      <c r="I232" s="24">
        <f t="shared" si="16"/>
        <v>0</v>
      </c>
      <c r="J232" s="24">
        <f t="shared" si="18"/>
        <v>0</v>
      </c>
      <c r="K232" s="24">
        <f t="shared" si="19"/>
        <v>0</v>
      </c>
      <c r="L232" s="43"/>
    </row>
    <row r="233" spans="1:12" ht="56.25" customHeight="1" hidden="1">
      <c r="A233" s="10" t="s">
        <v>199</v>
      </c>
      <c r="B233" s="7" t="s">
        <v>200</v>
      </c>
      <c r="C233" s="31"/>
      <c r="G233" s="30">
        <f t="shared" si="17"/>
        <v>0</v>
      </c>
      <c r="H233" s="24">
        <f t="shared" si="15"/>
        <v>0</v>
      </c>
      <c r="I233" s="24">
        <f t="shared" si="16"/>
        <v>0</v>
      </c>
      <c r="J233" s="24">
        <f t="shared" si="18"/>
        <v>0</v>
      </c>
      <c r="K233" s="24">
        <f t="shared" si="19"/>
        <v>0</v>
      </c>
      <c r="L233" s="43"/>
    </row>
    <row r="234" spans="1:12" ht="105" customHeight="1" hidden="1">
      <c r="A234" s="11" t="s">
        <v>201</v>
      </c>
      <c r="B234" s="9" t="s">
        <v>204</v>
      </c>
      <c r="C234" s="30"/>
      <c r="G234" s="30">
        <f t="shared" si="17"/>
        <v>0</v>
      </c>
      <c r="H234" s="24">
        <f t="shared" si="15"/>
        <v>0</v>
      </c>
      <c r="I234" s="24">
        <f t="shared" si="16"/>
        <v>0</v>
      </c>
      <c r="J234" s="24">
        <f t="shared" si="18"/>
        <v>0</v>
      </c>
      <c r="K234" s="24">
        <f t="shared" si="19"/>
        <v>0</v>
      </c>
      <c r="L234" s="43"/>
    </row>
    <row r="235" spans="1:12" ht="21" customHeight="1" hidden="1">
      <c r="A235" s="11" t="s">
        <v>205</v>
      </c>
      <c r="B235" s="8" t="s">
        <v>206</v>
      </c>
      <c r="C235" s="30"/>
      <c r="G235" s="30">
        <f t="shared" si="17"/>
        <v>0</v>
      </c>
      <c r="H235" s="24">
        <f t="shared" si="15"/>
        <v>0</v>
      </c>
      <c r="I235" s="24">
        <f t="shared" si="16"/>
        <v>0</v>
      </c>
      <c r="J235" s="24">
        <f t="shared" si="18"/>
        <v>0</v>
      </c>
      <c r="K235" s="24">
        <f t="shared" si="19"/>
        <v>0</v>
      </c>
      <c r="L235" s="43"/>
    </row>
    <row r="236" spans="1:12" ht="22.5" customHeight="1" hidden="1">
      <c r="A236" s="10" t="s">
        <v>205</v>
      </c>
      <c r="B236" s="7" t="s">
        <v>206</v>
      </c>
      <c r="C236" s="31"/>
      <c r="G236" s="30">
        <f t="shared" si="17"/>
        <v>0</v>
      </c>
      <c r="H236" s="24">
        <f t="shared" si="15"/>
        <v>0</v>
      </c>
      <c r="I236" s="24">
        <f t="shared" si="16"/>
        <v>0</v>
      </c>
      <c r="J236" s="24">
        <f t="shared" si="18"/>
        <v>0</v>
      </c>
      <c r="K236" s="24">
        <f t="shared" si="19"/>
        <v>0</v>
      </c>
      <c r="L236" s="43"/>
    </row>
    <row r="237" spans="1:12" ht="42" customHeight="1" hidden="1">
      <c r="A237" s="11" t="s">
        <v>207</v>
      </c>
      <c r="B237" s="8" t="s">
        <v>208</v>
      </c>
      <c r="C237" s="30"/>
      <c r="G237" s="30">
        <f t="shared" si="17"/>
        <v>0</v>
      </c>
      <c r="H237" s="24">
        <f t="shared" si="15"/>
        <v>0</v>
      </c>
      <c r="I237" s="24">
        <f t="shared" si="16"/>
        <v>0</v>
      </c>
      <c r="J237" s="24">
        <f t="shared" si="18"/>
        <v>0</v>
      </c>
      <c r="K237" s="24">
        <f t="shared" si="19"/>
        <v>0</v>
      </c>
      <c r="L237" s="43"/>
    </row>
    <row r="238" spans="1:12" ht="33.75" customHeight="1" hidden="1">
      <c r="A238" s="10" t="s">
        <v>207</v>
      </c>
      <c r="B238" s="7" t="s">
        <v>208</v>
      </c>
      <c r="C238" s="31"/>
      <c r="G238" s="30">
        <f t="shared" si="17"/>
        <v>0</v>
      </c>
      <c r="H238" s="24">
        <f t="shared" si="15"/>
        <v>0</v>
      </c>
      <c r="I238" s="24">
        <f t="shared" si="16"/>
        <v>0</v>
      </c>
      <c r="J238" s="24">
        <f t="shared" si="18"/>
        <v>0</v>
      </c>
      <c r="K238" s="24">
        <f t="shared" si="19"/>
        <v>0</v>
      </c>
      <c r="L238" s="43"/>
    </row>
    <row r="239" spans="1:12" ht="31.5" customHeight="1" hidden="1">
      <c r="A239" s="11" t="s">
        <v>184</v>
      </c>
      <c r="B239" s="8" t="s">
        <v>185</v>
      </c>
      <c r="C239" s="31"/>
      <c r="G239" s="30">
        <f t="shared" si="17"/>
        <v>0</v>
      </c>
      <c r="H239" s="24">
        <f t="shared" si="15"/>
        <v>0</v>
      </c>
      <c r="I239" s="24">
        <f t="shared" si="16"/>
        <v>0</v>
      </c>
      <c r="J239" s="24">
        <f t="shared" si="18"/>
        <v>0</v>
      </c>
      <c r="K239" s="24">
        <f t="shared" si="19"/>
        <v>0</v>
      </c>
      <c r="L239" s="43"/>
    </row>
    <row r="240" spans="1:12" ht="33.75" customHeight="1" hidden="1">
      <c r="A240" s="10" t="s">
        <v>184</v>
      </c>
      <c r="B240" s="7" t="s">
        <v>185</v>
      </c>
      <c r="C240" s="31"/>
      <c r="G240" s="30">
        <f t="shared" si="17"/>
        <v>0</v>
      </c>
      <c r="H240" s="24">
        <f t="shared" si="15"/>
        <v>0</v>
      </c>
      <c r="I240" s="24">
        <f t="shared" si="16"/>
        <v>0</v>
      </c>
      <c r="J240" s="24">
        <f t="shared" si="18"/>
        <v>0</v>
      </c>
      <c r="K240" s="24">
        <f t="shared" si="19"/>
        <v>0</v>
      </c>
      <c r="L240" s="43"/>
    </row>
    <row r="241" spans="1:12" ht="31.5" customHeight="1" hidden="1">
      <c r="A241" s="11" t="s">
        <v>209</v>
      </c>
      <c r="B241" s="8" t="s">
        <v>210</v>
      </c>
      <c r="C241" s="30"/>
      <c r="G241" s="30">
        <f t="shared" si="17"/>
        <v>0</v>
      </c>
      <c r="H241" s="24">
        <f t="shared" si="15"/>
        <v>0</v>
      </c>
      <c r="I241" s="24">
        <f t="shared" si="16"/>
        <v>0</v>
      </c>
      <c r="J241" s="24">
        <f t="shared" si="18"/>
        <v>0</v>
      </c>
      <c r="K241" s="24">
        <f t="shared" si="19"/>
        <v>0</v>
      </c>
      <c r="L241" s="43"/>
    </row>
    <row r="242" spans="1:12" ht="33.75" customHeight="1" hidden="1">
      <c r="A242" s="10" t="s">
        <v>209</v>
      </c>
      <c r="B242" s="7" t="s">
        <v>210</v>
      </c>
      <c r="C242" s="31"/>
      <c r="G242" s="30">
        <f t="shared" si="17"/>
        <v>0</v>
      </c>
      <c r="H242" s="24">
        <f t="shared" si="15"/>
        <v>0</v>
      </c>
      <c r="I242" s="24">
        <f t="shared" si="16"/>
        <v>0</v>
      </c>
      <c r="J242" s="24">
        <f t="shared" si="18"/>
        <v>0</v>
      </c>
      <c r="K242" s="24">
        <f t="shared" si="19"/>
        <v>0</v>
      </c>
      <c r="L242" s="43"/>
    </row>
    <row r="243" spans="1:12" ht="31.5" customHeight="1" hidden="1">
      <c r="A243" s="11" t="s">
        <v>211</v>
      </c>
      <c r="B243" s="8" t="s">
        <v>212</v>
      </c>
      <c r="C243" s="30"/>
      <c r="G243" s="30">
        <f t="shared" si="17"/>
        <v>0</v>
      </c>
      <c r="H243" s="24">
        <f t="shared" si="15"/>
        <v>0</v>
      </c>
      <c r="I243" s="24">
        <f t="shared" si="16"/>
        <v>0</v>
      </c>
      <c r="J243" s="24">
        <f t="shared" si="18"/>
        <v>0</v>
      </c>
      <c r="K243" s="24">
        <f t="shared" si="19"/>
        <v>0</v>
      </c>
      <c r="L243" s="43"/>
    </row>
    <row r="244" spans="1:12" ht="22.5" customHeight="1" hidden="1">
      <c r="A244" s="10" t="s">
        <v>211</v>
      </c>
      <c r="B244" s="7" t="s">
        <v>212</v>
      </c>
      <c r="C244" s="31"/>
      <c r="G244" s="30">
        <f t="shared" si="17"/>
        <v>0</v>
      </c>
      <c r="H244" s="24">
        <f t="shared" si="15"/>
        <v>0</v>
      </c>
      <c r="I244" s="24">
        <f t="shared" si="16"/>
        <v>0</v>
      </c>
      <c r="J244" s="24">
        <f t="shared" si="18"/>
        <v>0</v>
      </c>
      <c r="K244" s="24">
        <f t="shared" si="19"/>
        <v>0</v>
      </c>
      <c r="L244" s="43"/>
    </row>
    <row r="245" spans="1:12" ht="63" customHeight="1" hidden="1">
      <c r="A245" s="11" t="s">
        <v>213</v>
      </c>
      <c r="B245" s="8" t="s">
        <v>203</v>
      </c>
      <c r="C245" s="30"/>
      <c r="G245" s="30">
        <f t="shared" si="17"/>
        <v>0</v>
      </c>
      <c r="H245" s="24">
        <f t="shared" si="15"/>
        <v>0</v>
      </c>
      <c r="I245" s="24">
        <f t="shared" si="16"/>
        <v>0</v>
      </c>
      <c r="J245" s="24">
        <f t="shared" si="18"/>
        <v>0</v>
      </c>
      <c r="K245" s="24">
        <f t="shared" si="19"/>
        <v>0</v>
      </c>
      <c r="L245" s="43"/>
    </row>
    <row r="246" spans="1:12" ht="67.5" customHeight="1" hidden="1">
      <c r="A246" s="10" t="s">
        <v>213</v>
      </c>
      <c r="B246" s="7" t="s">
        <v>203</v>
      </c>
      <c r="C246" s="31"/>
      <c r="G246" s="30">
        <f t="shared" si="17"/>
        <v>0</v>
      </c>
      <c r="H246" s="24">
        <f t="shared" si="15"/>
        <v>0</v>
      </c>
      <c r="I246" s="24">
        <f t="shared" si="16"/>
        <v>0</v>
      </c>
      <c r="J246" s="24">
        <f t="shared" si="18"/>
        <v>0</v>
      </c>
      <c r="K246" s="24">
        <f t="shared" si="19"/>
        <v>0</v>
      </c>
      <c r="L246" s="43"/>
    </row>
    <row r="247" spans="1:12" ht="31.5" customHeight="1" hidden="1">
      <c r="A247" s="11" t="s">
        <v>214</v>
      </c>
      <c r="B247" s="8" t="s">
        <v>215</v>
      </c>
      <c r="C247" s="30"/>
      <c r="G247" s="30">
        <f t="shared" si="17"/>
        <v>0</v>
      </c>
      <c r="H247" s="24">
        <f t="shared" si="15"/>
        <v>0</v>
      </c>
      <c r="I247" s="24">
        <f t="shared" si="16"/>
        <v>0</v>
      </c>
      <c r="J247" s="24">
        <f t="shared" si="18"/>
        <v>0</v>
      </c>
      <c r="K247" s="24">
        <f t="shared" si="19"/>
        <v>0</v>
      </c>
      <c r="L247" s="43"/>
    </row>
    <row r="248" spans="1:12" ht="33.75" customHeight="1" hidden="1">
      <c r="A248" s="10" t="s">
        <v>214</v>
      </c>
      <c r="B248" s="7" t="s">
        <v>215</v>
      </c>
      <c r="C248" s="31"/>
      <c r="G248" s="30">
        <f t="shared" si="17"/>
        <v>0</v>
      </c>
      <c r="H248" s="24">
        <f t="shared" si="15"/>
        <v>0</v>
      </c>
      <c r="I248" s="24">
        <f t="shared" si="16"/>
        <v>0</v>
      </c>
      <c r="J248" s="24">
        <f t="shared" si="18"/>
        <v>0</v>
      </c>
      <c r="K248" s="24">
        <f t="shared" si="19"/>
        <v>0</v>
      </c>
      <c r="L248" s="43"/>
    </row>
    <row r="249" spans="1:12" ht="52.5" customHeight="1" hidden="1">
      <c r="A249" s="11" t="s">
        <v>216</v>
      </c>
      <c r="B249" s="8" t="s">
        <v>217</v>
      </c>
      <c r="C249" s="30"/>
      <c r="G249" s="30">
        <f t="shared" si="17"/>
        <v>0</v>
      </c>
      <c r="H249" s="24">
        <f t="shared" si="15"/>
        <v>0</v>
      </c>
      <c r="I249" s="24">
        <f t="shared" si="16"/>
        <v>0</v>
      </c>
      <c r="J249" s="24">
        <f t="shared" si="18"/>
        <v>0</v>
      </c>
      <c r="K249" s="24">
        <f t="shared" si="19"/>
        <v>0</v>
      </c>
      <c r="L249" s="43"/>
    </row>
    <row r="250" spans="1:12" ht="63" customHeight="1" hidden="1">
      <c r="A250" s="11" t="s">
        <v>218</v>
      </c>
      <c r="B250" s="8" t="s">
        <v>219</v>
      </c>
      <c r="C250" s="30"/>
      <c r="G250" s="30">
        <f t="shared" si="17"/>
        <v>0</v>
      </c>
      <c r="H250" s="24">
        <f t="shared" si="15"/>
        <v>0</v>
      </c>
      <c r="I250" s="24">
        <f t="shared" si="16"/>
        <v>0</v>
      </c>
      <c r="J250" s="24">
        <f t="shared" si="18"/>
        <v>0</v>
      </c>
      <c r="K250" s="24">
        <f t="shared" si="19"/>
        <v>0</v>
      </c>
      <c r="L250" s="43"/>
    </row>
    <row r="251" spans="1:12" ht="67.5" customHeight="1" hidden="1">
      <c r="A251" s="10" t="s">
        <v>218</v>
      </c>
      <c r="B251" s="7" t="s">
        <v>219</v>
      </c>
      <c r="C251" s="31"/>
      <c r="G251" s="30">
        <f t="shared" si="17"/>
        <v>0</v>
      </c>
      <c r="H251" s="24">
        <f t="shared" si="15"/>
        <v>0</v>
      </c>
      <c r="I251" s="24">
        <f t="shared" si="16"/>
        <v>0</v>
      </c>
      <c r="J251" s="24">
        <f t="shared" si="18"/>
        <v>0</v>
      </c>
      <c r="K251" s="24">
        <f t="shared" si="19"/>
        <v>0</v>
      </c>
      <c r="L251" s="43"/>
    </row>
    <row r="252" spans="1:12" ht="31.5" customHeight="1" hidden="1">
      <c r="A252" s="11" t="s">
        <v>221</v>
      </c>
      <c r="B252" s="8" t="s">
        <v>222</v>
      </c>
      <c r="C252" s="30"/>
      <c r="G252" s="30">
        <f t="shared" si="17"/>
        <v>0</v>
      </c>
      <c r="H252" s="24">
        <f t="shared" si="15"/>
        <v>0</v>
      </c>
      <c r="I252" s="24">
        <f t="shared" si="16"/>
        <v>0</v>
      </c>
      <c r="J252" s="24">
        <f t="shared" si="18"/>
        <v>0</v>
      </c>
      <c r="K252" s="24">
        <f t="shared" si="19"/>
        <v>0</v>
      </c>
      <c r="L252" s="43"/>
    </row>
    <row r="253" spans="1:12" ht="12.75">
      <c r="A253" s="11" t="s">
        <v>223</v>
      </c>
      <c r="B253" s="8" t="s">
        <v>224</v>
      </c>
      <c r="C253" s="30">
        <f>C254+C257</f>
        <v>4753469.74</v>
      </c>
      <c r="D253" s="30">
        <f>D254+D257</f>
        <v>-38817.63</v>
      </c>
      <c r="E253" s="30">
        <f>E254+E257</f>
        <v>0</v>
      </c>
      <c r="F253" s="30">
        <f>F254+F257</f>
        <v>0</v>
      </c>
      <c r="G253" s="30">
        <f t="shared" si="17"/>
        <v>0</v>
      </c>
      <c r="H253" s="24">
        <f t="shared" si="15"/>
        <v>-4753469.74</v>
      </c>
      <c r="I253" s="24">
        <f t="shared" si="16"/>
        <v>38817.63</v>
      </c>
      <c r="J253" s="24">
        <f t="shared" si="18"/>
        <v>-4753469.74</v>
      </c>
      <c r="K253" s="24">
        <f t="shared" si="19"/>
        <v>38817.63</v>
      </c>
      <c r="L253" s="43"/>
    </row>
    <row r="254" spans="1:12" s="15" customFormat="1" ht="12.75">
      <c r="A254" s="10" t="s">
        <v>225</v>
      </c>
      <c r="B254" s="7" t="s">
        <v>226</v>
      </c>
      <c r="C254" s="31">
        <v>37055.96</v>
      </c>
      <c r="D254" s="31">
        <v>-38817.63</v>
      </c>
      <c r="E254" s="31">
        <v>0</v>
      </c>
      <c r="F254" s="31">
        <v>0</v>
      </c>
      <c r="G254" s="30">
        <f t="shared" si="17"/>
        <v>0</v>
      </c>
      <c r="H254" s="24">
        <f t="shared" si="15"/>
        <v>-37055.96</v>
      </c>
      <c r="I254" s="24">
        <f t="shared" si="16"/>
        <v>38817.63</v>
      </c>
      <c r="J254" s="24">
        <f t="shared" si="18"/>
        <v>-37055.96</v>
      </c>
      <c r="K254" s="24">
        <f t="shared" si="19"/>
        <v>38817.63</v>
      </c>
      <c r="L254" s="43"/>
    </row>
    <row r="255" spans="1:12" s="15" customFormat="1" ht="22.5" customHeight="1" hidden="1">
      <c r="A255" s="10" t="s">
        <v>227</v>
      </c>
      <c r="B255" s="7" t="s">
        <v>228</v>
      </c>
      <c r="C255" s="31"/>
      <c r="D255" s="31"/>
      <c r="E255" s="31"/>
      <c r="F255" s="31"/>
      <c r="G255" s="30">
        <f t="shared" si="17"/>
        <v>0</v>
      </c>
      <c r="H255" s="24">
        <f t="shared" si="15"/>
        <v>0</v>
      </c>
      <c r="I255" s="24">
        <f t="shared" si="16"/>
        <v>0</v>
      </c>
      <c r="J255" s="24">
        <f t="shared" si="18"/>
        <v>0</v>
      </c>
      <c r="K255" s="24">
        <f t="shared" si="19"/>
        <v>0</v>
      </c>
      <c r="L255" s="43"/>
    </row>
    <row r="256" spans="1:12" s="15" customFormat="1" ht="22.5" customHeight="1" hidden="1">
      <c r="A256" s="10" t="s">
        <v>227</v>
      </c>
      <c r="B256" s="7" t="s">
        <v>228</v>
      </c>
      <c r="C256" s="31"/>
      <c r="D256" s="31"/>
      <c r="E256" s="31"/>
      <c r="F256" s="31"/>
      <c r="G256" s="30">
        <f t="shared" si="17"/>
        <v>0</v>
      </c>
      <c r="H256" s="24">
        <f t="shared" si="15"/>
        <v>0</v>
      </c>
      <c r="I256" s="24">
        <f t="shared" si="16"/>
        <v>0</v>
      </c>
      <c r="J256" s="24">
        <f t="shared" si="18"/>
        <v>0</v>
      </c>
      <c r="K256" s="24">
        <f t="shared" si="19"/>
        <v>0</v>
      </c>
      <c r="L256" s="43"/>
    </row>
    <row r="257" spans="1:12" s="15" customFormat="1" ht="12.75">
      <c r="A257" s="10" t="s">
        <v>229</v>
      </c>
      <c r="B257" s="7" t="s">
        <v>230</v>
      </c>
      <c r="C257" s="31">
        <v>4716413.78</v>
      </c>
      <c r="D257" s="31">
        <v>0</v>
      </c>
      <c r="E257" s="31">
        <v>0</v>
      </c>
      <c r="F257" s="31">
        <v>0</v>
      </c>
      <c r="G257" s="30">
        <f t="shared" si="17"/>
        <v>0</v>
      </c>
      <c r="H257" s="24">
        <f t="shared" si="15"/>
        <v>-4716413.78</v>
      </c>
      <c r="I257" s="24">
        <f t="shared" si="16"/>
        <v>0</v>
      </c>
      <c r="J257" s="24">
        <f t="shared" si="18"/>
        <v>-4716413.78</v>
      </c>
      <c r="K257" s="24">
        <f t="shared" si="19"/>
        <v>0</v>
      </c>
      <c r="L257" s="43"/>
    </row>
    <row r="258" spans="1:12" ht="46.5" customHeight="1">
      <c r="A258" s="11" t="s">
        <v>317</v>
      </c>
      <c r="B258" s="8" t="s">
        <v>318</v>
      </c>
      <c r="C258" s="30">
        <v>0</v>
      </c>
      <c r="D258" s="30">
        <v>0</v>
      </c>
      <c r="E258" s="30">
        <v>0</v>
      </c>
      <c r="F258" s="30">
        <v>0</v>
      </c>
      <c r="G258" s="30">
        <f t="shared" si="17"/>
        <v>0</v>
      </c>
      <c r="H258" s="24">
        <f t="shared" si="15"/>
        <v>0</v>
      </c>
      <c r="I258" s="24">
        <f t="shared" si="16"/>
        <v>0</v>
      </c>
      <c r="J258" s="24">
        <f t="shared" si="18"/>
        <v>0</v>
      </c>
      <c r="K258" s="24">
        <f t="shared" si="19"/>
        <v>0</v>
      </c>
      <c r="L258" s="44"/>
    </row>
    <row r="259" spans="1:12" ht="12.75">
      <c r="A259" s="18"/>
      <c r="B259" s="19"/>
      <c r="C259" s="32"/>
      <c r="D259" s="32"/>
      <c r="E259" s="32"/>
      <c r="F259" s="32"/>
      <c r="G259" s="32"/>
      <c r="H259" s="26"/>
      <c r="I259" s="26"/>
      <c r="J259" s="26"/>
      <c r="K259" s="26"/>
      <c r="L259" s="45"/>
    </row>
    <row r="260" spans="1:12" ht="39" customHeight="1" hidden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</row>
  </sheetData>
  <sheetProtection/>
  <mergeCells count="13">
    <mergeCell ref="A2:C2"/>
    <mergeCell ref="A6:A7"/>
    <mergeCell ref="B6:B7"/>
    <mergeCell ref="A4:L4"/>
    <mergeCell ref="L6:L7"/>
    <mergeCell ref="H6:K6"/>
    <mergeCell ref="E6:G6"/>
    <mergeCell ref="L170:L173"/>
    <mergeCell ref="A260:L260"/>
    <mergeCell ref="A13:B13"/>
    <mergeCell ref="C6:C7"/>
    <mergeCell ref="D6:D7"/>
    <mergeCell ref="A5:L5"/>
  </mergeCells>
  <printOptions/>
  <pageMargins left="0.2362204724409449" right="0.1968503937007874" top="0" bottom="0" header="0.15748031496062992" footer="0.1968503937007874"/>
  <pageSetup fitToHeight="0" horizontalDpi="600" verticalDpi="6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2022-01-28T10:07:41Z</dcterms:created>
  <dcterms:modified xsi:type="dcterms:W3CDTF">2022-01-28T10:10:23Z</dcterms:modified>
  <cp:category/>
  <cp:version/>
  <cp:contentType/>
  <cp:contentStatus/>
</cp:coreProperties>
</file>